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517020\Desktop\"/>
    </mc:Choice>
  </mc:AlternateContent>
  <bookViews>
    <workbookView xWindow="0" yWindow="0" windowWidth="15345" windowHeight="42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4" i="1"/>
  <c r="M23" i="1"/>
  <c r="M24" i="1" s="1"/>
  <c r="K14" i="1" l="1"/>
  <c r="G18" i="1"/>
  <c r="G19" i="1"/>
  <c r="G17" i="1"/>
  <c r="G16" i="1"/>
  <c r="G15" i="1"/>
  <c r="G14" i="1"/>
  <c r="D15" i="1"/>
  <c r="D14" i="1"/>
  <c r="D13" i="1"/>
  <c r="K2" i="1"/>
  <c r="K1" i="1"/>
  <c r="D2" i="1"/>
  <c r="K3" i="1"/>
  <c r="G7" i="1"/>
  <c r="G8" i="1"/>
  <c r="G6" i="1"/>
  <c r="G5" i="1"/>
  <c r="G3" i="1"/>
  <c r="D4" i="1"/>
  <c r="D3" i="1"/>
  <c r="G4" i="1"/>
  <c r="K13" i="1" l="1"/>
  <c r="K15" i="1" s="1"/>
</calcChain>
</file>

<file path=xl/comments1.xml><?xml version="1.0" encoding="utf-8"?>
<comments xmlns="http://schemas.openxmlformats.org/spreadsheetml/2006/main">
  <authors>
    <author>Runneals,David</author>
  </authors>
  <commentList>
    <comment ref="M13" authorId="0" shapeId="0">
      <text>
        <r>
          <rPr>
            <b/>
            <sz val="9"/>
            <color indexed="81"/>
            <rFont val="Tahoma"/>
            <family val="2"/>
          </rPr>
          <t>Auto Quest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># of Ownerships
(I set 20 as max for these)</t>
        </r>
      </text>
    </comment>
    <comment ref="M14" authorId="0" shapeId="0">
      <text>
        <r>
          <rPr>
            <b/>
            <sz val="9"/>
            <color indexed="81"/>
            <rFont val="Tahoma"/>
            <family val="2"/>
          </rPr>
          <t>Auto Quest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# of Ownerships
(I set 20 as max for these)</t>
        </r>
      </text>
    </comment>
    <comment ref="E16" authorId="0" shapeId="0">
      <text>
        <r>
          <rPr>
            <b/>
            <sz val="9"/>
            <color indexed="81"/>
            <rFont val="Tahoma"/>
            <charset val="1"/>
          </rPr>
          <t>0-9: Number of Power Cubes in Vault</t>
        </r>
      </text>
    </comment>
    <comment ref="E17" authorId="0" shapeId="0">
      <text>
        <r>
          <rPr>
            <b/>
            <sz val="9"/>
            <color indexed="81"/>
            <rFont val="Tahoma"/>
            <charset val="1"/>
          </rPr>
          <t>0 = not used
1 = used for switch
2 = used for switch + scale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Number of Robots Parked</t>
        </r>
      </text>
    </comment>
    <comment ref="E19" authorId="0" shapeId="0">
      <text>
        <r>
          <rPr>
            <b/>
            <sz val="9"/>
            <color indexed="81"/>
            <rFont val="Tahoma"/>
            <charset val="1"/>
          </rPr>
          <t>Number of Robots Climbed</t>
        </r>
      </text>
    </comment>
  </commentList>
</comments>
</file>

<file path=xl/sharedStrings.xml><?xml version="1.0" encoding="utf-8"?>
<sst xmlns="http://schemas.openxmlformats.org/spreadsheetml/2006/main" count="47" uniqueCount="37">
  <si>
    <t>Cross the Auto Line</t>
  </si>
  <si>
    <t>Switch Ownership</t>
  </si>
  <si>
    <t>Auto/Sec</t>
  </si>
  <si>
    <t>Auto Max</t>
  </si>
  <si>
    <t>Auto (One)</t>
  </si>
  <si>
    <t>Teleop (One)</t>
  </si>
  <si>
    <t>Teleop/Sec</t>
  </si>
  <si>
    <t>Teleop Max</t>
  </si>
  <si>
    <t>Scale Ownership</t>
  </si>
  <si>
    <t>Power Cube in Vault</t>
  </si>
  <si>
    <t>Boost Power Up</t>
  </si>
  <si>
    <t>Parked on Platform</t>
  </si>
  <si>
    <t>Climb</t>
  </si>
  <si>
    <t>Theoretical Max: (Does not include switching ownership)</t>
  </si>
  <si>
    <t>Theoretical Auto Max:</t>
  </si>
  <si>
    <t>Theoretical TeleOp Max:</t>
  </si>
  <si>
    <t>REALISTIC</t>
  </si>
  <si>
    <t># of Auto Robots Scoring</t>
  </si>
  <si>
    <t>Time Scoring</t>
  </si>
  <si>
    <t>Auto Total</t>
  </si>
  <si>
    <t>Teleop Total</t>
  </si>
  <si>
    <t># of Teleop Scoring</t>
  </si>
  <si>
    <t>Realistic Auto Max:</t>
  </si>
  <si>
    <t>Realistic TeleOp Max:</t>
  </si>
  <si>
    <t>Realistic Total Max:</t>
  </si>
  <si>
    <t>FILL IN THE FIELDS HIGHLIGHTED BELOW IN YELLOW TO FIGURE OUT POINTS</t>
  </si>
  <si>
    <t>Cube Count</t>
  </si>
  <si>
    <t>Vault</t>
  </si>
  <si>
    <t>Switch</t>
  </si>
  <si>
    <t>Scale</t>
  </si>
  <si>
    <t>Total Cubes</t>
  </si>
  <si>
    <t>Cubes Used</t>
  </si>
  <si>
    <t>Cubes Left</t>
  </si>
  <si>
    <t>Rank Point</t>
  </si>
  <si>
    <t>Win/Loss/Tie:</t>
  </si>
  <si>
    <t>Auto Quest</t>
  </si>
  <si>
    <t>Face the Boss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</si>
</sst>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/>
    <xf numFmtId="0" fontId="0" fillId="2" borderId="11" xfId="0" applyFill="1" applyBorder="1"/>
    <xf numFmtId="0" fontId="0" fillId="3" borderId="0" xfId="0" applyFill="1"/>
    <xf numFmtId="0" fontId="0" fillId="3" borderId="2" xfId="0" applyFill="1" applyBorder="1"/>
    <xf numFmtId="0" fontId="0" fillId="0" borderId="7" xfId="0" applyBorder="1"/>
    <xf numFmtId="0" fontId="0" fillId="0" borderId="8" xfId="0" applyBorder="1"/>
    <xf numFmtId="0" fontId="0" fillId="3" borderId="1" xfId="0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7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8" xfId="0" applyFill="1" applyBorder="1"/>
    <xf numFmtId="0" fontId="0" fillId="4" borderId="1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0" xfId="0" applyFill="1" applyBorder="1"/>
    <xf numFmtId="0" fontId="0" fillId="4" borderId="7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2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5" borderId="0" xfId="0" applyFill="1"/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6" borderId="0" xfId="0" applyFill="1"/>
    <xf numFmtId="0" fontId="0" fillId="5" borderId="12" xfId="0" applyFill="1" applyBorder="1"/>
    <xf numFmtId="0" fontId="0" fillId="6" borderId="12" xfId="0" applyFill="1" applyBorder="1"/>
    <xf numFmtId="0" fontId="0" fillId="4" borderId="0" xfId="0" applyFill="1"/>
  </cellXfs>
  <cellStyles count="1"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I9" sqref="I9"/>
    </sheetView>
  </sheetViews>
  <sheetFormatPr defaultRowHeight="15" x14ac:dyDescent="0.25"/>
  <cols>
    <col min="1" max="1" width="19.28515625" bestFit="1" customWidth="1"/>
    <col min="2" max="2" width="16.28515625" customWidth="1"/>
    <col min="3" max="3" width="12.28515625" bestFit="1" customWidth="1"/>
    <col min="4" max="4" width="9.42578125" bestFit="1" customWidth="1"/>
    <col min="5" max="5" width="18" bestFit="1" customWidth="1"/>
    <col min="6" max="6" width="12.28515625" bestFit="1" customWidth="1"/>
    <col min="7" max="7" width="11.28515625" bestFit="1" customWidth="1"/>
    <col min="9" max="9" width="14.85546875" customWidth="1"/>
    <col min="12" max="12" width="12.28515625" customWidth="1"/>
  </cols>
  <sheetData>
    <row r="1" spans="1:13" ht="15.75" thickBot="1" x14ac:dyDescent="0.3">
      <c r="B1" s="1" t="s">
        <v>4</v>
      </c>
      <c r="C1" s="2" t="s">
        <v>2</v>
      </c>
      <c r="D1" s="3" t="s">
        <v>3</v>
      </c>
      <c r="E1" s="1" t="s">
        <v>5</v>
      </c>
      <c r="F1" s="2" t="s">
        <v>6</v>
      </c>
      <c r="G1" s="3" t="s">
        <v>7</v>
      </c>
      <c r="I1" t="s">
        <v>14</v>
      </c>
      <c r="K1">
        <f>SUM(D2:D4)</f>
        <v>79</v>
      </c>
    </row>
    <row r="2" spans="1:13" ht="15.75" thickBot="1" x14ac:dyDescent="0.3">
      <c r="A2" s="11" t="s">
        <v>0</v>
      </c>
      <c r="B2" s="1">
        <v>5</v>
      </c>
      <c r="C2" s="16"/>
      <c r="D2" s="3">
        <f>B2*3</f>
        <v>15</v>
      </c>
      <c r="E2" s="19">
        <v>0</v>
      </c>
      <c r="F2" s="16"/>
      <c r="G2" s="20"/>
      <c r="I2" t="s">
        <v>15</v>
      </c>
      <c r="K2">
        <f>SUM(G3:G6,G8)</f>
        <v>427</v>
      </c>
    </row>
    <row r="3" spans="1:13" x14ac:dyDescent="0.25">
      <c r="A3" s="12" t="s">
        <v>1</v>
      </c>
      <c r="B3" s="4">
        <v>2</v>
      </c>
      <c r="C3" s="5">
        <v>2</v>
      </c>
      <c r="D3" s="6">
        <f>B3+(C3*15)</f>
        <v>32</v>
      </c>
      <c r="E3" s="4">
        <v>1</v>
      </c>
      <c r="F3" s="5">
        <v>1</v>
      </c>
      <c r="G3" s="6">
        <f>E3+(F3*135)</f>
        <v>136</v>
      </c>
      <c r="I3" s="34" t="s">
        <v>13</v>
      </c>
      <c r="J3" s="34"/>
      <c r="K3" s="36">
        <f>SUM(G3:G6,G8,D3,D4,D2)</f>
        <v>506</v>
      </c>
    </row>
    <row r="4" spans="1:13" x14ac:dyDescent="0.25">
      <c r="A4" s="12" t="s">
        <v>8</v>
      </c>
      <c r="B4" s="4">
        <v>2</v>
      </c>
      <c r="C4" s="5">
        <v>2</v>
      </c>
      <c r="D4" s="6">
        <f>B4+(C4*15)</f>
        <v>32</v>
      </c>
      <c r="E4" s="4">
        <v>1</v>
      </c>
      <c r="F4" s="5">
        <v>1</v>
      </c>
      <c r="G4" s="6">
        <f>E4+(F4*135)</f>
        <v>136</v>
      </c>
      <c r="I4" s="35"/>
      <c r="J4" s="35"/>
      <c r="K4" s="37"/>
    </row>
    <row r="5" spans="1:13" x14ac:dyDescent="0.25">
      <c r="A5" s="12" t="s">
        <v>9</v>
      </c>
      <c r="B5" s="23"/>
      <c r="C5" s="21"/>
      <c r="D5" s="24"/>
      <c r="E5" s="4">
        <v>5</v>
      </c>
      <c r="F5" s="21"/>
      <c r="G5" s="6">
        <f>E5*9</f>
        <v>45</v>
      </c>
    </row>
    <row r="6" spans="1:13" x14ac:dyDescent="0.25">
      <c r="A6" s="12" t="s">
        <v>10</v>
      </c>
      <c r="B6" s="23"/>
      <c r="C6" s="21"/>
      <c r="D6" s="24"/>
      <c r="E6" s="23"/>
      <c r="F6" s="5">
        <v>1</v>
      </c>
      <c r="G6" s="6">
        <f>(F6*10)*2</f>
        <v>20</v>
      </c>
    </row>
    <row r="7" spans="1:13" x14ac:dyDescent="0.25">
      <c r="A7" s="13" t="s">
        <v>11</v>
      </c>
      <c r="B7" s="23"/>
      <c r="C7" s="21"/>
      <c r="D7" s="24"/>
      <c r="E7" s="7">
        <v>5</v>
      </c>
      <c r="F7" s="21"/>
      <c r="G7" s="8">
        <f>E7*3</f>
        <v>15</v>
      </c>
    </row>
    <row r="8" spans="1:13" ht="15.75" thickBot="1" x14ac:dyDescent="0.3">
      <c r="A8" s="14" t="s">
        <v>12</v>
      </c>
      <c r="B8" s="25"/>
      <c r="C8" s="22"/>
      <c r="D8" s="26"/>
      <c r="E8" s="9">
        <v>30</v>
      </c>
      <c r="F8" s="22"/>
      <c r="G8" s="10">
        <f>E8*3</f>
        <v>90</v>
      </c>
    </row>
    <row r="9" spans="1:13" ht="15" customHeight="1" x14ac:dyDescent="0.25"/>
    <row r="10" spans="1:13" ht="15" customHeight="1" x14ac:dyDescent="0.25">
      <c r="A10" s="38" t="s">
        <v>25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3" x14ac:dyDescent="0.25">
      <c r="M11" t="s">
        <v>33</v>
      </c>
    </row>
    <row r="12" spans="1:13" ht="15.75" thickBot="1" x14ac:dyDescent="0.3">
      <c r="A12" t="s">
        <v>16</v>
      </c>
      <c r="B12" t="s">
        <v>17</v>
      </c>
      <c r="C12" t="s">
        <v>18</v>
      </c>
      <c r="D12" t="s">
        <v>19</v>
      </c>
      <c r="E12" t="s">
        <v>21</v>
      </c>
      <c r="F12" t="s">
        <v>18</v>
      </c>
      <c r="G12" t="s">
        <v>20</v>
      </c>
      <c r="L12" t="s">
        <v>34</v>
      </c>
      <c r="M12" s="49">
        <v>0</v>
      </c>
    </row>
    <row r="13" spans="1:13" x14ac:dyDescent="0.25">
      <c r="A13" s="11" t="s">
        <v>0</v>
      </c>
      <c r="B13" s="27"/>
      <c r="C13" s="16"/>
      <c r="D13" s="2">
        <f>B2*B13</f>
        <v>0</v>
      </c>
      <c r="E13" s="19"/>
      <c r="F13" s="16"/>
      <c r="G13" s="20"/>
      <c r="I13" t="s">
        <v>22</v>
      </c>
      <c r="K13">
        <f>SUM(D13:D15)</f>
        <v>0</v>
      </c>
      <c r="L13" t="s">
        <v>36</v>
      </c>
      <c r="M13">
        <f>IF(E19=3,1,0)</f>
        <v>0</v>
      </c>
    </row>
    <row r="14" spans="1:13" x14ac:dyDescent="0.25">
      <c r="A14" s="12" t="s">
        <v>1</v>
      </c>
      <c r="B14" s="28"/>
      <c r="C14" s="30"/>
      <c r="D14" s="5">
        <f>(B14*B3)+(C14*C3)</f>
        <v>0</v>
      </c>
      <c r="E14" s="28"/>
      <c r="F14" s="30"/>
      <c r="G14" s="6">
        <f>(E3*E14)+(F3*F14)</f>
        <v>0</v>
      </c>
      <c r="I14" t="s">
        <v>23</v>
      </c>
      <c r="K14">
        <f>SUM(G14:G19)</f>
        <v>0</v>
      </c>
      <c r="L14" t="s">
        <v>35</v>
      </c>
      <c r="M14">
        <f>IF(AND(B14=1,B13=3),1,0)</f>
        <v>0</v>
      </c>
    </row>
    <row r="15" spans="1:13" ht="15.75" thickBot="1" x14ac:dyDescent="0.3">
      <c r="A15" s="12" t="s">
        <v>8</v>
      </c>
      <c r="B15" s="29"/>
      <c r="C15" s="31"/>
      <c r="D15" s="17">
        <f>(B15*B4)+(C15*C4)</f>
        <v>0</v>
      </c>
      <c r="E15" s="28"/>
      <c r="F15" s="30"/>
      <c r="G15" s="6">
        <f>(E4*E15)+(F4*F15)</f>
        <v>0</v>
      </c>
      <c r="I15" t="s">
        <v>24</v>
      </c>
      <c r="K15">
        <f>K13+K14</f>
        <v>0</v>
      </c>
    </row>
    <row r="16" spans="1:13" x14ac:dyDescent="0.25">
      <c r="A16" s="12" t="s">
        <v>9</v>
      </c>
      <c r="B16" s="15"/>
      <c r="C16" s="15"/>
      <c r="D16" s="15"/>
      <c r="E16" s="28"/>
      <c r="F16" s="21"/>
      <c r="G16" s="6">
        <f>(E16*E5)</f>
        <v>0</v>
      </c>
    </row>
    <row r="17" spans="1:13" x14ac:dyDescent="0.25">
      <c r="A17" s="12" t="s">
        <v>10</v>
      </c>
      <c r="B17" s="15"/>
      <c r="C17" s="15"/>
      <c r="D17" s="15"/>
      <c r="E17" s="28"/>
      <c r="F17" s="21"/>
      <c r="G17" s="6">
        <f>(E17*F6*10)</f>
        <v>0</v>
      </c>
    </row>
    <row r="18" spans="1:13" x14ac:dyDescent="0.25">
      <c r="A18" s="32" t="s">
        <v>11</v>
      </c>
      <c r="B18" s="15"/>
      <c r="C18" s="15"/>
      <c r="D18" s="15"/>
      <c r="E18" s="28"/>
      <c r="F18" s="21"/>
      <c r="G18" s="6">
        <f>(E18*E7)</f>
        <v>0</v>
      </c>
    </row>
    <row r="19" spans="1:13" ht="15.75" thickBot="1" x14ac:dyDescent="0.3">
      <c r="A19" s="33" t="s">
        <v>12</v>
      </c>
      <c r="B19" s="15"/>
      <c r="C19" s="15"/>
      <c r="D19" s="15"/>
      <c r="E19" s="29"/>
      <c r="F19" s="22"/>
      <c r="G19" s="18">
        <f>(E19*E8)</f>
        <v>0</v>
      </c>
    </row>
    <row r="22" spans="1:13" ht="15.75" thickBot="1" x14ac:dyDescent="0.3">
      <c r="A22" s="40" t="s">
        <v>26</v>
      </c>
      <c r="B22" s="40"/>
      <c r="C22" s="40"/>
      <c r="D22" s="40"/>
      <c r="E22" s="40"/>
      <c r="F22" s="40"/>
      <c r="G22" s="40"/>
      <c r="H22" s="40"/>
      <c r="I22" s="40"/>
      <c r="L22" t="s">
        <v>30</v>
      </c>
      <c r="M22">
        <v>60</v>
      </c>
    </row>
    <row r="23" spans="1:13" ht="15.75" thickBot="1" x14ac:dyDescent="0.3">
      <c r="C23" s="47"/>
      <c r="E23" s="47"/>
      <c r="G23" s="47"/>
      <c r="L23" t="s">
        <v>31</v>
      </c>
      <c r="M23">
        <f>SUM(A25,C23,C27,E23,E27,G23,G27,I25)</f>
        <v>0</v>
      </c>
    </row>
    <row r="24" spans="1:13" ht="15.75" thickBot="1" x14ac:dyDescent="0.3">
      <c r="A24" s="42" t="s">
        <v>27</v>
      </c>
      <c r="C24" s="43" t="s">
        <v>28</v>
      </c>
      <c r="E24" s="36" t="s">
        <v>29</v>
      </c>
      <c r="G24" s="36" t="s">
        <v>28</v>
      </c>
      <c r="I24" s="46" t="s">
        <v>27</v>
      </c>
      <c r="L24" t="s">
        <v>32</v>
      </c>
      <c r="M24">
        <f>M22-M23</f>
        <v>60</v>
      </c>
    </row>
    <row r="25" spans="1:13" ht="15.75" thickBot="1" x14ac:dyDescent="0.3">
      <c r="A25" s="39"/>
      <c r="C25" s="44"/>
      <c r="E25" s="37"/>
      <c r="G25" s="37"/>
      <c r="I25" s="39"/>
    </row>
    <row r="26" spans="1:13" ht="15.75" thickBot="1" x14ac:dyDescent="0.3">
      <c r="C26" s="45"/>
      <c r="E26" s="41"/>
      <c r="G26" s="41"/>
    </row>
    <row r="27" spans="1:13" ht="15.75" thickBot="1" x14ac:dyDescent="0.3">
      <c r="C27" s="48"/>
      <c r="E27" s="48"/>
      <c r="G27" s="48"/>
    </row>
  </sheetData>
  <mergeCells count="7">
    <mergeCell ref="I3:J4"/>
    <mergeCell ref="K3:K4"/>
    <mergeCell ref="A10:K10"/>
    <mergeCell ref="C24:C26"/>
    <mergeCell ref="E24:E26"/>
    <mergeCell ref="G24:G26"/>
    <mergeCell ref="A22:I22"/>
  </mergeCells>
  <conditionalFormatting sqref="M24">
    <cfRule type="colorScale" priority="7">
      <colorScale>
        <cfvo type="num" val="0"/>
        <cfvo type="num" val="60"/>
        <color rgb="FFFF0000"/>
        <color theme="9"/>
      </colorScale>
    </cfRule>
  </conditionalFormatting>
  <conditionalFormatting sqref="C24:C26">
    <cfRule type="expression" dxfId="8" priority="6">
      <formula>$C$23&gt;$C$27</formula>
    </cfRule>
    <cfRule type="expression" dxfId="7" priority="5">
      <formula>$C$27&gt;$C$23</formula>
    </cfRule>
  </conditionalFormatting>
  <conditionalFormatting sqref="E24:E26">
    <cfRule type="expression" dxfId="5" priority="4">
      <formula>$E$23&gt;$E$27</formula>
    </cfRule>
    <cfRule type="expression" dxfId="4" priority="3">
      <formula>$E$27&gt;$E$23</formula>
    </cfRule>
  </conditionalFormatting>
  <conditionalFormatting sqref="G24:G26">
    <cfRule type="expression" dxfId="2" priority="2">
      <formula>$G$23&gt;$G$27</formula>
    </cfRule>
    <cfRule type="expression" dxfId="1" priority="1">
      <formula>$G$27&gt;$G$23</formula>
    </cfRule>
  </conditionalFormatting>
  <dataValidations count="7">
    <dataValidation type="whole" allowBlank="1" showInputMessage="1" showErrorMessage="1" sqref="E16">
      <formula1>0</formula1>
      <formula2>9</formula2>
    </dataValidation>
    <dataValidation type="whole" allowBlank="1" showInputMessage="1" showErrorMessage="1" sqref="F14:F15">
      <formula1>0</formula1>
      <formula2>135</formula2>
    </dataValidation>
    <dataValidation type="whole" allowBlank="1" showInputMessage="1" showErrorMessage="1" sqref="E14:E15">
      <formula1>0</formula1>
      <formula2>60</formula2>
    </dataValidation>
    <dataValidation type="whole" allowBlank="1" showInputMessage="1" showErrorMessage="1" sqref="E17 M12">
      <formula1>0</formula1>
      <formula2>2</formula2>
    </dataValidation>
    <dataValidation type="whole" allowBlank="1" showInputMessage="1" showErrorMessage="1" sqref="B13">
      <formula1>0</formula1>
      <formula2>3</formula2>
    </dataValidation>
    <dataValidation type="whole" allowBlank="1" showInputMessage="1" showErrorMessage="1" sqref="B14:B15">
      <formula1>0</formula1>
      <formula2>1</formula2>
    </dataValidation>
    <dataValidation type="whole" allowBlank="1" showInputMessage="1" showErrorMessage="1" sqref="C14:C15">
      <formula1>0</formula1>
      <formula2>15</formula2>
    </dataValidation>
  </dataValidations>
  <pageMargins left="0.7" right="0.7" top="0.75" bottom="0.75" header="0.3" footer="0.3"/>
  <pageSetup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Northwest Missouri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Runneals,David</dc:creator>
  <cp:lastModifiedBy>Runneals,David</cp:lastModifiedBy>
  <dcterms:created xsi:type="dcterms:W3CDTF">2018-01-06T17:54:53Z</dcterms:created>
  <dcterms:modified xsi:type="dcterms:W3CDTF">2018-01-06T19:23:23Z</dcterms:modified>
</cp:coreProperties>
</file>