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555" yWindow="345" windowWidth="6015" windowHeight="6615" tabRatio="917"/>
  </bookViews>
  <sheets>
    <sheet name="Match Score and Team Input" sheetId="9" r:id="rId1"/>
    <sheet name="OPR Calculation" sheetId="30" r:id="rId2"/>
    <sheet name="Team OPR Output" sheetId="8" r:id="rId3"/>
    <sheet name="Auto Calculation" sheetId="4" r:id="rId4"/>
    <sheet name="TeleOp Calculation" sheetId="21" r:id="rId5"/>
    <sheet name="Foul Calculation" sheetId="22" r:id="rId6"/>
    <sheet name="Team Data Output" sheetId="13" r:id="rId7"/>
    <sheet name="Match Data Output" sheetId="10" state="hidden" r:id="rId8"/>
    <sheet name="Total Output" sheetId="26" r:id="rId9"/>
    <sheet name="Team Lookup" sheetId="33" r:id="rId10"/>
    <sheet name="Elimination Alliances" sheetId="32" r:id="rId11"/>
    <sheet name="Alliance Maker" sheetId="25" r:id="rId12"/>
    <sheet name="(UNDER CONSTRUCTION)" sheetId="34" r:id="rId13"/>
  </sheets>
  <definedNames>
    <definedName name="_xlnm._FilterDatabase" localSheetId="9" hidden="1">'Team Lookup'!$A$12:$G$13</definedName>
  </definedNames>
  <calcPr calcId="145621"/>
</workbook>
</file>

<file path=xl/calcChain.xml><?xml version="1.0" encoding="utf-8"?>
<calcChain xmlns="http://schemas.openxmlformats.org/spreadsheetml/2006/main">
  <c r="C10" i="34" l="1"/>
  <c r="D10" i="34"/>
  <c r="E10" i="34"/>
  <c r="F10" i="34"/>
  <c r="G10" i="34"/>
  <c r="H10" i="34"/>
  <c r="I10" i="34"/>
  <c r="J10" i="34"/>
  <c r="K10" i="34"/>
  <c r="L10" i="34"/>
  <c r="M10" i="34"/>
  <c r="N10" i="34"/>
  <c r="O10" i="34"/>
  <c r="B10" i="34"/>
  <c r="A7" i="34" l="1"/>
  <c r="A6" i="34"/>
  <c r="A5" i="34"/>
  <c r="C9" i="34"/>
  <c r="D9" i="34"/>
  <c r="E9" i="34"/>
  <c r="F9" i="34"/>
  <c r="G9" i="34"/>
  <c r="H9" i="34"/>
  <c r="I9" i="34"/>
  <c r="J9" i="34"/>
  <c r="K9" i="34"/>
  <c r="L9" i="34"/>
  <c r="M9" i="34"/>
  <c r="N9" i="34"/>
  <c r="O9" i="34"/>
  <c r="B9" i="34"/>
  <c r="N3" i="21" l="1"/>
  <c r="N4" i="21"/>
  <c r="N5" i="21"/>
  <c r="N6" i="21"/>
  <c r="N7" i="21"/>
  <c r="N8" i="21"/>
  <c r="N9" i="21"/>
  <c r="N10" i="21"/>
  <c r="N11" i="21"/>
  <c r="N5" i="4"/>
  <c r="N6" i="4"/>
  <c r="N7" i="4"/>
  <c r="N8" i="4"/>
  <c r="N9" i="4"/>
  <c r="N10" i="4"/>
  <c r="N11" i="4"/>
  <c r="N3" i="4"/>
  <c r="J5" i="22"/>
  <c r="J3" i="22"/>
  <c r="E5" i="30"/>
  <c r="G5" i="30"/>
  <c r="F5" i="30"/>
  <c r="L5" i="30"/>
  <c r="M5" i="30"/>
  <c r="K5" i="30"/>
  <c r="L3" i="30"/>
  <c r="M3" i="30"/>
  <c r="K3" i="30"/>
  <c r="A9" i="33" l="1"/>
  <c r="C5" i="33"/>
  <c r="B5" i="33"/>
  <c r="A5" i="33"/>
  <c r="AA1003" i="13" l="1"/>
  <c r="AA1004" i="13"/>
  <c r="AA1005" i="13"/>
  <c r="AA1006" i="13"/>
  <c r="AA1007" i="13"/>
  <c r="AA1008" i="13"/>
  <c r="AA1009" i="13"/>
  <c r="AA1010" i="13"/>
  <c r="AA1011" i="13"/>
  <c r="AA1012" i="13"/>
  <c r="AA1013" i="13"/>
  <c r="AA1014" i="13"/>
  <c r="AA1015" i="13"/>
  <c r="AA1016" i="13"/>
  <c r="AA1017" i="13"/>
  <c r="AA1018" i="13"/>
  <c r="AA1019" i="13"/>
  <c r="AA1020" i="13"/>
  <c r="AA1021" i="13"/>
  <c r="AA1022" i="13"/>
  <c r="AA1023" i="13"/>
  <c r="AA1024" i="13"/>
  <c r="AA1025" i="13"/>
  <c r="AA1026" i="13"/>
  <c r="AA1027" i="13"/>
  <c r="AA1028" i="13"/>
  <c r="AA1029" i="13"/>
  <c r="AA1030" i="13"/>
  <c r="AA1031" i="13"/>
  <c r="AA1032" i="13"/>
  <c r="AA1033" i="13"/>
  <c r="AA1034" i="13"/>
  <c r="AA1035" i="13"/>
  <c r="AA1036" i="13"/>
  <c r="AA1037" i="13"/>
  <c r="AA1038" i="13"/>
  <c r="AA1039" i="13"/>
  <c r="AA1040" i="13"/>
  <c r="AA1041" i="13"/>
  <c r="AA1042" i="13"/>
  <c r="AA1043" i="13"/>
  <c r="AA1044" i="13"/>
  <c r="AA1045" i="13"/>
  <c r="AA1046" i="13"/>
  <c r="AA1047" i="13"/>
  <c r="AA1048" i="13"/>
  <c r="AA1049" i="13"/>
  <c r="AA1050" i="13"/>
  <c r="AA1051" i="13"/>
  <c r="AA1052" i="13"/>
  <c r="AA1053" i="13"/>
  <c r="AA1054" i="13"/>
  <c r="AA1055" i="13"/>
  <c r="AA1056" i="13"/>
  <c r="AA1057" i="13"/>
  <c r="AA1058" i="13"/>
  <c r="AA1059" i="13"/>
  <c r="AA1060" i="13"/>
  <c r="AA1061" i="13"/>
  <c r="AA1062" i="13"/>
  <c r="AA1063" i="13"/>
  <c r="AA1064" i="13"/>
  <c r="AA1065" i="13"/>
  <c r="AA1066" i="13"/>
  <c r="AA1067" i="13"/>
  <c r="AA1068" i="13"/>
  <c r="AA1069" i="13"/>
  <c r="AA1070" i="13"/>
  <c r="AA1071" i="13"/>
  <c r="AA1072" i="13"/>
  <c r="AA1073" i="13"/>
  <c r="AA1074" i="13"/>
  <c r="AA1075" i="13"/>
  <c r="AA1076" i="13"/>
  <c r="AA1077" i="13"/>
  <c r="AA1078" i="13"/>
  <c r="AA1079" i="13"/>
  <c r="AA1080" i="13"/>
  <c r="AA1081" i="13"/>
  <c r="AA1082" i="13"/>
  <c r="AA1083" i="13"/>
  <c r="AA1084" i="13"/>
  <c r="AA1085" i="13"/>
  <c r="AA1086" i="13"/>
  <c r="AA1087" i="13"/>
  <c r="AA1088" i="13"/>
  <c r="AA1089" i="13"/>
  <c r="AA1090" i="13"/>
  <c r="AA1091" i="13"/>
  <c r="AA1092" i="13"/>
  <c r="AA1093" i="13"/>
  <c r="AA1094" i="13"/>
  <c r="AA1095" i="13"/>
  <c r="AA1096" i="13"/>
  <c r="AA1097" i="13"/>
  <c r="AA1098" i="13"/>
  <c r="AA1099" i="13"/>
  <c r="AA1100" i="13"/>
  <c r="AA1101" i="13"/>
  <c r="AA1102" i="13"/>
  <c r="AA1103" i="13"/>
  <c r="AA1104" i="13"/>
  <c r="AA1105" i="13"/>
  <c r="AA1106" i="13"/>
  <c r="AA1107" i="13"/>
  <c r="AA1108" i="13"/>
  <c r="AA1109" i="13"/>
  <c r="AA1110" i="13"/>
  <c r="AA1111" i="13"/>
  <c r="AA1112" i="13"/>
  <c r="AA1113" i="13"/>
  <c r="AA1114" i="13"/>
  <c r="AA1115" i="13"/>
  <c r="AA1116" i="13"/>
  <c r="AA1117" i="13"/>
  <c r="AA1118" i="13"/>
  <c r="AA1119" i="13"/>
  <c r="AA1120" i="13"/>
  <c r="AA1121" i="13"/>
  <c r="AA1122" i="13"/>
  <c r="AA1123" i="13"/>
  <c r="AA1124" i="13"/>
  <c r="AA1125" i="13"/>
  <c r="AA1126" i="13"/>
  <c r="AA1127" i="13"/>
  <c r="AA1128" i="13"/>
  <c r="AA1129" i="13"/>
  <c r="AA1130" i="13"/>
  <c r="AA1131" i="13"/>
  <c r="AA1132" i="13"/>
  <c r="AA1133" i="13"/>
  <c r="AA1134" i="13"/>
  <c r="AA1135" i="13"/>
  <c r="AA1136" i="13"/>
  <c r="AA1137" i="13"/>
  <c r="AA1138" i="13"/>
  <c r="AA1139" i="13"/>
  <c r="AA1140" i="13"/>
  <c r="AA1141" i="13"/>
  <c r="AA1142" i="13"/>
  <c r="AA1143" i="13"/>
  <c r="AA1144" i="13"/>
  <c r="AA1145" i="13"/>
  <c r="AA1146" i="13"/>
  <c r="AA1147" i="13"/>
  <c r="AA1148" i="13"/>
  <c r="AA1149" i="13"/>
  <c r="AA1150" i="13"/>
  <c r="AA1151" i="13"/>
  <c r="AA1152" i="13"/>
  <c r="AA1153" i="13"/>
  <c r="AA1154" i="13"/>
  <c r="AA1155" i="13"/>
  <c r="AA1156" i="13"/>
  <c r="AA1157" i="13"/>
  <c r="AA1158" i="13"/>
  <c r="AA1159" i="13"/>
  <c r="AA1160" i="13"/>
  <c r="AA1161" i="13"/>
  <c r="AA1162" i="13"/>
  <c r="AA1163" i="13"/>
  <c r="AA1164" i="13"/>
  <c r="AA1165" i="13"/>
  <c r="AA1166" i="13"/>
  <c r="AA1167" i="13"/>
  <c r="AA1168" i="13"/>
  <c r="AA1169" i="13"/>
  <c r="AA1170" i="13"/>
  <c r="AA1171" i="13"/>
  <c r="AA1172" i="13"/>
  <c r="AA1173" i="13"/>
  <c r="AA1174" i="13"/>
  <c r="AA1175" i="13"/>
  <c r="AA1176" i="13"/>
  <c r="AA1177" i="13"/>
  <c r="AA1178" i="13"/>
  <c r="AA1179" i="13"/>
  <c r="AA1180" i="13"/>
  <c r="AA1181" i="13"/>
  <c r="AA1182" i="13"/>
  <c r="AA1183" i="13"/>
  <c r="AA1184" i="13"/>
  <c r="AA1185" i="13"/>
  <c r="AA1186" i="13"/>
  <c r="AA1187" i="13"/>
  <c r="AA1188" i="13"/>
  <c r="AA1189" i="13"/>
  <c r="AA1190" i="13"/>
  <c r="AA1191" i="13"/>
  <c r="AA1192" i="13"/>
  <c r="AA1193" i="13"/>
  <c r="AA1194" i="13"/>
  <c r="AA1195" i="13"/>
  <c r="AA1196" i="13"/>
  <c r="AA1197" i="13"/>
  <c r="AA1198" i="13"/>
  <c r="AA1199" i="13"/>
  <c r="AA1200" i="13"/>
  <c r="AA1201" i="13"/>
  <c r="AA1002" i="13"/>
  <c r="AA803" i="13"/>
  <c r="AA804" i="13"/>
  <c r="AA805" i="13"/>
  <c r="AA806" i="13"/>
  <c r="AA807" i="13"/>
  <c r="AA808" i="13"/>
  <c r="AA809" i="13"/>
  <c r="AA810" i="13"/>
  <c r="AA811" i="13"/>
  <c r="AA812" i="13"/>
  <c r="AA813" i="13"/>
  <c r="AA814" i="13"/>
  <c r="AA815" i="13"/>
  <c r="AA816" i="13"/>
  <c r="AA817" i="13"/>
  <c r="AA818" i="13"/>
  <c r="AA819" i="13"/>
  <c r="AA820" i="13"/>
  <c r="AA821" i="13"/>
  <c r="AA822" i="13"/>
  <c r="AA823" i="13"/>
  <c r="AA824" i="13"/>
  <c r="AA825" i="13"/>
  <c r="AA826" i="13"/>
  <c r="AA827" i="13"/>
  <c r="AA828" i="13"/>
  <c r="AA829" i="13"/>
  <c r="AA830" i="13"/>
  <c r="AA831" i="13"/>
  <c r="AA832" i="13"/>
  <c r="AA833" i="13"/>
  <c r="AA834" i="13"/>
  <c r="AA835" i="13"/>
  <c r="AA836" i="13"/>
  <c r="AA837" i="13"/>
  <c r="AA838" i="13"/>
  <c r="AA839" i="13"/>
  <c r="AA840" i="13"/>
  <c r="AA841" i="13"/>
  <c r="AA842" i="13"/>
  <c r="AA843" i="13"/>
  <c r="AA844" i="13"/>
  <c r="AA845" i="13"/>
  <c r="AA846" i="13"/>
  <c r="AA847" i="13"/>
  <c r="AA848" i="13"/>
  <c r="AA849" i="13"/>
  <c r="AA850" i="13"/>
  <c r="AA851" i="13"/>
  <c r="AA852" i="13"/>
  <c r="AA853" i="13"/>
  <c r="AA854" i="13"/>
  <c r="AA855" i="13"/>
  <c r="AA856" i="13"/>
  <c r="AA857" i="13"/>
  <c r="AA858" i="13"/>
  <c r="AA859" i="13"/>
  <c r="AA860" i="13"/>
  <c r="AA861" i="13"/>
  <c r="AA862" i="13"/>
  <c r="AA863" i="13"/>
  <c r="AA864" i="13"/>
  <c r="AA865" i="13"/>
  <c r="AA866" i="13"/>
  <c r="AA867" i="13"/>
  <c r="AA868" i="13"/>
  <c r="AA869" i="13"/>
  <c r="AA870" i="13"/>
  <c r="AA871" i="13"/>
  <c r="AA872" i="13"/>
  <c r="AA873" i="13"/>
  <c r="AA874" i="13"/>
  <c r="AA875" i="13"/>
  <c r="AA876" i="13"/>
  <c r="AA877" i="13"/>
  <c r="AA878" i="13"/>
  <c r="AA879" i="13"/>
  <c r="AA880" i="13"/>
  <c r="AA881" i="13"/>
  <c r="AA882" i="13"/>
  <c r="AA883" i="13"/>
  <c r="AA884" i="13"/>
  <c r="AA885" i="13"/>
  <c r="AA886" i="13"/>
  <c r="AA887" i="13"/>
  <c r="AA888" i="13"/>
  <c r="AA889" i="13"/>
  <c r="AA890" i="13"/>
  <c r="AA891" i="13"/>
  <c r="AA892" i="13"/>
  <c r="AA893" i="13"/>
  <c r="AA894" i="13"/>
  <c r="AA895" i="13"/>
  <c r="AA896" i="13"/>
  <c r="AA897" i="13"/>
  <c r="AA898" i="13"/>
  <c r="AA899" i="13"/>
  <c r="AA900" i="13"/>
  <c r="AA901" i="13"/>
  <c r="AA902" i="13"/>
  <c r="AA903" i="13"/>
  <c r="AA904" i="13"/>
  <c r="AA905" i="13"/>
  <c r="AA906" i="13"/>
  <c r="AA907" i="13"/>
  <c r="AA908" i="13"/>
  <c r="AA909" i="13"/>
  <c r="AA910" i="13"/>
  <c r="AA911" i="13"/>
  <c r="AA912" i="13"/>
  <c r="AA913" i="13"/>
  <c r="AA914" i="13"/>
  <c r="AA915" i="13"/>
  <c r="AA916" i="13"/>
  <c r="AA917" i="13"/>
  <c r="AA918" i="13"/>
  <c r="AA919" i="13"/>
  <c r="AA920" i="13"/>
  <c r="AA921" i="13"/>
  <c r="AA922" i="13"/>
  <c r="AA923" i="13"/>
  <c r="AA924" i="13"/>
  <c r="AA925" i="13"/>
  <c r="AA926" i="13"/>
  <c r="AA927" i="13"/>
  <c r="AA928" i="13"/>
  <c r="AA929" i="13"/>
  <c r="AA930" i="13"/>
  <c r="AA931" i="13"/>
  <c r="AA932" i="13"/>
  <c r="AA933" i="13"/>
  <c r="AA934" i="13"/>
  <c r="AA935" i="13"/>
  <c r="AA936" i="13"/>
  <c r="AA937" i="13"/>
  <c r="AA938" i="13"/>
  <c r="AA939" i="13"/>
  <c r="AA940" i="13"/>
  <c r="AA941" i="13"/>
  <c r="AA942" i="13"/>
  <c r="AA943" i="13"/>
  <c r="AA944" i="13"/>
  <c r="AA945" i="13"/>
  <c r="AA946" i="13"/>
  <c r="AA947" i="13"/>
  <c r="AA948" i="13"/>
  <c r="AA949" i="13"/>
  <c r="AA950" i="13"/>
  <c r="AA951" i="13"/>
  <c r="AA952" i="13"/>
  <c r="AA953" i="13"/>
  <c r="AA954" i="13"/>
  <c r="AA955" i="13"/>
  <c r="AA956" i="13"/>
  <c r="AA957" i="13"/>
  <c r="AA958" i="13"/>
  <c r="AA959" i="13"/>
  <c r="AA960" i="13"/>
  <c r="AA961" i="13"/>
  <c r="AA962" i="13"/>
  <c r="AA963" i="13"/>
  <c r="AA964" i="13"/>
  <c r="AA965" i="13"/>
  <c r="AA966" i="13"/>
  <c r="AA967" i="13"/>
  <c r="AA968" i="13"/>
  <c r="AA969" i="13"/>
  <c r="AA970" i="13"/>
  <c r="AA971" i="13"/>
  <c r="AA972" i="13"/>
  <c r="AA973" i="13"/>
  <c r="AA974" i="13"/>
  <c r="AA975" i="13"/>
  <c r="AA976" i="13"/>
  <c r="AA977" i="13"/>
  <c r="AA978" i="13"/>
  <c r="AA979" i="13"/>
  <c r="AA980" i="13"/>
  <c r="AA981" i="13"/>
  <c r="AA982" i="13"/>
  <c r="AA983" i="13"/>
  <c r="AA984" i="13"/>
  <c r="AA985" i="13"/>
  <c r="AA986" i="13"/>
  <c r="AA987" i="13"/>
  <c r="AA988" i="13"/>
  <c r="AA989" i="13"/>
  <c r="AA990" i="13"/>
  <c r="AA991" i="13"/>
  <c r="AA992" i="13"/>
  <c r="AA993" i="13"/>
  <c r="AA994" i="13"/>
  <c r="AA995" i="13"/>
  <c r="AA996" i="13"/>
  <c r="AA997" i="13"/>
  <c r="AA998" i="13"/>
  <c r="AA999" i="13"/>
  <c r="AA1000" i="13"/>
  <c r="AA1001" i="13"/>
  <c r="AA802" i="13"/>
  <c r="AA603" i="13"/>
  <c r="AA604" i="13"/>
  <c r="AA605" i="13"/>
  <c r="AA606" i="13"/>
  <c r="AA607" i="13"/>
  <c r="AA608" i="13"/>
  <c r="AA609" i="13"/>
  <c r="AA610" i="13"/>
  <c r="AA611" i="13"/>
  <c r="AA612" i="13"/>
  <c r="AA613" i="13"/>
  <c r="AA614" i="13"/>
  <c r="AA615" i="13"/>
  <c r="AA616" i="13"/>
  <c r="AA617" i="13"/>
  <c r="AA618" i="13"/>
  <c r="AA619" i="13"/>
  <c r="AA620" i="13"/>
  <c r="AA621" i="13"/>
  <c r="AA622" i="13"/>
  <c r="AA623" i="13"/>
  <c r="AA624" i="13"/>
  <c r="AA625" i="13"/>
  <c r="AA626" i="13"/>
  <c r="AA627" i="13"/>
  <c r="AA628" i="13"/>
  <c r="AA629" i="13"/>
  <c r="AA630" i="13"/>
  <c r="AA631" i="13"/>
  <c r="AA632" i="13"/>
  <c r="AA633" i="13"/>
  <c r="AA634" i="13"/>
  <c r="AA635" i="13"/>
  <c r="AA636" i="13"/>
  <c r="AA637" i="13"/>
  <c r="AA638" i="13"/>
  <c r="AA639" i="13"/>
  <c r="AA640" i="13"/>
  <c r="AA641" i="13"/>
  <c r="AA642" i="13"/>
  <c r="AA643" i="13"/>
  <c r="AA644" i="13"/>
  <c r="AA645" i="13"/>
  <c r="AA646" i="13"/>
  <c r="AA647" i="13"/>
  <c r="AA648" i="13"/>
  <c r="AA649" i="13"/>
  <c r="AA650" i="13"/>
  <c r="AA651" i="13"/>
  <c r="AA652" i="13"/>
  <c r="AA653" i="13"/>
  <c r="AA654" i="13"/>
  <c r="AA655" i="13"/>
  <c r="AA656" i="13"/>
  <c r="AA657" i="13"/>
  <c r="AA658" i="13"/>
  <c r="AA659" i="13"/>
  <c r="AA660" i="13"/>
  <c r="AA661" i="13"/>
  <c r="AA662" i="13"/>
  <c r="AA663" i="13"/>
  <c r="AA664" i="13"/>
  <c r="AA665" i="13"/>
  <c r="AA666" i="13"/>
  <c r="AA667" i="13"/>
  <c r="AA668" i="13"/>
  <c r="AA669" i="13"/>
  <c r="AA670" i="13"/>
  <c r="AA671" i="13"/>
  <c r="AA672" i="13"/>
  <c r="AA673" i="13"/>
  <c r="AA674" i="13"/>
  <c r="AA675" i="13"/>
  <c r="AA676" i="13"/>
  <c r="AA677" i="13"/>
  <c r="AA678" i="13"/>
  <c r="AA679" i="13"/>
  <c r="AA680" i="13"/>
  <c r="AA681" i="13"/>
  <c r="AA682" i="13"/>
  <c r="AA683" i="13"/>
  <c r="AA684" i="13"/>
  <c r="AA685" i="13"/>
  <c r="AA686" i="13"/>
  <c r="AA687" i="13"/>
  <c r="AA688" i="13"/>
  <c r="AA689" i="13"/>
  <c r="AA690" i="13"/>
  <c r="AA691" i="13"/>
  <c r="AA692" i="13"/>
  <c r="AA693" i="13"/>
  <c r="AA694" i="13"/>
  <c r="AA695" i="13"/>
  <c r="AA696" i="13"/>
  <c r="AA697" i="13"/>
  <c r="AA698" i="13"/>
  <c r="AA699" i="13"/>
  <c r="AA700" i="13"/>
  <c r="AA701" i="13"/>
  <c r="AA702" i="13"/>
  <c r="AA703" i="13"/>
  <c r="AA704" i="13"/>
  <c r="AA705" i="13"/>
  <c r="AA706" i="13"/>
  <c r="AA707" i="13"/>
  <c r="AA708" i="13"/>
  <c r="AA709" i="13"/>
  <c r="AA710" i="13"/>
  <c r="AA711" i="13"/>
  <c r="AA712" i="13"/>
  <c r="AA713" i="13"/>
  <c r="AA714" i="13"/>
  <c r="AA715" i="13"/>
  <c r="AA716" i="13"/>
  <c r="AA717" i="13"/>
  <c r="AA718" i="13"/>
  <c r="AA719" i="13"/>
  <c r="AA720" i="13"/>
  <c r="AA721" i="13"/>
  <c r="AA722" i="13"/>
  <c r="AA723" i="13"/>
  <c r="AA724" i="13"/>
  <c r="AA725" i="13"/>
  <c r="AA726" i="13"/>
  <c r="AA727" i="13"/>
  <c r="AA728" i="13"/>
  <c r="AA729" i="13"/>
  <c r="AA730" i="13"/>
  <c r="AA731" i="13"/>
  <c r="AA732" i="13"/>
  <c r="AA733" i="13"/>
  <c r="AA734" i="13"/>
  <c r="AA735" i="13"/>
  <c r="AA736" i="13"/>
  <c r="AA737" i="13"/>
  <c r="AA738" i="13"/>
  <c r="AA739" i="13"/>
  <c r="AA740" i="13"/>
  <c r="AA741" i="13"/>
  <c r="AA742" i="13"/>
  <c r="AA743" i="13"/>
  <c r="AA744" i="13"/>
  <c r="AA745" i="13"/>
  <c r="AA746" i="13"/>
  <c r="AA747" i="13"/>
  <c r="AA748" i="13"/>
  <c r="AA749" i="13"/>
  <c r="AA750" i="13"/>
  <c r="AA751" i="13"/>
  <c r="AA752" i="13"/>
  <c r="AA753" i="13"/>
  <c r="AA754" i="13"/>
  <c r="AA755" i="13"/>
  <c r="AA756" i="13"/>
  <c r="AA757" i="13"/>
  <c r="AA758" i="13"/>
  <c r="AA759" i="13"/>
  <c r="AA760" i="13"/>
  <c r="AA761" i="13"/>
  <c r="AA762" i="13"/>
  <c r="AA763" i="13"/>
  <c r="AA764" i="13"/>
  <c r="AA765" i="13"/>
  <c r="AA766" i="13"/>
  <c r="AA767" i="13"/>
  <c r="AA768" i="13"/>
  <c r="AA769" i="13"/>
  <c r="AA770" i="13"/>
  <c r="AA771" i="13"/>
  <c r="AA772" i="13"/>
  <c r="AA773" i="13"/>
  <c r="AA774" i="13"/>
  <c r="AA775" i="13"/>
  <c r="AA776" i="13"/>
  <c r="AA777" i="13"/>
  <c r="AA778" i="13"/>
  <c r="AA779" i="13"/>
  <c r="AA780" i="13"/>
  <c r="AA781" i="13"/>
  <c r="AA782" i="13"/>
  <c r="AA783" i="13"/>
  <c r="AA784" i="13"/>
  <c r="AA785" i="13"/>
  <c r="AA786" i="13"/>
  <c r="AA787" i="13"/>
  <c r="AA788" i="13"/>
  <c r="AA789" i="13"/>
  <c r="AA790" i="13"/>
  <c r="AA791" i="13"/>
  <c r="AA792" i="13"/>
  <c r="AA793" i="13"/>
  <c r="AA794" i="13"/>
  <c r="AA795" i="13"/>
  <c r="AA796" i="13"/>
  <c r="AA797" i="13"/>
  <c r="AA798" i="13"/>
  <c r="AA799" i="13"/>
  <c r="AA800" i="13"/>
  <c r="AA801" i="13"/>
  <c r="AA602" i="13"/>
  <c r="AA403" i="13"/>
  <c r="AA404" i="13"/>
  <c r="AA405" i="13"/>
  <c r="AA406" i="13"/>
  <c r="AA407" i="13"/>
  <c r="AA408" i="13"/>
  <c r="AA409" i="13"/>
  <c r="AA410" i="13"/>
  <c r="AA411" i="13"/>
  <c r="AA412" i="13"/>
  <c r="AA413" i="13"/>
  <c r="AA414" i="13"/>
  <c r="AA415" i="13"/>
  <c r="AA416" i="13"/>
  <c r="AA417" i="13"/>
  <c r="AA418" i="13"/>
  <c r="AA419" i="13"/>
  <c r="AA420" i="13"/>
  <c r="AA421" i="13"/>
  <c r="AA422" i="13"/>
  <c r="AA423" i="13"/>
  <c r="AA424" i="13"/>
  <c r="AA425" i="13"/>
  <c r="AA426" i="13"/>
  <c r="AA427" i="13"/>
  <c r="AA428" i="13"/>
  <c r="AA429" i="13"/>
  <c r="AA430" i="13"/>
  <c r="AA431" i="13"/>
  <c r="AA432" i="13"/>
  <c r="AA433" i="13"/>
  <c r="AA434" i="13"/>
  <c r="AA435" i="13"/>
  <c r="AA436" i="13"/>
  <c r="AA437" i="13"/>
  <c r="AA438" i="13"/>
  <c r="AA439" i="13"/>
  <c r="AA440" i="13"/>
  <c r="AA441" i="13"/>
  <c r="AA442" i="13"/>
  <c r="AA443" i="13"/>
  <c r="AA444" i="13"/>
  <c r="AA445" i="13"/>
  <c r="AA446" i="13"/>
  <c r="AA447" i="13"/>
  <c r="AA448" i="13"/>
  <c r="AA449" i="13"/>
  <c r="AA450" i="13"/>
  <c r="AA451" i="13"/>
  <c r="AA452" i="13"/>
  <c r="AA453" i="13"/>
  <c r="AA454" i="13"/>
  <c r="AA455" i="13"/>
  <c r="AA456" i="13"/>
  <c r="AA457" i="13"/>
  <c r="AA458" i="13"/>
  <c r="AA459" i="13"/>
  <c r="AA460" i="13"/>
  <c r="AA461" i="13"/>
  <c r="AA462" i="13"/>
  <c r="AA463" i="13"/>
  <c r="AA464" i="13"/>
  <c r="AA465" i="13"/>
  <c r="AA466" i="13"/>
  <c r="AA467" i="13"/>
  <c r="AA468" i="13"/>
  <c r="AA469" i="13"/>
  <c r="AA470" i="13"/>
  <c r="AA471" i="13"/>
  <c r="AA472" i="13"/>
  <c r="AA473" i="13"/>
  <c r="AA474" i="13"/>
  <c r="AA475" i="13"/>
  <c r="AA476" i="13"/>
  <c r="AA477" i="13"/>
  <c r="AA478" i="13"/>
  <c r="AA479" i="13"/>
  <c r="AA480" i="13"/>
  <c r="AA481" i="13"/>
  <c r="AA482" i="13"/>
  <c r="AA483" i="13"/>
  <c r="AA484" i="13"/>
  <c r="AA485" i="13"/>
  <c r="AA486" i="13"/>
  <c r="AA487" i="13"/>
  <c r="AA488" i="13"/>
  <c r="AA489" i="13"/>
  <c r="AA490" i="13"/>
  <c r="AA491" i="13"/>
  <c r="AA492" i="13"/>
  <c r="AA493" i="13"/>
  <c r="AA494" i="13"/>
  <c r="AA495" i="13"/>
  <c r="AA496" i="13"/>
  <c r="AA497" i="13"/>
  <c r="AA498" i="13"/>
  <c r="AA499" i="13"/>
  <c r="AA500" i="13"/>
  <c r="AA501" i="13"/>
  <c r="AA502" i="13"/>
  <c r="AA503" i="13"/>
  <c r="AA504" i="13"/>
  <c r="AA505" i="13"/>
  <c r="AA506" i="13"/>
  <c r="AA507" i="13"/>
  <c r="AA508" i="13"/>
  <c r="AA509" i="13"/>
  <c r="AA510" i="13"/>
  <c r="AA511" i="13"/>
  <c r="AA512" i="13"/>
  <c r="AA513" i="13"/>
  <c r="AA514" i="13"/>
  <c r="AA515" i="13"/>
  <c r="AA516" i="13"/>
  <c r="AA517" i="13"/>
  <c r="AA518" i="13"/>
  <c r="AA519" i="13"/>
  <c r="AA520" i="13"/>
  <c r="AA521" i="13"/>
  <c r="AA522" i="13"/>
  <c r="AA523" i="13"/>
  <c r="AA524" i="13"/>
  <c r="AA525" i="13"/>
  <c r="AA526" i="13"/>
  <c r="AA527" i="13"/>
  <c r="AA528" i="13"/>
  <c r="AA529" i="13"/>
  <c r="AA530" i="13"/>
  <c r="AA531" i="13"/>
  <c r="AA532" i="13"/>
  <c r="AA533" i="13"/>
  <c r="AA534" i="13"/>
  <c r="AA535" i="13"/>
  <c r="AA536" i="13"/>
  <c r="AA537" i="13"/>
  <c r="AA538" i="13"/>
  <c r="AA539" i="13"/>
  <c r="AA540" i="13"/>
  <c r="AA541" i="13"/>
  <c r="AA542" i="13"/>
  <c r="AA543" i="13"/>
  <c r="AA544" i="13"/>
  <c r="AA545" i="13"/>
  <c r="AA546" i="13"/>
  <c r="AA547" i="13"/>
  <c r="AA548" i="13"/>
  <c r="AA549" i="13"/>
  <c r="AA550" i="13"/>
  <c r="AA551" i="13"/>
  <c r="AA552" i="13"/>
  <c r="AA553" i="13"/>
  <c r="AA554" i="13"/>
  <c r="AA555" i="13"/>
  <c r="AA556" i="13"/>
  <c r="AA557" i="13"/>
  <c r="AA558" i="13"/>
  <c r="AA559" i="13"/>
  <c r="AA560" i="13"/>
  <c r="AA561" i="13"/>
  <c r="AA562" i="13"/>
  <c r="AA563" i="13"/>
  <c r="AA564" i="13"/>
  <c r="AA565" i="13"/>
  <c r="AA566" i="13"/>
  <c r="AA567" i="13"/>
  <c r="AA568" i="13"/>
  <c r="AA569" i="13"/>
  <c r="AA570" i="13"/>
  <c r="AA571" i="13"/>
  <c r="AA572" i="13"/>
  <c r="AA573" i="13"/>
  <c r="AA574" i="13"/>
  <c r="AA575" i="13"/>
  <c r="AA576" i="13"/>
  <c r="AA577" i="13"/>
  <c r="AA578" i="13"/>
  <c r="AA579" i="13"/>
  <c r="AA580" i="13"/>
  <c r="AA581" i="13"/>
  <c r="AA582" i="13"/>
  <c r="AA583" i="13"/>
  <c r="AA584" i="13"/>
  <c r="AA585" i="13"/>
  <c r="AA586" i="13"/>
  <c r="AA587" i="13"/>
  <c r="AA588" i="13"/>
  <c r="AA589" i="13"/>
  <c r="AA590" i="13"/>
  <c r="AA591" i="13"/>
  <c r="AA592" i="13"/>
  <c r="AA593" i="13"/>
  <c r="AA594" i="13"/>
  <c r="AA595" i="13"/>
  <c r="AA596" i="13"/>
  <c r="AA597" i="13"/>
  <c r="AA598" i="13"/>
  <c r="AA599" i="13"/>
  <c r="AA600" i="13"/>
  <c r="AA601" i="13"/>
  <c r="AA402" i="13"/>
  <c r="AA203" i="13"/>
  <c r="AA204" i="13"/>
  <c r="AA205" i="13"/>
  <c r="AA206" i="13"/>
  <c r="AA207" i="13"/>
  <c r="AA208" i="13"/>
  <c r="AA209" i="13"/>
  <c r="AA210" i="13"/>
  <c r="AA211" i="13"/>
  <c r="AA212" i="13"/>
  <c r="AA213" i="13"/>
  <c r="AA214" i="13"/>
  <c r="AA215" i="13"/>
  <c r="AA216" i="13"/>
  <c r="AA217" i="13"/>
  <c r="AA218" i="13"/>
  <c r="AA219" i="13"/>
  <c r="AA220" i="13"/>
  <c r="AA221" i="13"/>
  <c r="AA222" i="13"/>
  <c r="AA223" i="13"/>
  <c r="AA224" i="13"/>
  <c r="AA225" i="13"/>
  <c r="AA226" i="13"/>
  <c r="AA227" i="13"/>
  <c r="AA228" i="13"/>
  <c r="AA229" i="13"/>
  <c r="AA230" i="13"/>
  <c r="AA231" i="13"/>
  <c r="AA232" i="13"/>
  <c r="AA233" i="13"/>
  <c r="AA234" i="13"/>
  <c r="AA235" i="13"/>
  <c r="AA236" i="13"/>
  <c r="AA237" i="13"/>
  <c r="AA238" i="13"/>
  <c r="AA239" i="13"/>
  <c r="AA240" i="13"/>
  <c r="AA241" i="13"/>
  <c r="AA242" i="13"/>
  <c r="AA243" i="13"/>
  <c r="AA244" i="13"/>
  <c r="AA245" i="13"/>
  <c r="AA246" i="13"/>
  <c r="AA247" i="13"/>
  <c r="AA248" i="13"/>
  <c r="AA249" i="13"/>
  <c r="AA250" i="13"/>
  <c r="AA251" i="13"/>
  <c r="AA252" i="13"/>
  <c r="AA253" i="13"/>
  <c r="AA254" i="13"/>
  <c r="AA255" i="13"/>
  <c r="AA256" i="13"/>
  <c r="AA257" i="13"/>
  <c r="AA258" i="13"/>
  <c r="AA259" i="13"/>
  <c r="AA260" i="13"/>
  <c r="AA261" i="13"/>
  <c r="AA262" i="13"/>
  <c r="AA263" i="13"/>
  <c r="AA264" i="13"/>
  <c r="AA265" i="13"/>
  <c r="AA266" i="13"/>
  <c r="AA267" i="13"/>
  <c r="AA268" i="13"/>
  <c r="AA269" i="13"/>
  <c r="AA270" i="13"/>
  <c r="AA271" i="13"/>
  <c r="AA272" i="13"/>
  <c r="AA273" i="13"/>
  <c r="AA274" i="13"/>
  <c r="AA275" i="13"/>
  <c r="AA276" i="13"/>
  <c r="AA277" i="13"/>
  <c r="AA278" i="13"/>
  <c r="AA279" i="13"/>
  <c r="AA280" i="13"/>
  <c r="AA281" i="13"/>
  <c r="AA282" i="13"/>
  <c r="AA283" i="13"/>
  <c r="AA284" i="13"/>
  <c r="AA285" i="13"/>
  <c r="AA286" i="13"/>
  <c r="AA287" i="13"/>
  <c r="AA288" i="13"/>
  <c r="AA289" i="13"/>
  <c r="AA290" i="13"/>
  <c r="AA291" i="13"/>
  <c r="AA292" i="13"/>
  <c r="AA293" i="13"/>
  <c r="AA294" i="13"/>
  <c r="AA295" i="13"/>
  <c r="AA296" i="13"/>
  <c r="AA297" i="13"/>
  <c r="AA298" i="13"/>
  <c r="AA299" i="13"/>
  <c r="AA300" i="13"/>
  <c r="AA301" i="13"/>
  <c r="AA302" i="13"/>
  <c r="AA303" i="13"/>
  <c r="AA304" i="13"/>
  <c r="AA305" i="13"/>
  <c r="AA306" i="13"/>
  <c r="AA307" i="13"/>
  <c r="AA308" i="13"/>
  <c r="AA309" i="13"/>
  <c r="AA310" i="13"/>
  <c r="AA311" i="13"/>
  <c r="AA312" i="13"/>
  <c r="AA313" i="13"/>
  <c r="AA314" i="13"/>
  <c r="AA315" i="13"/>
  <c r="AA316" i="13"/>
  <c r="AA317" i="13"/>
  <c r="AA318" i="13"/>
  <c r="AA319" i="13"/>
  <c r="AA320" i="13"/>
  <c r="AA321" i="13"/>
  <c r="AA322" i="13"/>
  <c r="AA323" i="13"/>
  <c r="AA324" i="13"/>
  <c r="AA325" i="13"/>
  <c r="AA326" i="13"/>
  <c r="AA327" i="13"/>
  <c r="AA328" i="13"/>
  <c r="AA329" i="13"/>
  <c r="AA330" i="13"/>
  <c r="AA331" i="13"/>
  <c r="AA332" i="13"/>
  <c r="AA333" i="13"/>
  <c r="AA334" i="13"/>
  <c r="AA335" i="13"/>
  <c r="AA336" i="13"/>
  <c r="AA337" i="13"/>
  <c r="AA338" i="13"/>
  <c r="AA339" i="13"/>
  <c r="AA340" i="13"/>
  <c r="AA341" i="13"/>
  <c r="AA342" i="13"/>
  <c r="AA343" i="13"/>
  <c r="AA344" i="13"/>
  <c r="AA345" i="13"/>
  <c r="AA346" i="13"/>
  <c r="AA347" i="13"/>
  <c r="AA348" i="13"/>
  <c r="AA349" i="13"/>
  <c r="AA350" i="13"/>
  <c r="AA351" i="13"/>
  <c r="AA352" i="13"/>
  <c r="AA353" i="13"/>
  <c r="AA354" i="13"/>
  <c r="AA355" i="13"/>
  <c r="AA356" i="13"/>
  <c r="AA357" i="13"/>
  <c r="AA358" i="13"/>
  <c r="AA359" i="13"/>
  <c r="AA360" i="13"/>
  <c r="AA361" i="13"/>
  <c r="AA362" i="13"/>
  <c r="AA363" i="13"/>
  <c r="AA364" i="13"/>
  <c r="AA365" i="13"/>
  <c r="AA366" i="13"/>
  <c r="AA367" i="13"/>
  <c r="AA368" i="13"/>
  <c r="AA369" i="13"/>
  <c r="AA370" i="13"/>
  <c r="AA371" i="13"/>
  <c r="AA372" i="13"/>
  <c r="AA373" i="13"/>
  <c r="AA374" i="13"/>
  <c r="AA375" i="13"/>
  <c r="AA376" i="13"/>
  <c r="AA377" i="13"/>
  <c r="AA378" i="13"/>
  <c r="AA379" i="13"/>
  <c r="AA380" i="13"/>
  <c r="AA381" i="13"/>
  <c r="AA382" i="13"/>
  <c r="AA383" i="13"/>
  <c r="AA384" i="13"/>
  <c r="AA385" i="13"/>
  <c r="AA386" i="13"/>
  <c r="AA387" i="13"/>
  <c r="AA388" i="13"/>
  <c r="AA389" i="13"/>
  <c r="AA390" i="13"/>
  <c r="AA391" i="13"/>
  <c r="AA392" i="13"/>
  <c r="AA393" i="13"/>
  <c r="AA394" i="13"/>
  <c r="AA395" i="13"/>
  <c r="AA396" i="13"/>
  <c r="AA397" i="13"/>
  <c r="AA398" i="13"/>
  <c r="AA399" i="13"/>
  <c r="AA400" i="13"/>
  <c r="AA401" i="13"/>
  <c r="AA202" i="13"/>
  <c r="AA3" i="13"/>
  <c r="AA4" i="13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115" i="13"/>
  <c r="AA116" i="13"/>
  <c r="AA117" i="13"/>
  <c r="AA118" i="13"/>
  <c r="AA119" i="13"/>
  <c r="AA120" i="13"/>
  <c r="AA121" i="13"/>
  <c r="AA122" i="13"/>
  <c r="AA123" i="13"/>
  <c r="AA124" i="13"/>
  <c r="AA125" i="13"/>
  <c r="AA126" i="13"/>
  <c r="AA127" i="13"/>
  <c r="AA128" i="13"/>
  <c r="AA129" i="13"/>
  <c r="AA130" i="13"/>
  <c r="AA131" i="13"/>
  <c r="AA132" i="13"/>
  <c r="AA133" i="13"/>
  <c r="AA134" i="13"/>
  <c r="AA135" i="13"/>
  <c r="AA136" i="13"/>
  <c r="AA137" i="13"/>
  <c r="AA138" i="13"/>
  <c r="AA139" i="13"/>
  <c r="AA140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52" i="13"/>
  <c r="AA153" i="13"/>
  <c r="AA154" i="13"/>
  <c r="AA155" i="13"/>
  <c r="AA156" i="13"/>
  <c r="AA157" i="13"/>
  <c r="AA158" i="13"/>
  <c r="AA159" i="13"/>
  <c r="AA160" i="13"/>
  <c r="AA161" i="13"/>
  <c r="AA162" i="13"/>
  <c r="AA163" i="13"/>
  <c r="AA164" i="13"/>
  <c r="AA165" i="13"/>
  <c r="AA166" i="13"/>
  <c r="AA167" i="13"/>
  <c r="AA168" i="13"/>
  <c r="AA169" i="13"/>
  <c r="AA170" i="13"/>
  <c r="AA171" i="13"/>
  <c r="AA172" i="13"/>
  <c r="AA173" i="13"/>
  <c r="AA174" i="13"/>
  <c r="AA175" i="13"/>
  <c r="AA176" i="13"/>
  <c r="AA177" i="13"/>
  <c r="AA178" i="13"/>
  <c r="AA179" i="13"/>
  <c r="AA180" i="13"/>
  <c r="AA181" i="13"/>
  <c r="AA182" i="13"/>
  <c r="AA183" i="13"/>
  <c r="AA184" i="13"/>
  <c r="AA185" i="13"/>
  <c r="AA186" i="13"/>
  <c r="AA187" i="13"/>
  <c r="AA188" i="13"/>
  <c r="AA189" i="13"/>
  <c r="AA190" i="13"/>
  <c r="AA191" i="13"/>
  <c r="AA192" i="13"/>
  <c r="AA193" i="13"/>
  <c r="AA194" i="13"/>
  <c r="AA195" i="13"/>
  <c r="AA196" i="13"/>
  <c r="AA197" i="13"/>
  <c r="AA198" i="13"/>
  <c r="AA199" i="13"/>
  <c r="AA200" i="13"/>
  <c r="AA201" i="13"/>
  <c r="AA2" i="13"/>
  <c r="A9" i="26" l="1"/>
  <c r="A3" i="26"/>
  <c r="B3" i="30"/>
  <c r="C3" i="30"/>
  <c r="D3" i="30"/>
  <c r="E3" i="30"/>
  <c r="F3" i="30"/>
  <c r="G3" i="30"/>
  <c r="B4" i="30"/>
  <c r="C4" i="30"/>
  <c r="D4" i="30"/>
  <c r="E4" i="30"/>
  <c r="F4" i="30"/>
  <c r="G4" i="30"/>
  <c r="B5" i="30"/>
  <c r="C5" i="30"/>
  <c r="D5" i="30"/>
  <c r="B6" i="30"/>
  <c r="C6" i="30"/>
  <c r="D6" i="30"/>
  <c r="E6" i="30"/>
  <c r="F6" i="30"/>
  <c r="G6" i="30"/>
  <c r="B7" i="30"/>
  <c r="C7" i="30"/>
  <c r="D7" i="30"/>
  <c r="E7" i="30"/>
  <c r="F7" i="30"/>
  <c r="G7" i="30"/>
  <c r="B8" i="30"/>
  <c r="C8" i="30"/>
  <c r="D8" i="30"/>
  <c r="E8" i="30"/>
  <c r="F8" i="30"/>
  <c r="G8" i="30"/>
  <c r="B9" i="30"/>
  <c r="C9" i="30"/>
  <c r="D9" i="30"/>
  <c r="E9" i="30"/>
  <c r="F9" i="30"/>
  <c r="G9" i="30"/>
  <c r="B10" i="30"/>
  <c r="C10" i="30"/>
  <c r="D10" i="30"/>
  <c r="E10" i="30"/>
  <c r="F10" i="30"/>
  <c r="G10" i="30"/>
  <c r="B11" i="30"/>
  <c r="C11" i="30"/>
  <c r="D11" i="30"/>
  <c r="E11" i="30"/>
  <c r="F11" i="30"/>
  <c r="G11" i="30"/>
  <c r="B12" i="30"/>
  <c r="C12" i="30"/>
  <c r="D12" i="30"/>
  <c r="E12" i="30"/>
  <c r="F12" i="30"/>
  <c r="G12" i="30"/>
  <c r="B13" i="30"/>
  <c r="C13" i="30"/>
  <c r="D13" i="30"/>
  <c r="E13" i="30"/>
  <c r="F13" i="30"/>
  <c r="G13" i="30"/>
  <c r="B14" i="30"/>
  <c r="C14" i="30"/>
  <c r="D14" i="30"/>
  <c r="E14" i="30"/>
  <c r="F14" i="30"/>
  <c r="G14" i="30"/>
  <c r="B15" i="30"/>
  <c r="C15" i="30"/>
  <c r="D15" i="30"/>
  <c r="E15" i="30"/>
  <c r="F15" i="30"/>
  <c r="G15" i="30"/>
  <c r="B16" i="30"/>
  <c r="C16" i="30"/>
  <c r="D16" i="30"/>
  <c r="E16" i="30"/>
  <c r="F16" i="30"/>
  <c r="G16" i="30"/>
  <c r="B17" i="30"/>
  <c r="C17" i="30"/>
  <c r="D17" i="30"/>
  <c r="E17" i="30"/>
  <c r="F17" i="30"/>
  <c r="G17" i="30"/>
  <c r="B18" i="30"/>
  <c r="C18" i="30"/>
  <c r="D18" i="30"/>
  <c r="E18" i="30"/>
  <c r="F18" i="30"/>
  <c r="G18" i="30"/>
  <c r="B19" i="30"/>
  <c r="C19" i="30"/>
  <c r="D19" i="30"/>
  <c r="E19" i="30"/>
  <c r="F19" i="30"/>
  <c r="G19" i="30"/>
  <c r="B20" i="30"/>
  <c r="C20" i="30"/>
  <c r="D20" i="30"/>
  <c r="E20" i="30"/>
  <c r="F20" i="30"/>
  <c r="G20" i="30"/>
  <c r="B21" i="30"/>
  <c r="C21" i="30"/>
  <c r="D21" i="30"/>
  <c r="E21" i="30"/>
  <c r="F21" i="30"/>
  <c r="G21" i="30"/>
  <c r="B22" i="30"/>
  <c r="C22" i="30"/>
  <c r="D22" i="30"/>
  <c r="E22" i="30"/>
  <c r="F22" i="30"/>
  <c r="G22" i="30"/>
  <c r="B23" i="30"/>
  <c r="C23" i="30"/>
  <c r="D23" i="30"/>
  <c r="E23" i="30"/>
  <c r="F23" i="30"/>
  <c r="G23" i="30"/>
  <c r="B24" i="30"/>
  <c r="C24" i="30"/>
  <c r="D24" i="30"/>
  <c r="E24" i="30"/>
  <c r="F24" i="30"/>
  <c r="G24" i="30"/>
  <c r="B25" i="30"/>
  <c r="C25" i="30"/>
  <c r="D25" i="30"/>
  <c r="E25" i="30"/>
  <c r="F25" i="30"/>
  <c r="G25" i="30"/>
  <c r="B26" i="30"/>
  <c r="C26" i="30"/>
  <c r="D26" i="30"/>
  <c r="E26" i="30"/>
  <c r="F26" i="30"/>
  <c r="G26" i="30"/>
  <c r="B27" i="30"/>
  <c r="C27" i="30"/>
  <c r="D27" i="30"/>
  <c r="E27" i="30"/>
  <c r="F27" i="30"/>
  <c r="G27" i="30"/>
  <c r="B28" i="30"/>
  <c r="C28" i="30"/>
  <c r="D28" i="30"/>
  <c r="E28" i="30"/>
  <c r="F28" i="30"/>
  <c r="G28" i="30"/>
  <c r="B29" i="30"/>
  <c r="C29" i="30"/>
  <c r="D29" i="30"/>
  <c r="E29" i="30"/>
  <c r="F29" i="30"/>
  <c r="G29" i="30"/>
  <c r="B30" i="30"/>
  <c r="C30" i="30"/>
  <c r="D30" i="30"/>
  <c r="E30" i="30"/>
  <c r="F30" i="30"/>
  <c r="G30" i="30"/>
  <c r="B31" i="30"/>
  <c r="C31" i="30"/>
  <c r="D31" i="30"/>
  <c r="E31" i="30"/>
  <c r="F31" i="30"/>
  <c r="G31" i="30"/>
  <c r="B32" i="30"/>
  <c r="C32" i="30"/>
  <c r="D32" i="30"/>
  <c r="E32" i="30"/>
  <c r="F32" i="30"/>
  <c r="G32" i="30"/>
  <c r="B33" i="30"/>
  <c r="C33" i="30"/>
  <c r="D33" i="30"/>
  <c r="E33" i="30"/>
  <c r="F33" i="30"/>
  <c r="G33" i="30"/>
  <c r="B34" i="30"/>
  <c r="C34" i="30"/>
  <c r="D34" i="30"/>
  <c r="E34" i="30"/>
  <c r="F34" i="30"/>
  <c r="G34" i="30"/>
  <c r="B35" i="30"/>
  <c r="C35" i="30"/>
  <c r="D35" i="30"/>
  <c r="E35" i="30"/>
  <c r="F35" i="30"/>
  <c r="G35" i="30"/>
  <c r="B36" i="30"/>
  <c r="C36" i="30"/>
  <c r="D36" i="30"/>
  <c r="E36" i="30"/>
  <c r="F36" i="30"/>
  <c r="G36" i="30"/>
  <c r="B37" i="30"/>
  <c r="C37" i="30"/>
  <c r="D37" i="30"/>
  <c r="E37" i="30"/>
  <c r="F37" i="30"/>
  <c r="G37" i="30"/>
  <c r="B38" i="30"/>
  <c r="C38" i="30"/>
  <c r="D38" i="30"/>
  <c r="E38" i="30"/>
  <c r="F38" i="30"/>
  <c r="G38" i="30"/>
  <c r="B39" i="30"/>
  <c r="C39" i="30"/>
  <c r="D39" i="30"/>
  <c r="E39" i="30"/>
  <c r="F39" i="30"/>
  <c r="G39" i="30"/>
  <c r="B40" i="30"/>
  <c r="C40" i="30"/>
  <c r="D40" i="30"/>
  <c r="E40" i="30"/>
  <c r="F40" i="30"/>
  <c r="G40" i="30"/>
  <c r="B41" i="30"/>
  <c r="C41" i="30"/>
  <c r="D41" i="30"/>
  <c r="E41" i="30"/>
  <c r="F41" i="30"/>
  <c r="G41" i="30"/>
  <c r="B42" i="30"/>
  <c r="C42" i="30"/>
  <c r="D42" i="30"/>
  <c r="E42" i="30"/>
  <c r="F42" i="30"/>
  <c r="G42" i="30"/>
  <c r="B43" i="30"/>
  <c r="C43" i="30"/>
  <c r="D43" i="30"/>
  <c r="E43" i="30"/>
  <c r="F43" i="30"/>
  <c r="G43" i="30"/>
  <c r="B44" i="30"/>
  <c r="C44" i="30"/>
  <c r="D44" i="30"/>
  <c r="E44" i="30"/>
  <c r="F44" i="30"/>
  <c r="G44" i="30"/>
  <c r="B45" i="30"/>
  <c r="C45" i="30"/>
  <c r="D45" i="30"/>
  <c r="E45" i="30"/>
  <c r="F45" i="30"/>
  <c r="G45" i="30"/>
  <c r="B46" i="30"/>
  <c r="C46" i="30"/>
  <c r="D46" i="30"/>
  <c r="E46" i="30"/>
  <c r="F46" i="30"/>
  <c r="G46" i="30"/>
  <c r="B47" i="30"/>
  <c r="C47" i="30"/>
  <c r="D47" i="30"/>
  <c r="E47" i="30"/>
  <c r="F47" i="30"/>
  <c r="G47" i="30"/>
  <c r="B48" i="30"/>
  <c r="C48" i="30"/>
  <c r="D48" i="30"/>
  <c r="E48" i="30"/>
  <c r="F48" i="30"/>
  <c r="G48" i="30"/>
  <c r="B49" i="30"/>
  <c r="C49" i="30"/>
  <c r="D49" i="30"/>
  <c r="E49" i="30"/>
  <c r="F49" i="30"/>
  <c r="G49" i="30"/>
  <c r="B50" i="30"/>
  <c r="C50" i="30"/>
  <c r="D50" i="30"/>
  <c r="E50" i="30"/>
  <c r="F50" i="30"/>
  <c r="G50" i="30"/>
  <c r="B51" i="30"/>
  <c r="C51" i="30"/>
  <c r="D51" i="30"/>
  <c r="E51" i="30"/>
  <c r="F51" i="30"/>
  <c r="G51" i="30"/>
  <c r="B52" i="30"/>
  <c r="C52" i="30"/>
  <c r="D52" i="30"/>
  <c r="E52" i="30"/>
  <c r="F52" i="30"/>
  <c r="G52" i="30"/>
  <c r="B53" i="30"/>
  <c r="C53" i="30"/>
  <c r="D53" i="30"/>
  <c r="E53" i="30"/>
  <c r="F53" i="30"/>
  <c r="G53" i="30"/>
  <c r="B54" i="30"/>
  <c r="C54" i="30"/>
  <c r="D54" i="30"/>
  <c r="E54" i="30"/>
  <c r="F54" i="30"/>
  <c r="G54" i="30"/>
  <c r="B55" i="30"/>
  <c r="C55" i="30"/>
  <c r="D55" i="30"/>
  <c r="E55" i="30"/>
  <c r="F55" i="30"/>
  <c r="G55" i="30"/>
  <c r="B56" i="30"/>
  <c r="C56" i="30"/>
  <c r="D56" i="30"/>
  <c r="E56" i="30"/>
  <c r="F56" i="30"/>
  <c r="G56" i="30"/>
  <c r="B57" i="30"/>
  <c r="C57" i="30"/>
  <c r="D57" i="30"/>
  <c r="E57" i="30"/>
  <c r="F57" i="30"/>
  <c r="G57" i="30"/>
  <c r="B58" i="30"/>
  <c r="C58" i="30"/>
  <c r="D58" i="30"/>
  <c r="E58" i="30"/>
  <c r="F58" i="30"/>
  <c r="G58" i="30"/>
  <c r="B59" i="30"/>
  <c r="C59" i="30"/>
  <c r="D59" i="30"/>
  <c r="E59" i="30"/>
  <c r="F59" i="30"/>
  <c r="G59" i="30"/>
  <c r="B60" i="30"/>
  <c r="C60" i="30"/>
  <c r="D60" i="30"/>
  <c r="E60" i="30"/>
  <c r="F60" i="30"/>
  <c r="G60" i="30"/>
  <c r="B61" i="30"/>
  <c r="C61" i="30"/>
  <c r="D61" i="30"/>
  <c r="E61" i="30"/>
  <c r="F61" i="30"/>
  <c r="G61" i="30"/>
  <c r="B62" i="30"/>
  <c r="C62" i="30"/>
  <c r="D62" i="30"/>
  <c r="E62" i="30"/>
  <c r="F62" i="30"/>
  <c r="G62" i="30"/>
  <c r="B63" i="30"/>
  <c r="C63" i="30"/>
  <c r="D63" i="30"/>
  <c r="E63" i="30"/>
  <c r="F63" i="30"/>
  <c r="G63" i="30"/>
  <c r="B64" i="30"/>
  <c r="C64" i="30"/>
  <c r="D64" i="30"/>
  <c r="E64" i="30"/>
  <c r="F64" i="30"/>
  <c r="G64" i="30"/>
  <c r="B65" i="30"/>
  <c r="C65" i="30"/>
  <c r="D65" i="30"/>
  <c r="E65" i="30"/>
  <c r="F65" i="30"/>
  <c r="G65" i="30"/>
  <c r="B66" i="30"/>
  <c r="C66" i="30"/>
  <c r="D66" i="30"/>
  <c r="E66" i="30"/>
  <c r="F66" i="30"/>
  <c r="G66" i="30"/>
  <c r="B67" i="30"/>
  <c r="C67" i="30"/>
  <c r="D67" i="30"/>
  <c r="E67" i="30"/>
  <c r="F67" i="30"/>
  <c r="G67" i="30"/>
  <c r="B68" i="30"/>
  <c r="C68" i="30"/>
  <c r="D68" i="30"/>
  <c r="E68" i="30"/>
  <c r="F68" i="30"/>
  <c r="G68" i="30"/>
  <c r="B69" i="30"/>
  <c r="C69" i="30"/>
  <c r="D69" i="30"/>
  <c r="E69" i="30"/>
  <c r="F69" i="30"/>
  <c r="G69" i="30"/>
  <c r="B70" i="30"/>
  <c r="C70" i="30"/>
  <c r="D70" i="30"/>
  <c r="E70" i="30"/>
  <c r="F70" i="30"/>
  <c r="G70" i="30"/>
  <c r="B71" i="30"/>
  <c r="C71" i="30"/>
  <c r="D71" i="30"/>
  <c r="E71" i="30"/>
  <c r="F71" i="30"/>
  <c r="G71" i="30"/>
  <c r="B72" i="30"/>
  <c r="C72" i="30"/>
  <c r="D72" i="30"/>
  <c r="E72" i="30"/>
  <c r="F72" i="30"/>
  <c r="G72" i="30"/>
  <c r="B73" i="30"/>
  <c r="C73" i="30"/>
  <c r="D73" i="30"/>
  <c r="E73" i="30"/>
  <c r="F73" i="30"/>
  <c r="G73" i="30"/>
  <c r="B74" i="30"/>
  <c r="C74" i="30"/>
  <c r="D74" i="30"/>
  <c r="E74" i="30"/>
  <c r="F74" i="30"/>
  <c r="G74" i="30"/>
  <c r="B75" i="30"/>
  <c r="C75" i="30"/>
  <c r="D75" i="30"/>
  <c r="E75" i="30"/>
  <c r="F75" i="30"/>
  <c r="G75" i="30"/>
  <c r="B76" i="30"/>
  <c r="C76" i="30"/>
  <c r="D76" i="30"/>
  <c r="E76" i="30"/>
  <c r="F76" i="30"/>
  <c r="G76" i="30"/>
  <c r="B77" i="30"/>
  <c r="C77" i="30"/>
  <c r="D77" i="30"/>
  <c r="E77" i="30"/>
  <c r="F77" i="30"/>
  <c r="G77" i="30"/>
  <c r="B78" i="30"/>
  <c r="C78" i="30"/>
  <c r="D78" i="30"/>
  <c r="E78" i="30"/>
  <c r="F78" i="30"/>
  <c r="G78" i="30"/>
  <c r="B79" i="30"/>
  <c r="C79" i="30"/>
  <c r="D79" i="30"/>
  <c r="E79" i="30"/>
  <c r="F79" i="30"/>
  <c r="G79" i="30"/>
  <c r="B80" i="30"/>
  <c r="C80" i="30"/>
  <c r="D80" i="30"/>
  <c r="E80" i="30"/>
  <c r="F80" i="30"/>
  <c r="G80" i="30"/>
  <c r="B81" i="30"/>
  <c r="C81" i="30"/>
  <c r="D81" i="30"/>
  <c r="E81" i="30"/>
  <c r="F81" i="30"/>
  <c r="G81" i="30"/>
  <c r="B82" i="30"/>
  <c r="C82" i="30"/>
  <c r="D82" i="30"/>
  <c r="E82" i="30"/>
  <c r="F82" i="30"/>
  <c r="G82" i="30"/>
  <c r="B83" i="30"/>
  <c r="C83" i="30"/>
  <c r="D83" i="30"/>
  <c r="E83" i="30"/>
  <c r="F83" i="30"/>
  <c r="G83" i="30"/>
  <c r="B84" i="30"/>
  <c r="C84" i="30"/>
  <c r="D84" i="30"/>
  <c r="E84" i="30"/>
  <c r="F84" i="30"/>
  <c r="G84" i="30"/>
  <c r="B85" i="30"/>
  <c r="C85" i="30"/>
  <c r="D85" i="30"/>
  <c r="E85" i="30"/>
  <c r="F85" i="30"/>
  <c r="G85" i="30"/>
  <c r="B86" i="30"/>
  <c r="C86" i="30"/>
  <c r="D86" i="30"/>
  <c r="E86" i="30"/>
  <c r="F86" i="30"/>
  <c r="G86" i="30"/>
  <c r="B87" i="30"/>
  <c r="C87" i="30"/>
  <c r="D87" i="30"/>
  <c r="E87" i="30"/>
  <c r="F87" i="30"/>
  <c r="G87" i="30"/>
  <c r="B88" i="30"/>
  <c r="C88" i="30"/>
  <c r="D88" i="30"/>
  <c r="E88" i="30"/>
  <c r="F88" i="30"/>
  <c r="G88" i="30"/>
  <c r="B89" i="30"/>
  <c r="C89" i="30"/>
  <c r="D89" i="30"/>
  <c r="E89" i="30"/>
  <c r="F89" i="30"/>
  <c r="G89" i="30"/>
  <c r="B90" i="30"/>
  <c r="C90" i="30"/>
  <c r="D90" i="30"/>
  <c r="E90" i="30"/>
  <c r="F90" i="30"/>
  <c r="G90" i="30"/>
  <c r="B91" i="30"/>
  <c r="C91" i="30"/>
  <c r="D91" i="30"/>
  <c r="E91" i="30"/>
  <c r="F91" i="30"/>
  <c r="G91" i="30"/>
  <c r="B92" i="30"/>
  <c r="C92" i="30"/>
  <c r="D92" i="30"/>
  <c r="E92" i="30"/>
  <c r="F92" i="30"/>
  <c r="G92" i="30"/>
  <c r="B93" i="30"/>
  <c r="C93" i="30"/>
  <c r="D93" i="30"/>
  <c r="E93" i="30"/>
  <c r="F93" i="30"/>
  <c r="G93" i="30"/>
  <c r="B94" i="30"/>
  <c r="C94" i="30"/>
  <c r="D94" i="30"/>
  <c r="E94" i="30"/>
  <c r="F94" i="30"/>
  <c r="G94" i="30"/>
  <c r="B95" i="30"/>
  <c r="C95" i="30"/>
  <c r="D95" i="30"/>
  <c r="E95" i="30"/>
  <c r="F95" i="30"/>
  <c r="G95" i="30"/>
  <c r="B96" i="30"/>
  <c r="C96" i="30"/>
  <c r="D96" i="30"/>
  <c r="E96" i="30"/>
  <c r="F96" i="30"/>
  <c r="G96" i="30"/>
  <c r="B97" i="30"/>
  <c r="C97" i="30"/>
  <c r="D97" i="30"/>
  <c r="E97" i="30"/>
  <c r="F97" i="30"/>
  <c r="G97" i="30"/>
  <c r="B98" i="30"/>
  <c r="C98" i="30"/>
  <c r="D98" i="30"/>
  <c r="E98" i="30"/>
  <c r="F98" i="30"/>
  <c r="G98" i="30"/>
  <c r="B99" i="30"/>
  <c r="C99" i="30"/>
  <c r="D99" i="30"/>
  <c r="E99" i="30"/>
  <c r="F99" i="30"/>
  <c r="G99" i="30"/>
  <c r="B100" i="30"/>
  <c r="C100" i="30"/>
  <c r="D100" i="30"/>
  <c r="E100" i="30"/>
  <c r="F100" i="30"/>
  <c r="G100" i="30"/>
  <c r="B101" i="30"/>
  <c r="C101" i="30"/>
  <c r="D101" i="30"/>
  <c r="E101" i="30"/>
  <c r="F101" i="30"/>
  <c r="G101" i="30"/>
  <c r="B102" i="30"/>
  <c r="C102" i="30"/>
  <c r="D102" i="30"/>
  <c r="E102" i="30"/>
  <c r="F102" i="30"/>
  <c r="G102" i="30"/>
  <c r="B103" i="30"/>
  <c r="C103" i="30"/>
  <c r="D103" i="30"/>
  <c r="E103" i="30"/>
  <c r="F103" i="30"/>
  <c r="G103" i="30"/>
  <c r="B104" i="30"/>
  <c r="C104" i="30"/>
  <c r="D104" i="30"/>
  <c r="E104" i="30"/>
  <c r="F104" i="30"/>
  <c r="G104" i="30"/>
  <c r="B105" i="30"/>
  <c r="C105" i="30"/>
  <c r="D105" i="30"/>
  <c r="E105" i="30"/>
  <c r="F105" i="30"/>
  <c r="G105" i="30"/>
  <c r="B106" i="30"/>
  <c r="C106" i="30"/>
  <c r="D106" i="30"/>
  <c r="E106" i="30"/>
  <c r="F106" i="30"/>
  <c r="G106" i="30"/>
  <c r="B107" i="30"/>
  <c r="C107" i="30"/>
  <c r="D107" i="30"/>
  <c r="E107" i="30"/>
  <c r="F107" i="30"/>
  <c r="G107" i="30"/>
  <c r="B108" i="30"/>
  <c r="C108" i="30"/>
  <c r="D108" i="30"/>
  <c r="E108" i="30"/>
  <c r="F108" i="30"/>
  <c r="G108" i="30"/>
  <c r="B109" i="30"/>
  <c r="C109" i="30"/>
  <c r="D109" i="30"/>
  <c r="E109" i="30"/>
  <c r="F109" i="30"/>
  <c r="G109" i="30"/>
  <c r="B110" i="30"/>
  <c r="C110" i="30"/>
  <c r="D110" i="30"/>
  <c r="E110" i="30"/>
  <c r="F110" i="30"/>
  <c r="G110" i="30"/>
  <c r="B111" i="30"/>
  <c r="C111" i="30"/>
  <c r="D111" i="30"/>
  <c r="E111" i="30"/>
  <c r="F111" i="30"/>
  <c r="G111" i="30"/>
  <c r="B112" i="30"/>
  <c r="C112" i="30"/>
  <c r="D112" i="30"/>
  <c r="E112" i="30"/>
  <c r="F112" i="30"/>
  <c r="G112" i="30"/>
  <c r="B113" i="30"/>
  <c r="C113" i="30"/>
  <c r="D113" i="30"/>
  <c r="E113" i="30"/>
  <c r="F113" i="30"/>
  <c r="G113" i="30"/>
  <c r="B114" i="30"/>
  <c r="C114" i="30"/>
  <c r="D114" i="30"/>
  <c r="E114" i="30"/>
  <c r="F114" i="30"/>
  <c r="G114" i="30"/>
  <c r="B115" i="30"/>
  <c r="C115" i="30"/>
  <c r="D115" i="30"/>
  <c r="E115" i="30"/>
  <c r="F115" i="30"/>
  <c r="G115" i="30"/>
  <c r="B116" i="30"/>
  <c r="C116" i="30"/>
  <c r="D116" i="30"/>
  <c r="E116" i="30"/>
  <c r="F116" i="30"/>
  <c r="G116" i="30"/>
  <c r="B117" i="30"/>
  <c r="C117" i="30"/>
  <c r="D117" i="30"/>
  <c r="E117" i="30"/>
  <c r="F117" i="30"/>
  <c r="G117" i="30"/>
  <c r="B118" i="30"/>
  <c r="C118" i="30"/>
  <c r="D118" i="30"/>
  <c r="E118" i="30"/>
  <c r="F118" i="30"/>
  <c r="G118" i="30"/>
  <c r="B119" i="30"/>
  <c r="C119" i="30"/>
  <c r="D119" i="30"/>
  <c r="E119" i="30"/>
  <c r="F119" i="30"/>
  <c r="G119" i="30"/>
  <c r="B120" i="30"/>
  <c r="C120" i="30"/>
  <c r="D120" i="30"/>
  <c r="E120" i="30"/>
  <c r="F120" i="30"/>
  <c r="G120" i="30"/>
  <c r="B121" i="30"/>
  <c r="C121" i="30"/>
  <c r="D121" i="30"/>
  <c r="E121" i="30"/>
  <c r="F121" i="30"/>
  <c r="G121" i="30"/>
  <c r="B122" i="30"/>
  <c r="C122" i="30"/>
  <c r="D122" i="30"/>
  <c r="E122" i="30"/>
  <c r="F122" i="30"/>
  <c r="G122" i="30"/>
  <c r="B123" i="30"/>
  <c r="C123" i="30"/>
  <c r="D123" i="30"/>
  <c r="E123" i="30"/>
  <c r="F123" i="30"/>
  <c r="G123" i="30"/>
  <c r="B124" i="30"/>
  <c r="C124" i="30"/>
  <c r="D124" i="30"/>
  <c r="E124" i="30"/>
  <c r="F124" i="30"/>
  <c r="G124" i="30"/>
  <c r="B125" i="30"/>
  <c r="C125" i="30"/>
  <c r="D125" i="30"/>
  <c r="E125" i="30"/>
  <c r="F125" i="30"/>
  <c r="G125" i="30"/>
  <c r="B126" i="30"/>
  <c r="C126" i="30"/>
  <c r="D126" i="30"/>
  <c r="E126" i="30"/>
  <c r="F126" i="30"/>
  <c r="G126" i="30"/>
  <c r="B127" i="30"/>
  <c r="C127" i="30"/>
  <c r="D127" i="30"/>
  <c r="E127" i="30"/>
  <c r="F127" i="30"/>
  <c r="G127" i="30"/>
  <c r="B128" i="30"/>
  <c r="C128" i="30"/>
  <c r="D128" i="30"/>
  <c r="E128" i="30"/>
  <c r="F128" i="30"/>
  <c r="G128" i="30"/>
  <c r="B129" i="30"/>
  <c r="C129" i="30"/>
  <c r="D129" i="30"/>
  <c r="E129" i="30"/>
  <c r="F129" i="30"/>
  <c r="G129" i="30"/>
  <c r="B130" i="30"/>
  <c r="C130" i="30"/>
  <c r="D130" i="30"/>
  <c r="E130" i="30"/>
  <c r="F130" i="30"/>
  <c r="G130" i="30"/>
  <c r="B131" i="30"/>
  <c r="C131" i="30"/>
  <c r="D131" i="30"/>
  <c r="E131" i="30"/>
  <c r="F131" i="30"/>
  <c r="G131" i="30"/>
  <c r="B132" i="30"/>
  <c r="C132" i="30"/>
  <c r="D132" i="30"/>
  <c r="E132" i="30"/>
  <c r="F132" i="30"/>
  <c r="G132" i="30"/>
  <c r="B133" i="30"/>
  <c r="C133" i="30"/>
  <c r="D133" i="30"/>
  <c r="E133" i="30"/>
  <c r="F133" i="30"/>
  <c r="G133" i="30"/>
  <c r="B134" i="30"/>
  <c r="C134" i="30"/>
  <c r="D134" i="30"/>
  <c r="E134" i="30"/>
  <c r="F134" i="30"/>
  <c r="G134" i="30"/>
  <c r="B135" i="30"/>
  <c r="C135" i="30"/>
  <c r="D135" i="30"/>
  <c r="E135" i="30"/>
  <c r="F135" i="30"/>
  <c r="G135" i="30"/>
  <c r="B136" i="30"/>
  <c r="C136" i="30"/>
  <c r="D136" i="30"/>
  <c r="E136" i="30"/>
  <c r="F136" i="30"/>
  <c r="G136" i="30"/>
  <c r="B137" i="30"/>
  <c r="C137" i="30"/>
  <c r="D137" i="30"/>
  <c r="E137" i="30"/>
  <c r="F137" i="30"/>
  <c r="G137" i="30"/>
  <c r="B138" i="30"/>
  <c r="C138" i="30"/>
  <c r="D138" i="30"/>
  <c r="E138" i="30"/>
  <c r="F138" i="30"/>
  <c r="G138" i="30"/>
  <c r="B139" i="30"/>
  <c r="C139" i="30"/>
  <c r="D139" i="30"/>
  <c r="E139" i="30"/>
  <c r="F139" i="30"/>
  <c r="G139" i="30"/>
  <c r="B140" i="30"/>
  <c r="C140" i="30"/>
  <c r="D140" i="30"/>
  <c r="E140" i="30"/>
  <c r="F140" i="30"/>
  <c r="G140" i="30"/>
  <c r="B141" i="30"/>
  <c r="C141" i="30"/>
  <c r="D141" i="30"/>
  <c r="E141" i="30"/>
  <c r="F141" i="30"/>
  <c r="G141" i="30"/>
  <c r="B142" i="30"/>
  <c r="C142" i="30"/>
  <c r="D142" i="30"/>
  <c r="E142" i="30"/>
  <c r="F142" i="30"/>
  <c r="G142" i="30"/>
  <c r="B143" i="30"/>
  <c r="C143" i="30"/>
  <c r="D143" i="30"/>
  <c r="E143" i="30"/>
  <c r="F143" i="30"/>
  <c r="G143" i="30"/>
  <c r="B144" i="30"/>
  <c r="C144" i="30"/>
  <c r="D144" i="30"/>
  <c r="E144" i="30"/>
  <c r="F144" i="30"/>
  <c r="G144" i="30"/>
  <c r="B145" i="30"/>
  <c r="C145" i="30"/>
  <c r="D145" i="30"/>
  <c r="E145" i="30"/>
  <c r="F145" i="30"/>
  <c r="G145" i="30"/>
  <c r="B146" i="30"/>
  <c r="C146" i="30"/>
  <c r="D146" i="30"/>
  <c r="E146" i="30"/>
  <c r="F146" i="30"/>
  <c r="G146" i="30"/>
  <c r="B147" i="30"/>
  <c r="C147" i="30"/>
  <c r="D147" i="30"/>
  <c r="E147" i="30"/>
  <c r="F147" i="30"/>
  <c r="G147" i="30"/>
  <c r="B148" i="30"/>
  <c r="C148" i="30"/>
  <c r="D148" i="30"/>
  <c r="E148" i="30"/>
  <c r="F148" i="30"/>
  <c r="G148" i="30"/>
  <c r="B149" i="30"/>
  <c r="C149" i="30"/>
  <c r="D149" i="30"/>
  <c r="E149" i="30"/>
  <c r="F149" i="30"/>
  <c r="G149" i="30"/>
  <c r="B150" i="30"/>
  <c r="C150" i="30"/>
  <c r="D150" i="30"/>
  <c r="E150" i="30"/>
  <c r="F150" i="30"/>
  <c r="G150" i="30"/>
  <c r="B151" i="30"/>
  <c r="C151" i="30"/>
  <c r="D151" i="30"/>
  <c r="E151" i="30"/>
  <c r="F151" i="30"/>
  <c r="G151" i="30"/>
  <c r="B152" i="30"/>
  <c r="C152" i="30"/>
  <c r="D152" i="30"/>
  <c r="E152" i="30"/>
  <c r="F152" i="30"/>
  <c r="G152" i="30"/>
  <c r="B153" i="30"/>
  <c r="C153" i="30"/>
  <c r="D153" i="30"/>
  <c r="E153" i="30"/>
  <c r="F153" i="30"/>
  <c r="G153" i="30"/>
  <c r="B154" i="30"/>
  <c r="C154" i="30"/>
  <c r="D154" i="30"/>
  <c r="E154" i="30"/>
  <c r="F154" i="30"/>
  <c r="G154" i="30"/>
  <c r="B155" i="30"/>
  <c r="C155" i="30"/>
  <c r="D155" i="30"/>
  <c r="E155" i="30"/>
  <c r="F155" i="30"/>
  <c r="G155" i="30"/>
  <c r="B156" i="30"/>
  <c r="C156" i="30"/>
  <c r="D156" i="30"/>
  <c r="E156" i="30"/>
  <c r="F156" i="30"/>
  <c r="G156" i="30"/>
  <c r="B157" i="30"/>
  <c r="C157" i="30"/>
  <c r="D157" i="30"/>
  <c r="E157" i="30"/>
  <c r="F157" i="30"/>
  <c r="G157" i="30"/>
  <c r="B158" i="30"/>
  <c r="C158" i="30"/>
  <c r="D158" i="30"/>
  <c r="E158" i="30"/>
  <c r="F158" i="30"/>
  <c r="G158" i="30"/>
  <c r="B159" i="30"/>
  <c r="C159" i="30"/>
  <c r="D159" i="30"/>
  <c r="E159" i="30"/>
  <c r="F159" i="30"/>
  <c r="G159" i="30"/>
  <c r="B160" i="30"/>
  <c r="C160" i="30"/>
  <c r="D160" i="30"/>
  <c r="E160" i="30"/>
  <c r="F160" i="30"/>
  <c r="G160" i="30"/>
  <c r="B161" i="30"/>
  <c r="C161" i="30"/>
  <c r="D161" i="30"/>
  <c r="E161" i="30"/>
  <c r="F161" i="30"/>
  <c r="G161" i="30"/>
  <c r="B162" i="30"/>
  <c r="C162" i="30"/>
  <c r="D162" i="30"/>
  <c r="E162" i="30"/>
  <c r="F162" i="30"/>
  <c r="G162" i="30"/>
  <c r="B163" i="30"/>
  <c r="C163" i="30"/>
  <c r="D163" i="30"/>
  <c r="E163" i="30"/>
  <c r="F163" i="30"/>
  <c r="G163" i="30"/>
  <c r="B164" i="30"/>
  <c r="C164" i="30"/>
  <c r="D164" i="30"/>
  <c r="E164" i="30"/>
  <c r="F164" i="30"/>
  <c r="G164" i="30"/>
  <c r="B165" i="30"/>
  <c r="C165" i="30"/>
  <c r="D165" i="30"/>
  <c r="E165" i="30"/>
  <c r="F165" i="30"/>
  <c r="G165" i="30"/>
  <c r="B166" i="30"/>
  <c r="C166" i="30"/>
  <c r="D166" i="30"/>
  <c r="E166" i="30"/>
  <c r="F166" i="30"/>
  <c r="G166" i="30"/>
  <c r="B167" i="30"/>
  <c r="C167" i="30"/>
  <c r="D167" i="30"/>
  <c r="E167" i="30"/>
  <c r="F167" i="30"/>
  <c r="G167" i="30"/>
  <c r="B168" i="30"/>
  <c r="C168" i="30"/>
  <c r="D168" i="30"/>
  <c r="E168" i="30"/>
  <c r="F168" i="30"/>
  <c r="G168" i="30"/>
  <c r="B169" i="30"/>
  <c r="C169" i="30"/>
  <c r="D169" i="30"/>
  <c r="E169" i="30"/>
  <c r="F169" i="30"/>
  <c r="G169" i="30"/>
  <c r="B170" i="30"/>
  <c r="C170" i="30"/>
  <c r="D170" i="30"/>
  <c r="E170" i="30"/>
  <c r="F170" i="30"/>
  <c r="G170" i="30"/>
  <c r="B171" i="30"/>
  <c r="C171" i="30"/>
  <c r="D171" i="30"/>
  <c r="E171" i="30"/>
  <c r="F171" i="30"/>
  <c r="G171" i="30"/>
  <c r="B172" i="30"/>
  <c r="C172" i="30"/>
  <c r="D172" i="30"/>
  <c r="E172" i="30"/>
  <c r="F172" i="30"/>
  <c r="G172" i="30"/>
  <c r="B173" i="30"/>
  <c r="C173" i="30"/>
  <c r="D173" i="30"/>
  <c r="E173" i="30"/>
  <c r="F173" i="30"/>
  <c r="G173" i="30"/>
  <c r="B174" i="30"/>
  <c r="C174" i="30"/>
  <c r="D174" i="30"/>
  <c r="E174" i="30"/>
  <c r="F174" i="30"/>
  <c r="G174" i="30"/>
  <c r="B175" i="30"/>
  <c r="C175" i="30"/>
  <c r="D175" i="30"/>
  <c r="E175" i="30"/>
  <c r="F175" i="30"/>
  <c r="G175" i="30"/>
  <c r="B176" i="30"/>
  <c r="C176" i="30"/>
  <c r="D176" i="30"/>
  <c r="E176" i="30"/>
  <c r="F176" i="30"/>
  <c r="G176" i="30"/>
  <c r="B177" i="30"/>
  <c r="C177" i="30"/>
  <c r="D177" i="30"/>
  <c r="E177" i="30"/>
  <c r="F177" i="30"/>
  <c r="G177" i="30"/>
  <c r="B178" i="30"/>
  <c r="C178" i="30"/>
  <c r="D178" i="30"/>
  <c r="E178" i="30"/>
  <c r="F178" i="30"/>
  <c r="G178" i="30"/>
  <c r="B179" i="30"/>
  <c r="C179" i="30"/>
  <c r="D179" i="30"/>
  <c r="E179" i="30"/>
  <c r="F179" i="30"/>
  <c r="G179" i="30"/>
  <c r="B180" i="30"/>
  <c r="C180" i="30"/>
  <c r="D180" i="30"/>
  <c r="E180" i="30"/>
  <c r="F180" i="30"/>
  <c r="G180" i="30"/>
  <c r="B181" i="30"/>
  <c r="C181" i="30"/>
  <c r="D181" i="30"/>
  <c r="E181" i="30"/>
  <c r="F181" i="30"/>
  <c r="G181" i="30"/>
  <c r="B182" i="30"/>
  <c r="C182" i="30"/>
  <c r="D182" i="30"/>
  <c r="E182" i="30"/>
  <c r="F182" i="30"/>
  <c r="G182" i="30"/>
  <c r="B183" i="30"/>
  <c r="C183" i="30"/>
  <c r="D183" i="30"/>
  <c r="E183" i="30"/>
  <c r="F183" i="30"/>
  <c r="G183" i="30"/>
  <c r="B184" i="30"/>
  <c r="C184" i="30"/>
  <c r="D184" i="30"/>
  <c r="E184" i="30"/>
  <c r="F184" i="30"/>
  <c r="G184" i="30"/>
  <c r="B185" i="30"/>
  <c r="C185" i="30"/>
  <c r="D185" i="30"/>
  <c r="E185" i="30"/>
  <c r="F185" i="30"/>
  <c r="G185" i="30"/>
  <c r="B186" i="30"/>
  <c r="C186" i="30"/>
  <c r="D186" i="30"/>
  <c r="E186" i="30"/>
  <c r="F186" i="30"/>
  <c r="G186" i="30"/>
  <c r="B187" i="30"/>
  <c r="C187" i="30"/>
  <c r="D187" i="30"/>
  <c r="E187" i="30"/>
  <c r="F187" i="30"/>
  <c r="G187" i="30"/>
  <c r="B188" i="30"/>
  <c r="C188" i="30"/>
  <c r="D188" i="30"/>
  <c r="E188" i="30"/>
  <c r="F188" i="30"/>
  <c r="G188" i="30"/>
  <c r="B189" i="30"/>
  <c r="C189" i="30"/>
  <c r="D189" i="30"/>
  <c r="E189" i="30"/>
  <c r="F189" i="30"/>
  <c r="G189" i="30"/>
  <c r="B190" i="30"/>
  <c r="C190" i="30"/>
  <c r="D190" i="30"/>
  <c r="E190" i="30"/>
  <c r="F190" i="30"/>
  <c r="G190" i="30"/>
  <c r="B191" i="30"/>
  <c r="C191" i="30"/>
  <c r="D191" i="30"/>
  <c r="E191" i="30"/>
  <c r="F191" i="30"/>
  <c r="G191" i="30"/>
  <c r="B192" i="30"/>
  <c r="C192" i="30"/>
  <c r="D192" i="30"/>
  <c r="E192" i="30"/>
  <c r="F192" i="30"/>
  <c r="G192" i="30"/>
  <c r="B193" i="30"/>
  <c r="C193" i="30"/>
  <c r="D193" i="30"/>
  <c r="E193" i="30"/>
  <c r="F193" i="30"/>
  <c r="G193" i="30"/>
  <c r="B194" i="30"/>
  <c r="C194" i="30"/>
  <c r="D194" i="30"/>
  <c r="E194" i="30"/>
  <c r="F194" i="30"/>
  <c r="G194" i="30"/>
  <c r="B195" i="30"/>
  <c r="C195" i="30"/>
  <c r="D195" i="30"/>
  <c r="E195" i="30"/>
  <c r="F195" i="30"/>
  <c r="G195" i="30"/>
  <c r="B196" i="30"/>
  <c r="C196" i="30"/>
  <c r="D196" i="30"/>
  <c r="E196" i="30"/>
  <c r="F196" i="30"/>
  <c r="G196" i="30"/>
  <c r="B197" i="30"/>
  <c r="C197" i="30"/>
  <c r="D197" i="30"/>
  <c r="E197" i="30"/>
  <c r="F197" i="30"/>
  <c r="G197" i="30"/>
  <c r="B198" i="30"/>
  <c r="C198" i="30"/>
  <c r="D198" i="30"/>
  <c r="E198" i="30"/>
  <c r="F198" i="30"/>
  <c r="G198" i="30"/>
  <c r="B199" i="30"/>
  <c r="C199" i="30"/>
  <c r="D199" i="30"/>
  <c r="E199" i="30"/>
  <c r="F199" i="30"/>
  <c r="G199" i="30"/>
  <c r="B200" i="30"/>
  <c r="C200" i="30"/>
  <c r="D200" i="30"/>
  <c r="E200" i="30"/>
  <c r="F200" i="30"/>
  <c r="G200" i="30"/>
  <c r="B201" i="30"/>
  <c r="C201" i="30"/>
  <c r="D201" i="30"/>
  <c r="E201" i="30"/>
  <c r="F201" i="30"/>
  <c r="G201" i="30"/>
  <c r="B202" i="30"/>
  <c r="C202" i="30"/>
  <c r="D202" i="30"/>
  <c r="E202" i="30"/>
  <c r="F202" i="30"/>
  <c r="G202" i="30"/>
  <c r="B203" i="30"/>
  <c r="C203" i="30"/>
  <c r="D203" i="30"/>
  <c r="E203" i="30"/>
  <c r="F203" i="30"/>
  <c r="G203" i="30"/>
  <c r="B204" i="30"/>
  <c r="C204" i="30"/>
  <c r="D204" i="30"/>
  <c r="E204" i="30"/>
  <c r="F204" i="30"/>
  <c r="G204" i="30"/>
  <c r="B205" i="30"/>
  <c r="C205" i="30"/>
  <c r="D205" i="30"/>
  <c r="E205" i="30"/>
  <c r="F205" i="30"/>
  <c r="G205" i="30"/>
  <c r="B206" i="30"/>
  <c r="C206" i="30"/>
  <c r="D206" i="30"/>
  <c r="E206" i="30"/>
  <c r="F206" i="30"/>
  <c r="G206" i="30"/>
  <c r="B207" i="30"/>
  <c r="C207" i="30"/>
  <c r="D207" i="30"/>
  <c r="E207" i="30"/>
  <c r="F207" i="30"/>
  <c r="G207" i="30"/>
  <c r="B208" i="30"/>
  <c r="C208" i="30"/>
  <c r="D208" i="30"/>
  <c r="E208" i="30"/>
  <c r="F208" i="30"/>
  <c r="G208" i="30"/>
  <c r="B209" i="30"/>
  <c r="C209" i="30"/>
  <c r="D209" i="30"/>
  <c r="E209" i="30"/>
  <c r="F209" i="30"/>
  <c r="G209" i="30"/>
  <c r="B210" i="30"/>
  <c r="C210" i="30"/>
  <c r="D210" i="30"/>
  <c r="E210" i="30"/>
  <c r="F210" i="30"/>
  <c r="G210" i="30"/>
  <c r="B211" i="30"/>
  <c r="C211" i="30"/>
  <c r="D211" i="30"/>
  <c r="E211" i="30"/>
  <c r="F211" i="30"/>
  <c r="G211" i="30"/>
  <c r="B212" i="30"/>
  <c r="C212" i="30"/>
  <c r="D212" i="30"/>
  <c r="E212" i="30"/>
  <c r="F212" i="30"/>
  <c r="G212" i="30"/>
  <c r="B213" i="30"/>
  <c r="C213" i="30"/>
  <c r="D213" i="30"/>
  <c r="E213" i="30"/>
  <c r="F213" i="30"/>
  <c r="G213" i="30"/>
  <c r="B214" i="30"/>
  <c r="C214" i="30"/>
  <c r="D214" i="30"/>
  <c r="E214" i="30"/>
  <c r="F214" i="30"/>
  <c r="G214" i="30"/>
  <c r="B215" i="30"/>
  <c r="C215" i="30"/>
  <c r="D215" i="30"/>
  <c r="E215" i="30"/>
  <c r="F215" i="30"/>
  <c r="G215" i="30"/>
  <c r="B216" i="30"/>
  <c r="C216" i="30"/>
  <c r="D216" i="30"/>
  <c r="E216" i="30"/>
  <c r="F216" i="30"/>
  <c r="G216" i="30"/>
  <c r="B217" i="30"/>
  <c r="C217" i="30"/>
  <c r="D217" i="30"/>
  <c r="E217" i="30"/>
  <c r="F217" i="30"/>
  <c r="G217" i="30"/>
  <c r="B218" i="30"/>
  <c r="C218" i="30"/>
  <c r="D218" i="30"/>
  <c r="E218" i="30"/>
  <c r="F218" i="30"/>
  <c r="G218" i="30"/>
  <c r="B219" i="30"/>
  <c r="C219" i="30"/>
  <c r="D219" i="30"/>
  <c r="E219" i="30"/>
  <c r="F219" i="30"/>
  <c r="G219" i="30"/>
  <c r="B220" i="30"/>
  <c r="C220" i="30"/>
  <c r="D220" i="30"/>
  <c r="E220" i="30"/>
  <c r="F220" i="30"/>
  <c r="G220" i="30"/>
  <c r="B221" i="30"/>
  <c r="C221" i="30"/>
  <c r="D221" i="30"/>
  <c r="E221" i="30"/>
  <c r="F221" i="30"/>
  <c r="G221" i="30"/>
  <c r="B222" i="30"/>
  <c r="C222" i="30"/>
  <c r="D222" i="30"/>
  <c r="E222" i="30"/>
  <c r="F222" i="30"/>
  <c r="G222" i="30"/>
  <c r="B223" i="30"/>
  <c r="C223" i="30"/>
  <c r="D223" i="30"/>
  <c r="E223" i="30"/>
  <c r="F223" i="30"/>
  <c r="G223" i="30"/>
  <c r="B224" i="30"/>
  <c r="C224" i="30"/>
  <c r="D224" i="30"/>
  <c r="E224" i="30"/>
  <c r="F224" i="30"/>
  <c r="G224" i="30"/>
  <c r="B225" i="30"/>
  <c r="C225" i="30"/>
  <c r="D225" i="30"/>
  <c r="E225" i="30"/>
  <c r="F225" i="30"/>
  <c r="G225" i="30"/>
  <c r="B226" i="30"/>
  <c r="C226" i="30"/>
  <c r="D226" i="30"/>
  <c r="E226" i="30"/>
  <c r="F226" i="30"/>
  <c r="G226" i="30"/>
  <c r="B227" i="30"/>
  <c r="C227" i="30"/>
  <c r="D227" i="30"/>
  <c r="E227" i="30"/>
  <c r="F227" i="30"/>
  <c r="G227" i="30"/>
  <c r="B228" i="30"/>
  <c r="C228" i="30"/>
  <c r="D228" i="30"/>
  <c r="E228" i="30"/>
  <c r="F228" i="30"/>
  <c r="G228" i="30"/>
  <c r="B229" i="30"/>
  <c r="C229" i="30"/>
  <c r="D229" i="30"/>
  <c r="E229" i="30"/>
  <c r="F229" i="30"/>
  <c r="G229" i="30"/>
  <c r="B230" i="30"/>
  <c r="C230" i="30"/>
  <c r="D230" i="30"/>
  <c r="E230" i="30"/>
  <c r="F230" i="30"/>
  <c r="G230" i="30"/>
  <c r="B231" i="30"/>
  <c r="C231" i="30"/>
  <c r="D231" i="30"/>
  <c r="E231" i="30"/>
  <c r="F231" i="30"/>
  <c r="G231" i="30"/>
  <c r="B232" i="30"/>
  <c r="C232" i="30"/>
  <c r="D232" i="30"/>
  <c r="E232" i="30"/>
  <c r="F232" i="30"/>
  <c r="G232" i="30"/>
  <c r="B233" i="30"/>
  <c r="C233" i="30"/>
  <c r="D233" i="30"/>
  <c r="E233" i="30"/>
  <c r="F233" i="30"/>
  <c r="G233" i="30"/>
  <c r="B234" i="30"/>
  <c r="C234" i="30"/>
  <c r="D234" i="30"/>
  <c r="E234" i="30"/>
  <c r="F234" i="30"/>
  <c r="G234" i="30"/>
  <c r="B235" i="30"/>
  <c r="C235" i="30"/>
  <c r="D235" i="30"/>
  <c r="E235" i="30"/>
  <c r="F235" i="30"/>
  <c r="G235" i="30"/>
  <c r="B236" i="30"/>
  <c r="C236" i="30"/>
  <c r="D236" i="30"/>
  <c r="E236" i="30"/>
  <c r="F236" i="30"/>
  <c r="G236" i="30"/>
  <c r="B237" i="30"/>
  <c r="C237" i="30"/>
  <c r="D237" i="30"/>
  <c r="E237" i="30"/>
  <c r="F237" i="30"/>
  <c r="G237" i="30"/>
  <c r="B238" i="30"/>
  <c r="C238" i="30"/>
  <c r="D238" i="30"/>
  <c r="E238" i="30"/>
  <c r="F238" i="30"/>
  <c r="G238" i="30"/>
  <c r="B239" i="30"/>
  <c r="C239" i="30"/>
  <c r="D239" i="30"/>
  <c r="E239" i="30"/>
  <c r="F239" i="30"/>
  <c r="G239" i="30"/>
  <c r="B240" i="30"/>
  <c r="C240" i="30"/>
  <c r="D240" i="30"/>
  <c r="E240" i="30"/>
  <c r="F240" i="30"/>
  <c r="G240" i="30"/>
  <c r="B241" i="30"/>
  <c r="C241" i="30"/>
  <c r="D241" i="30"/>
  <c r="E241" i="30"/>
  <c r="F241" i="30"/>
  <c r="G241" i="30"/>
  <c r="B242" i="30"/>
  <c r="C242" i="30"/>
  <c r="D242" i="30"/>
  <c r="E242" i="30"/>
  <c r="F242" i="30"/>
  <c r="G242" i="30"/>
  <c r="B243" i="30"/>
  <c r="C243" i="30"/>
  <c r="D243" i="30"/>
  <c r="E243" i="30"/>
  <c r="F243" i="30"/>
  <c r="G243" i="30"/>
  <c r="B244" i="30"/>
  <c r="C244" i="30"/>
  <c r="D244" i="30"/>
  <c r="E244" i="30"/>
  <c r="F244" i="30"/>
  <c r="G244" i="30"/>
  <c r="B245" i="30"/>
  <c r="C245" i="30"/>
  <c r="D245" i="30"/>
  <c r="E245" i="30"/>
  <c r="F245" i="30"/>
  <c r="G245" i="30"/>
  <c r="B246" i="30"/>
  <c r="C246" i="30"/>
  <c r="D246" i="30"/>
  <c r="E246" i="30"/>
  <c r="F246" i="30"/>
  <c r="G246" i="30"/>
  <c r="B247" i="30"/>
  <c r="C247" i="30"/>
  <c r="D247" i="30"/>
  <c r="E247" i="30"/>
  <c r="F247" i="30"/>
  <c r="G247" i="30"/>
  <c r="B248" i="30"/>
  <c r="C248" i="30"/>
  <c r="D248" i="30"/>
  <c r="E248" i="30"/>
  <c r="F248" i="30"/>
  <c r="G248" i="30"/>
  <c r="B249" i="30"/>
  <c r="C249" i="30"/>
  <c r="D249" i="30"/>
  <c r="E249" i="30"/>
  <c r="F249" i="30"/>
  <c r="G249" i="30"/>
  <c r="B250" i="30"/>
  <c r="C250" i="30"/>
  <c r="D250" i="30"/>
  <c r="E250" i="30"/>
  <c r="F250" i="30"/>
  <c r="G250" i="30"/>
  <c r="B251" i="30"/>
  <c r="C251" i="30"/>
  <c r="D251" i="30"/>
  <c r="E251" i="30"/>
  <c r="F251" i="30"/>
  <c r="G251" i="30"/>
  <c r="B252" i="30"/>
  <c r="C252" i="30"/>
  <c r="D252" i="30"/>
  <c r="E252" i="30"/>
  <c r="F252" i="30"/>
  <c r="G252" i="30"/>
  <c r="B253" i="30"/>
  <c r="C253" i="30"/>
  <c r="D253" i="30"/>
  <c r="E253" i="30"/>
  <c r="F253" i="30"/>
  <c r="G253" i="30"/>
  <c r="B254" i="30"/>
  <c r="C254" i="30"/>
  <c r="D254" i="30"/>
  <c r="E254" i="30"/>
  <c r="F254" i="30"/>
  <c r="G254" i="30"/>
  <c r="B255" i="30"/>
  <c r="C255" i="30"/>
  <c r="D255" i="30"/>
  <c r="E255" i="30"/>
  <c r="F255" i="30"/>
  <c r="G255" i="30"/>
  <c r="B256" i="30"/>
  <c r="C256" i="30"/>
  <c r="D256" i="30"/>
  <c r="E256" i="30"/>
  <c r="F256" i="30"/>
  <c r="G256" i="30"/>
  <c r="B257" i="30"/>
  <c r="C257" i="30"/>
  <c r="D257" i="30"/>
  <c r="E257" i="30"/>
  <c r="F257" i="30"/>
  <c r="G257" i="30"/>
  <c r="B258" i="30"/>
  <c r="C258" i="30"/>
  <c r="D258" i="30"/>
  <c r="E258" i="30"/>
  <c r="F258" i="30"/>
  <c r="G258" i="30"/>
  <c r="B259" i="30"/>
  <c r="C259" i="30"/>
  <c r="D259" i="30"/>
  <c r="E259" i="30"/>
  <c r="F259" i="30"/>
  <c r="G259" i="30"/>
  <c r="B260" i="30"/>
  <c r="C260" i="30"/>
  <c r="D260" i="30"/>
  <c r="E260" i="30"/>
  <c r="F260" i="30"/>
  <c r="G260" i="30"/>
  <c r="B261" i="30"/>
  <c r="C261" i="30"/>
  <c r="D261" i="30"/>
  <c r="E261" i="30"/>
  <c r="F261" i="30"/>
  <c r="G261" i="30"/>
  <c r="B262" i="30"/>
  <c r="C262" i="30"/>
  <c r="D262" i="30"/>
  <c r="E262" i="30"/>
  <c r="F262" i="30"/>
  <c r="G262" i="30"/>
  <c r="B263" i="30"/>
  <c r="C263" i="30"/>
  <c r="D263" i="30"/>
  <c r="E263" i="30"/>
  <c r="F263" i="30"/>
  <c r="G263" i="30"/>
  <c r="B264" i="30"/>
  <c r="C264" i="30"/>
  <c r="D264" i="30"/>
  <c r="E264" i="30"/>
  <c r="F264" i="30"/>
  <c r="G264" i="30"/>
  <c r="B265" i="30"/>
  <c r="C265" i="30"/>
  <c r="D265" i="30"/>
  <c r="E265" i="30"/>
  <c r="F265" i="30"/>
  <c r="G265" i="30"/>
  <c r="B266" i="30"/>
  <c r="C266" i="30"/>
  <c r="D266" i="30"/>
  <c r="E266" i="30"/>
  <c r="F266" i="30"/>
  <c r="G266" i="30"/>
  <c r="B267" i="30"/>
  <c r="C267" i="30"/>
  <c r="D267" i="30"/>
  <c r="E267" i="30"/>
  <c r="F267" i="30"/>
  <c r="G267" i="30"/>
  <c r="B268" i="30"/>
  <c r="C268" i="30"/>
  <c r="D268" i="30"/>
  <c r="E268" i="30"/>
  <c r="F268" i="30"/>
  <c r="G268" i="30"/>
  <c r="B269" i="30"/>
  <c r="C269" i="30"/>
  <c r="D269" i="30"/>
  <c r="E269" i="30"/>
  <c r="F269" i="30"/>
  <c r="G269" i="30"/>
  <c r="B270" i="30"/>
  <c r="C270" i="30"/>
  <c r="D270" i="30"/>
  <c r="E270" i="30"/>
  <c r="F270" i="30"/>
  <c r="G270" i="30"/>
  <c r="B271" i="30"/>
  <c r="C271" i="30"/>
  <c r="D271" i="30"/>
  <c r="E271" i="30"/>
  <c r="F271" i="30"/>
  <c r="G271" i="30"/>
  <c r="B272" i="30"/>
  <c r="C272" i="30"/>
  <c r="D272" i="30"/>
  <c r="E272" i="30"/>
  <c r="F272" i="30"/>
  <c r="G272" i="30"/>
  <c r="B273" i="30"/>
  <c r="C273" i="30"/>
  <c r="D273" i="30"/>
  <c r="E273" i="30"/>
  <c r="F273" i="30"/>
  <c r="G273" i="30"/>
  <c r="B274" i="30"/>
  <c r="C274" i="30"/>
  <c r="D274" i="30"/>
  <c r="E274" i="30"/>
  <c r="F274" i="30"/>
  <c r="G274" i="30"/>
  <c r="B275" i="30"/>
  <c r="C275" i="30"/>
  <c r="D275" i="30"/>
  <c r="E275" i="30"/>
  <c r="F275" i="30"/>
  <c r="G275" i="30"/>
  <c r="B276" i="30"/>
  <c r="C276" i="30"/>
  <c r="D276" i="30"/>
  <c r="E276" i="30"/>
  <c r="F276" i="30"/>
  <c r="G276" i="30"/>
  <c r="B277" i="30"/>
  <c r="C277" i="30"/>
  <c r="D277" i="30"/>
  <c r="E277" i="30"/>
  <c r="F277" i="30"/>
  <c r="G277" i="30"/>
  <c r="B278" i="30"/>
  <c r="C278" i="30"/>
  <c r="D278" i="30"/>
  <c r="E278" i="30"/>
  <c r="F278" i="30"/>
  <c r="G278" i="30"/>
  <c r="B279" i="30"/>
  <c r="C279" i="30"/>
  <c r="D279" i="30"/>
  <c r="E279" i="30"/>
  <c r="F279" i="30"/>
  <c r="G279" i="30"/>
  <c r="B280" i="30"/>
  <c r="C280" i="30"/>
  <c r="D280" i="30"/>
  <c r="E280" i="30"/>
  <c r="F280" i="30"/>
  <c r="G280" i="30"/>
  <c r="B281" i="30"/>
  <c r="C281" i="30"/>
  <c r="D281" i="30"/>
  <c r="E281" i="30"/>
  <c r="F281" i="30"/>
  <c r="G281" i="30"/>
  <c r="B282" i="30"/>
  <c r="C282" i="30"/>
  <c r="D282" i="30"/>
  <c r="E282" i="30"/>
  <c r="F282" i="30"/>
  <c r="G282" i="30"/>
  <c r="B283" i="30"/>
  <c r="C283" i="30"/>
  <c r="D283" i="30"/>
  <c r="E283" i="30"/>
  <c r="F283" i="30"/>
  <c r="G283" i="30"/>
  <c r="B284" i="30"/>
  <c r="C284" i="30"/>
  <c r="D284" i="30"/>
  <c r="E284" i="30"/>
  <c r="F284" i="30"/>
  <c r="G284" i="30"/>
  <c r="B285" i="30"/>
  <c r="C285" i="30"/>
  <c r="D285" i="30"/>
  <c r="E285" i="30"/>
  <c r="F285" i="30"/>
  <c r="G285" i="30"/>
  <c r="B286" i="30"/>
  <c r="C286" i="30"/>
  <c r="D286" i="30"/>
  <c r="E286" i="30"/>
  <c r="F286" i="30"/>
  <c r="G286" i="30"/>
  <c r="B287" i="30"/>
  <c r="C287" i="30"/>
  <c r="D287" i="30"/>
  <c r="E287" i="30"/>
  <c r="F287" i="30"/>
  <c r="G287" i="30"/>
  <c r="B288" i="30"/>
  <c r="C288" i="30"/>
  <c r="D288" i="30"/>
  <c r="E288" i="30"/>
  <c r="F288" i="30"/>
  <c r="G288" i="30"/>
  <c r="B289" i="30"/>
  <c r="C289" i="30"/>
  <c r="D289" i="30"/>
  <c r="E289" i="30"/>
  <c r="F289" i="30"/>
  <c r="G289" i="30"/>
  <c r="B290" i="30"/>
  <c r="C290" i="30"/>
  <c r="D290" i="30"/>
  <c r="E290" i="30"/>
  <c r="F290" i="30"/>
  <c r="G290" i="30"/>
  <c r="B291" i="30"/>
  <c r="C291" i="30"/>
  <c r="D291" i="30"/>
  <c r="E291" i="30"/>
  <c r="F291" i="30"/>
  <c r="G291" i="30"/>
  <c r="B292" i="30"/>
  <c r="C292" i="30"/>
  <c r="D292" i="30"/>
  <c r="E292" i="30"/>
  <c r="F292" i="30"/>
  <c r="G292" i="30"/>
  <c r="B293" i="30"/>
  <c r="C293" i="30"/>
  <c r="D293" i="30"/>
  <c r="E293" i="30"/>
  <c r="F293" i="30"/>
  <c r="G293" i="30"/>
  <c r="B294" i="30"/>
  <c r="C294" i="30"/>
  <c r="D294" i="30"/>
  <c r="E294" i="30"/>
  <c r="F294" i="30"/>
  <c r="G294" i="30"/>
  <c r="B295" i="30"/>
  <c r="C295" i="30"/>
  <c r="D295" i="30"/>
  <c r="E295" i="30"/>
  <c r="F295" i="30"/>
  <c r="G295" i="30"/>
  <c r="B296" i="30"/>
  <c r="C296" i="30"/>
  <c r="D296" i="30"/>
  <c r="E296" i="30"/>
  <c r="F296" i="30"/>
  <c r="G296" i="30"/>
  <c r="B297" i="30"/>
  <c r="C297" i="30"/>
  <c r="D297" i="30"/>
  <c r="E297" i="30"/>
  <c r="F297" i="30"/>
  <c r="G297" i="30"/>
  <c r="B298" i="30"/>
  <c r="C298" i="30"/>
  <c r="D298" i="30"/>
  <c r="E298" i="30"/>
  <c r="F298" i="30"/>
  <c r="G298" i="30"/>
  <c r="B299" i="30"/>
  <c r="C299" i="30"/>
  <c r="D299" i="30"/>
  <c r="E299" i="30"/>
  <c r="F299" i="30"/>
  <c r="G299" i="30"/>
  <c r="B300" i="30"/>
  <c r="C300" i="30"/>
  <c r="D300" i="30"/>
  <c r="E300" i="30"/>
  <c r="F300" i="30"/>
  <c r="G300" i="30"/>
  <c r="B301" i="30"/>
  <c r="C301" i="30"/>
  <c r="D301" i="30"/>
  <c r="E301" i="30"/>
  <c r="F301" i="30"/>
  <c r="G301" i="30"/>
  <c r="B302" i="30"/>
  <c r="C302" i="30"/>
  <c r="D302" i="30"/>
  <c r="E302" i="30"/>
  <c r="F302" i="30"/>
  <c r="G302" i="30"/>
  <c r="B303" i="30"/>
  <c r="C303" i="30"/>
  <c r="D303" i="30"/>
  <c r="E303" i="30"/>
  <c r="F303" i="30"/>
  <c r="G303" i="30"/>
  <c r="B304" i="30"/>
  <c r="C304" i="30"/>
  <c r="D304" i="30"/>
  <c r="E304" i="30"/>
  <c r="F304" i="30"/>
  <c r="G304" i="30"/>
  <c r="B305" i="30"/>
  <c r="C305" i="30"/>
  <c r="D305" i="30"/>
  <c r="E305" i="30"/>
  <c r="F305" i="30"/>
  <c r="G305" i="30"/>
  <c r="B306" i="30"/>
  <c r="C306" i="30"/>
  <c r="D306" i="30"/>
  <c r="E306" i="30"/>
  <c r="F306" i="30"/>
  <c r="G306" i="30"/>
  <c r="B307" i="30"/>
  <c r="C307" i="30"/>
  <c r="D307" i="30"/>
  <c r="E307" i="30"/>
  <c r="F307" i="30"/>
  <c r="G307" i="30"/>
  <c r="B308" i="30"/>
  <c r="C308" i="30"/>
  <c r="D308" i="30"/>
  <c r="E308" i="30"/>
  <c r="F308" i="30"/>
  <c r="G308" i="30"/>
  <c r="B309" i="30"/>
  <c r="C309" i="30"/>
  <c r="D309" i="30"/>
  <c r="E309" i="30"/>
  <c r="F309" i="30"/>
  <c r="G309" i="30"/>
  <c r="B310" i="30"/>
  <c r="C310" i="30"/>
  <c r="D310" i="30"/>
  <c r="E310" i="30"/>
  <c r="F310" i="30"/>
  <c r="G310" i="30"/>
  <c r="B311" i="30"/>
  <c r="C311" i="30"/>
  <c r="D311" i="30"/>
  <c r="E311" i="30"/>
  <c r="F311" i="30"/>
  <c r="G311" i="30"/>
  <c r="B312" i="30"/>
  <c r="C312" i="30"/>
  <c r="D312" i="30"/>
  <c r="E312" i="30"/>
  <c r="F312" i="30"/>
  <c r="G312" i="30"/>
  <c r="B313" i="30"/>
  <c r="C313" i="30"/>
  <c r="D313" i="30"/>
  <c r="E313" i="30"/>
  <c r="F313" i="30"/>
  <c r="G313" i="30"/>
  <c r="B314" i="30"/>
  <c r="C314" i="30"/>
  <c r="D314" i="30"/>
  <c r="E314" i="30"/>
  <c r="F314" i="30"/>
  <c r="G314" i="30"/>
  <c r="B315" i="30"/>
  <c r="C315" i="30"/>
  <c r="D315" i="30"/>
  <c r="E315" i="30"/>
  <c r="F315" i="30"/>
  <c r="G315" i="30"/>
  <c r="B316" i="30"/>
  <c r="C316" i="30"/>
  <c r="D316" i="30"/>
  <c r="E316" i="30"/>
  <c r="F316" i="30"/>
  <c r="G316" i="30"/>
  <c r="B317" i="30"/>
  <c r="C317" i="30"/>
  <c r="D317" i="30"/>
  <c r="E317" i="30"/>
  <c r="F317" i="30"/>
  <c r="G317" i="30"/>
  <c r="B318" i="30"/>
  <c r="C318" i="30"/>
  <c r="D318" i="30"/>
  <c r="E318" i="30"/>
  <c r="F318" i="30"/>
  <c r="G318" i="30"/>
  <c r="B319" i="30"/>
  <c r="C319" i="30"/>
  <c r="D319" i="30"/>
  <c r="E319" i="30"/>
  <c r="F319" i="30"/>
  <c r="G319" i="30"/>
  <c r="B320" i="30"/>
  <c r="C320" i="30"/>
  <c r="D320" i="30"/>
  <c r="E320" i="30"/>
  <c r="F320" i="30"/>
  <c r="G320" i="30"/>
  <c r="B321" i="30"/>
  <c r="C321" i="30"/>
  <c r="D321" i="30"/>
  <c r="E321" i="30"/>
  <c r="F321" i="30"/>
  <c r="G321" i="30"/>
  <c r="B322" i="30"/>
  <c r="C322" i="30"/>
  <c r="D322" i="30"/>
  <c r="E322" i="30"/>
  <c r="F322" i="30"/>
  <c r="G322" i="30"/>
  <c r="B323" i="30"/>
  <c r="C323" i="30"/>
  <c r="D323" i="30"/>
  <c r="E323" i="30"/>
  <c r="F323" i="30"/>
  <c r="G323" i="30"/>
  <c r="B324" i="30"/>
  <c r="C324" i="30"/>
  <c r="D324" i="30"/>
  <c r="E324" i="30"/>
  <c r="F324" i="30"/>
  <c r="G324" i="30"/>
  <c r="B325" i="30"/>
  <c r="C325" i="30"/>
  <c r="D325" i="30"/>
  <c r="E325" i="30"/>
  <c r="F325" i="30"/>
  <c r="G325" i="30"/>
  <c r="B326" i="30"/>
  <c r="C326" i="30"/>
  <c r="D326" i="30"/>
  <c r="E326" i="30"/>
  <c r="F326" i="30"/>
  <c r="G326" i="30"/>
  <c r="B327" i="30"/>
  <c r="C327" i="30"/>
  <c r="D327" i="30"/>
  <c r="E327" i="30"/>
  <c r="F327" i="30"/>
  <c r="G327" i="30"/>
  <c r="B328" i="30"/>
  <c r="C328" i="30"/>
  <c r="D328" i="30"/>
  <c r="E328" i="30"/>
  <c r="F328" i="30"/>
  <c r="G328" i="30"/>
  <c r="B329" i="30"/>
  <c r="C329" i="30"/>
  <c r="D329" i="30"/>
  <c r="E329" i="30"/>
  <c r="F329" i="30"/>
  <c r="G329" i="30"/>
  <c r="B330" i="30"/>
  <c r="C330" i="30"/>
  <c r="D330" i="30"/>
  <c r="E330" i="30"/>
  <c r="F330" i="30"/>
  <c r="G330" i="30"/>
  <c r="B331" i="30"/>
  <c r="C331" i="30"/>
  <c r="D331" i="30"/>
  <c r="E331" i="30"/>
  <c r="F331" i="30"/>
  <c r="G331" i="30"/>
  <c r="B332" i="30"/>
  <c r="C332" i="30"/>
  <c r="D332" i="30"/>
  <c r="E332" i="30"/>
  <c r="F332" i="30"/>
  <c r="G332" i="30"/>
  <c r="B333" i="30"/>
  <c r="C333" i="30"/>
  <c r="D333" i="30"/>
  <c r="E333" i="30"/>
  <c r="F333" i="30"/>
  <c r="G333" i="30"/>
  <c r="B334" i="30"/>
  <c r="C334" i="30"/>
  <c r="D334" i="30"/>
  <c r="E334" i="30"/>
  <c r="F334" i="30"/>
  <c r="G334" i="30"/>
  <c r="B335" i="30"/>
  <c r="C335" i="30"/>
  <c r="D335" i="30"/>
  <c r="E335" i="30"/>
  <c r="F335" i="30"/>
  <c r="G335" i="30"/>
  <c r="B336" i="30"/>
  <c r="C336" i="30"/>
  <c r="D336" i="30"/>
  <c r="E336" i="30"/>
  <c r="F336" i="30"/>
  <c r="G336" i="30"/>
  <c r="B337" i="30"/>
  <c r="C337" i="30"/>
  <c r="D337" i="30"/>
  <c r="E337" i="30"/>
  <c r="F337" i="30"/>
  <c r="G337" i="30"/>
  <c r="B338" i="30"/>
  <c r="C338" i="30"/>
  <c r="D338" i="30"/>
  <c r="E338" i="30"/>
  <c r="F338" i="30"/>
  <c r="G338" i="30"/>
  <c r="B339" i="30"/>
  <c r="C339" i="30"/>
  <c r="D339" i="30"/>
  <c r="E339" i="30"/>
  <c r="F339" i="30"/>
  <c r="G339" i="30"/>
  <c r="B340" i="30"/>
  <c r="C340" i="30"/>
  <c r="D340" i="30"/>
  <c r="E340" i="30"/>
  <c r="F340" i="30"/>
  <c r="G340" i="30"/>
  <c r="B341" i="30"/>
  <c r="C341" i="30"/>
  <c r="D341" i="30"/>
  <c r="E341" i="30"/>
  <c r="F341" i="30"/>
  <c r="G341" i="30"/>
  <c r="B342" i="30"/>
  <c r="C342" i="30"/>
  <c r="D342" i="30"/>
  <c r="E342" i="30"/>
  <c r="F342" i="30"/>
  <c r="G342" i="30"/>
  <c r="B343" i="30"/>
  <c r="C343" i="30"/>
  <c r="D343" i="30"/>
  <c r="E343" i="30"/>
  <c r="F343" i="30"/>
  <c r="G343" i="30"/>
  <c r="B344" i="30"/>
  <c r="C344" i="30"/>
  <c r="D344" i="30"/>
  <c r="E344" i="30"/>
  <c r="F344" i="30"/>
  <c r="G344" i="30"/>
  <c r="B345" i="30"/>
  <c r="C345" i="30"/>
  <c r="D345" i="30"/>
  <c r="E345" i="30"/>
  <c r="F345" i="30"/>
  <c r="G345" i="30"/>
  <c r="B346" i="30"/>
  <c r="C346" i="30"/>
  <c r="D346" i="30"/>
  <c r="E346" i="30"/>
  <c r="F346" i="30"/>
  <c r="G346" i="30"/>
  <c r="B347" i="30"/>
  <c r="C347" i="30"/>
  <c r="D347" i="30"/>
  <c r="E347" i="30"/>
  <c r="F347" i="30"/>
  <c r="G347" i="30"/>
  <c r="B348" i="30"/>
  <c r="C348" i="30"/>
  <c r="D348" i="30"/>
  <c r="E348" i="30"/>
  <c r="F348" i="30"/>
  <c r="G348" i="30"/>
  <c r="B349" i="30"/>
  <c r="C349" i="30"/>
  <c r="D349" i="30"/>
  <c r="E349" i="30"/>
  <c r="F349" i="30"/>
  <c r="G349" i="30"/>
  <c r="B350" i="30"/>
  <c r="C350" i="30"/>
  <c r="D350" i="30"/>
  <c r="E350" i="30"/>
  <c r="F350" i="30"/>
  <c r="G350" i="30"/>
  <c r="B351" i="30"/>
  <c r="C351" i="30"/>
  <c r="D351" i="30"/>
  <c r="E351" i="30"/>
  <c r="F351" i="30"/>
  <c r="G351" i="30"/>
  <c r="B352" i="30"/>
  <c r="C352" i="30"/>
  <c r="D352" i="30"/>
  <c r="E352" i="30"/>
  <c r="F352" i="30"/>
  <c r="G352" i="30"/>
  <c r="B353" i="30"/>
  <c r="C353" i="30"/>
  <c r="D353" i="30"/>
  <c r="E353" i="30"/>
  <c r="F353" i="30"/>
  <c r="G353" i="30"/>
  <c r="B354" i="30"/>
  <c r="C354" i="30"/>
  <c r="D354" i="30"/>
  <c r="E354" i="30"/>
  <c r="F354" i="30"/>
  <c r="G354" i="30"/>
  <c r="B355" i="30"/>
  <c r="C355" i="30"/>
  <c r="D355" i="30"/>
  <c r="E355" i="30"/>
  <c r="F355" i="30"/>
  <c r="G355" i="30"/>
  <c r="B356" i="30"/>
  <c r="C356" i="30"/>
  <c r="D356" i="30"/>
  <c r="E356" i="30"/>
  <c r="F356" i="30"/>
  <c r="G356" i="30"/>
  <c r="B357" i="30"/>
  <c r="C357" i="30"/>
  <c r="D357" i="30"/>
  <c r="E357" i="30"/>
  <c r="F357" i="30"/>
  <c r="G357" i="30"/>
  <c r="B358" i="30"/>
  <c r="C358" i="30"/>
  <c r="D358" i="30"/>
  <c r="E358" i="30"/>
  <c r="F358" i="30"/>
  <c r="G358" i="30"/>
  <c r="B359" i="30"/>
  <c r="C359" i="30"/>
  <c r="D359" i="30"/>
  <c r="E359" i="30"/>
  <c r="F359" i="30"/>
  <c r="G359" i="30"/>
  <c r="B360" i="30"/>
  <c r="C360" i="30"/>
  <c r="D360" i="30"/>
  <c r="E360" i="30"/>
  <c r="F360" i="30"/>
  <c r="G360" i="30"/>
  <c r="B361" i="30"/>
  <c r="C361" i="30"/>
  <c r="D361" i="30"/>
  <c r="E361" i="30"/>
  <c r="F361" i="30"/>
  <c r="G361" i="30"/>
  <c r="B362" i="30"/>
  <c r="C362" i="30"/>
  <c r="D362" i="30"/>
  <c r="E362" i="30"/>
  <c r="F362" i="30"/>
  <c r="G362" i="30"/>
  <c r="B363" i="30"/>
  <c r="C363" i="30"/>
  <c r="D363" i="30"/>
  <c r="E363" i="30"/>
  <c r="F363" i="30"/>
  <c r="G363" i="30"/>
  <c r="B364" i="30"/>
  <c r="C364" i="30"/>
  <c r="D364" i="30"/>
  <c r="E364" i="30"/>
  <c r="F364" i="30"/>
  <c r="G364" i="30"/>
  <c r="B365" i="30"/>
  <c r="C365" i="30"/>
  <c r="D365" i="30"/>
  <c r="E365" i="30"/>
  <c r="F365" i="30"/>
  <c r="G365" i="30"/>
  <c r="B366" i="30"/>
  <c r="C366" i="30"/>
  <c r="D366" i="30"/>
  <c r="E366" i="30"/>
  <c r="F366" i="30"/>
  <c r="G366" i="30"/>
  <c r="B367" i="30"/>
  <c r="C367" i="30"/>
  <c r="D367" i="30"/>
  <c r="E367" i="30"/>
  <c r="F367" i="30"/>
  <c r="G367" i="30"/>
  <c r="B368" i="30"/>
  <c r="C368" i="30"/>
  <c r="D368" i="30"/>
  <c r="E368" i="30"/>
  <c r="F368" i="30"/>
  <c r="G368" i="30"/>
  <c r="B369" i="30"/>
  <c r="C369" i="30"/>
  <c r="D369" i="30"/>
  <c r="E369" i="30"/>
  <c r="F369" i="30"/>
  <c r="G369" i="30"/>
  <c r="B370" i="30"/>
  <c r="C370" i="30"/>
  <c r="D370" i="30"/>
  <c r="E370" i="30"/>
  <c r="F370" i="30"/>
  <c r="G370" i="30"/>
  <c r="B371" i="30"/>
  <c r="C371" i="30"/>
  <c r="D371" i="30"/>
  <c r="E371" i="30"/>
  <c r="F371" i="30"/>
  <c r="G371" i="30"/>
  <c r="B372" i="30"/>
  <c r="C372" i="30"/>
  <c r="D372" i="30"/>
  <c r="E372" i="30"/>
  <c r="F372" i="30"/>
  <c r="G372" i="30"/>
  <c r="B373" i="30"/>
  <c r="C373" i="30"/>
  <c r="D373" i="30"/>
  <c r="E373" i="30"/>
  <c r="F373" i="30"/>
  <c r="G373" i="30"/>
  <c r="B374" i="30"/>
  <c r="C374" i="30"/>
  <c r="D374" i="30"/>
  <c r="E374" i="30"/>
  <c r="F374" i="30"/>
  <c r="G374" i="30"/>
  <c r="B375" i="30"/>
  <c r="C375" i="30"/>
  <c r="D375" i="30"/>
  <c r="E375" i="30"/>
  <c r="F375" i="30"/>
  <c r="G375" i="30"/>
  <c r="B376" i="30"/>
  <c r="C376" i="30"/>
  <c r="D376" i="30"/>
  <c r="E376" i="30"/>
  <c r="F376" i="30"/>
  <c r="G376" i="30"/>
  <c r="B377" i="30"/>
  <c r="C377" i="30"/>
  <c r="D377" i="30"/>
  <c r="E377" i="30"/>
  <c r="F377" i="30"/>
  <c r="G377" i="30"/>
  <c r="B378" i="30"/>
  <c r="C378" i="30"/>
  <c r="D378" i="30"/>
  <c r="E378" i="30"/>
  <c r="F378" i="30"/>
  <c r="G378" i="30"/>
  <c r="B379" i="30"/>
  <c r="C379" i="30"/>
  <c r="D379" i="30"/>
  <c r="E379" i="30"/>
  <c r="F379" i="30"/>
  <c r="G379" i="30"/>
  <c r="B380" i="30"/>
  <c r="C380" i="30"/>
  <c r="D380" i="30"/>
  <c r="E380" i="30"/>
  <c r="F380" i="30"/>
  <c r="G380" i="30"/>
  <c r="B381" i="30"/>
  <c r="C381" i="30"/>
  <c r="D381" i="30"/>
  <c r="E381" i="30"/>
  <c r="F381" i="30"/>
  <c r="G381" i="30"/>
  <c r="B382" i="30"/>
  <c r="C382" i="30"/>
  <c r="D382" i="30"/>
  <c r="E382" i="30"/>
  <c r="F382" i="30"/>
  <c r="G382" i="30"/>
  <c r="B383" i="30"/>
  <c r="C383" i="30"/>
  <c r="D383" i="30"/>
  <c r="E383" i="30"/>
  <c r="F383" i="30"/>
  <c r="G383" i="30"/>
  <c r="B384" i="30"/>
  <c r="C384" i="30"/>
  <c r="D384" i="30"/>
  <c r="E384" i="30"/>
  <c r="F384" i="30"/>
  <c r="G384" i="30"/>
  <c r="B385" i="30"/>
  <c r="C385" i="30"/>
  <c r="D385" i="30"/>
  <c r="E385" i="30"/>
  <c r="F385" i="30"/>
  <c r="G385" i="30"/>
  <c r="B386" i="30"/>
  <c r="C386" i="30"/>
  <c r="D386" i="30"/>
  <c r="E386" i="30"/>
  <c r="F386" i="30"/>
  <c r="G386" i="30"/>
  <c r="B387" i="30"/>
  <c r="C387" i="30"/>
  <c r="D387" i="30"/>
  <c r="E387" i="30"/>
  <c r="F387" i="30"/>
  <c r="G387" i="30"/>
  <c r="B388" i="30"/>
  <c r="C388" i="30"/>
  <c r="D388" i="30"/>
  <c r="E388" i="30"/>
  <c r="F388" i="30"/>
  <c r="G388" i="30"/>
  <c r="B389" i="30"/>
  <c r="C389" i="30"/>
  <c r="D389" i="30"/>
  <c r="E389" i="30"/>
  <c r="F389" i="30"/>
  <c r="G389" i="30"/>
  <c r="B390" i="30"/>
  <c r="C390" i="30"/>
  <c r="D390" i="30"/>
  <c r="E390" i="30"/>
  <c r="F390" i="30"/>
  <c r="G390" i="30"/>
  <c r="B391" i="30"/>
  <c r="C391" i="30"/>
  <c r="D391" i="30"/>
  <c r="E391" i="30"/>
  <c r="F391" i="30"/>
  <c r="G391" i="30"/>
  <c r="B392" i="30"/>
  <c r="C392" i="30"/>
  <c r="D392" i="30"/>
  <c r="E392" i="30"/>
  <c r="F392" i="30"/>
  <c r="G392" i="30"/>
  <c r="B393" i="30"/>
  <c r="C393" i="30"/>
  <c r="D393" i="30"/>
  <c r="E393" i="30"/>
  <c r="F393" i="30"/>
  <c r="G393" i="30"/>
  <c r="B394" i="30"/>
  <c r="C394" i="30"/>
  <c r="D394" i="30"/>
  <c r="E394" i="30"/>
  <c r="F394" i="30"/>
  <c r="G394" i="30"/>
  <c r="B395" i="30"/>
  <c r="C395" i="30"/>
  <c r="D395" i="30"/>
  <c r="E395" i="30"/>
  <c r="F395" i="30"/>
  <c r="G395" i="30"/>
  <c r="B396" i="30"/>
  <c r="C396" i="30"/>
  <c r="D396" i="30"/>
  <c r="E396" i="30"/>
  <c r="F396" i="30"/>
  <c r="G396" i="30"/>
  <c r="B397" i="30"/>
  <c r="C397" i="30"/>
  <c r="D397" i="30"/>
  <c r="E397" i="30"/>
  <c r="F397" i="30"/>
  <c r="G397" i="30"/>
  <c r="B398" i="30"/>
  <c r="C398" i="30"/>
  <c r="D398" i="30"/>
  <c r="E398" i="30"/>
  <c r="F398" i="30"/>
  <c r="G398" i="30"/>
  <c r="B399" i="30"/>
  <c r="C399" i="30"/>
  <c r="D399" i="30"/>
  <c r="E399" i="30"/>
  <c r="F399" i="30"/>
  <c r="G399" i="30"/>
  <c r="B400" i="30"/>
  <c r="C400" i="30"/>
  <c r="D400" i="30"/>
  <c r="E400" i="30"/>
  <c r="F400" i="30"/>
  <c r="G400" i="30"/>
  <c r="B401" i="30"/>
  <c r="C401" i="30"/>
  <c r="D401" i="30"/>
  <c r="E401" i="30"/>
  <c r="F401" i="30"/>
  <c r="G401" i="30"/>
  <c r="C2" i="30"/>
  <c r="D2" i="30"/>
  <c r="E2" i="30"/>
  <c r="F2" i="30"/>
  <c r="G2" i="30"/>
  <c r="B2" i="30"/>
  <c r="H2" i="30"/>
  <c r="G100" i="4"/>
  <c r="G101" i="4"/>
  <c r="G102" i="4"/>
  <c r="G103" i="4"/>
  <c r="G104" i="4"/>
  <c r="G105" i="4"/>
  <c r="G106" i="4"/>
  <c r="G107" i="4"/>
  <c r="G108" i="4"/>
  <c r="N62" i="4" l="1"/>
  <c r="G62" i="4"/>
  <c r="J62" i="22"/>
  <c r="C62" i="22"/>
  <c r="N62" i="21"/>
  <c r="G62" i="21"/>
  <c r="I62" i="30"/>
  <c r="J62" i="30"/>
  <c r="K62" i="30"/>
  <c r="L62" i="30"/>
  <c r="M62" i="30"/>
  <c r="H62" i="30"/>
  <c r="B34" i="8" l="1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9" i="8"/>
  <c r="B19" i="8"/>
  <c r="B25" i="8"/>
  <c r="B14" i="8"/>
  <c r="B7" i="8"/>
  <c r="B22" i="8"/>
  <c r="B24" i="8"/>
  <c r="B5" i="8"/>
  <c r="B23" i="8"/>
  <c r="B15" i="8"/>
  <c r="B28" i="8"/>
  <c r="B32" i="8"/>
  <c r="B13" i="8"/>
  <c r="B17" i="8"/>
  <c r="B18" i="8"/>
  <c r="B21" i="8"/>
  <c r="B30" i="8"/>
  <c r="B3" i="8" l="1"/>
  <c r="B4" i="8"/>
  <c r="B6" i="8"/>
  <c r="B8" i="8"/>
  <c r="B10" i="8"/>
  <c r="B11" i="8"/>
  <c r="B12" i="8"/>
  <c r="B16" i="8"/>
  <c r="B20" i="8"/>
  <c r="B26" i="8"/>
  <c r="B27" i="8"/>
  <c r="B29" i="8"/>
  <c r="B31" i="8"/>
  <c r="B33" i="8"/>
  <c r="B2" i="8"/>
  <c r="A2" i="26" l="1"/>
  <c r="A4" i="26"/>
  <c r="A5" i="26"/>
  <c r="A6" i="26"/>
  <c r="A7" i="26"/>
  <c r="A8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T1003" i="30"/>
  <c r="T1004" i="30"/>
  <c r="T1005" i="30"/>
  <c r="T1006" i="30"/>
  <c r="T1007" i="30"/>
  <c r="T1008" i="30"/>
  <c r="T1009" i="30"/>
  <c r="T1010" i="30"/>
  <c r="T1011" i="30"/>
  <c r="T1012" i="30"/>
  <c r="T1013" i="30"/>
  <c r="T1014" i="30"/>
  <c r="T1015" i="30"/>
  <c r="T1016" i="30"/>
  <c r="T1017" i="30"/>
  <c r="T1018" i="30"/>
  <c r="T1019" i="30"/>
  <c r="T1020" i="30"/>
  <c r="T1021" i="30"/>
  <c r="T1022" i="30"/>
  <c r="T1023" i="30"/>
  <c r="T1024" i="30"/>
  <c r="T1025" i="30"/>
  <c r="T1026" i="30"/>
  <c r="T1027" i="30"/>
  <c r="T1028" i="30"/>
  <c r="T1029" i="30"/>
  <c r="T1030" i="30"/>
  <c r="T1031" i="30"/>
  <c r="T1032" i="30"/>
  <c r="T1033" i="30"/>
  <c r="T1034" i="30"/>
  <c r="T1035" i="30"/>
  <c r="T1036" i="30"/>
  <c r="T1037" i="30"/>
  <c r="T1038" i="30"/>
  <c r="T1039" i="30"/>
  <c r="T1040" i="30"/>
  <c r="T1041" i="30"/>
  <c r="T1042" i="30"/>
  <c r="T1043" i="30"/>
  <c r="T1044" i="30"/>
  <c r="T1045" i="30"/>
  <c r="T1046" i="30"/>
  <c r="T1047" i="30"/>
  <c r="T1048" i="30"/>
  <c r="T1049" i="30"/>
  <c r="T1050" i="30"/>
  <c r="T1051" i="30"/>
  <c r="T1052" i="30"/>
  <c r="T1053" i="30"/>
  <c r="T1054" i="30"/>
  <c r="T1055" i="30"/>
  <c r="T1056" i="30"/>
  <c r="T1057" i="30"/>
  <c r="T1058" i="30"/>
  <c r="T1059" i="30"/>
  <c r="T1060" i="30"/>
  <c r="T1061" i="30"/>
  <c r="T1062" i="30"/>
  <c r="T1063" i="30"/>
  <c r="T1064" i="30"/>
  <c r="T1065" i="30"/>
  <c r="T1066" i="30"/>
  <c r="T1067" i="30"/>
  <c r="T1068" i="30"/>
  <c r="T1069" i="30"/>
  <c r="T1070" i="30"/>
  <c r="T1071" i="30"/>
  <c r="T1072" i="30"/>
  <c r="T1073" i="30"/>
  <c r="T1074" i="30"/>
  <c r="T1075" i="30"/>
  <c r="T1076" i="30"/>
  <c r="T1077" i="30"/>
  <c r="T1078" i="30"/>
  <c r="T1079" i="30"/>
  <c r="T1080" i="30"/>
  <c r="T1081" i="30"/>
  <c r="T1082" i="30"/>
  <c r="T1083" i="30"/>
  <c r="T1084" i="30"/>
  <c r="T1085" i="30"/>
  <c r="T1086" i="30"/>
  <c r="T1087" i="30"/>
  <c r="T1088" i="30"/>
  <c r="T1089" i="30"/>
  <c r="T1090" i="30"/>
  <c r="T1091" i="30"/>
  <c r="T1092" i="30"/>
  <c r="T1093" i="30"/>
  <c r="T1094" i="30"/>
  <c r="T1095" i="30"/>
  <c r="T1096" i="30"/>
  <c r="T1097" i="30"/>
  <c r="T1098" i="30"/>
  <c r="T1099" i="30"/>
  <c r="T1100" i="30"/>
  <c r="T1101" i="30"/>
  <c r="T1102" i="30"/>
  <c r="T1103" i="30"/>
  <c r="T1104" i="30"/>
  <c r="T1105" i="30"/>
  <c r="T1106" i="30"/>
  <c r="T1107" i="30"/>
  <c r="T1108" i="30"/>
  <c r="T1109" i="30"/>
  <c r="T1110" i="30"/>
  <c r="T1111" i="30"/>
  <c r="T1112" i="30"/>
  <c r="T1113" i="30"/>
  <c r="T1114" i="30"/>
  <c r="T1115" i="30"/>
  <c r="T1116" i="30"/>
  <c r="T1117" i="30"/>
  <c r="T1118" i="30"/>
  <c r="T1119" i="30"/>
  <c r="T1120" i="30"/>
  <c r="T1121" i="30"/>
  <c r="T1122" i="30"/>
  <c r="T1123" i="30"/>
  <c r="T1124" i="30"/>
  <c r="T1125" i="30"/>
  <c r="T1126" i="30"/>
  <c r="T1127" i="30"/>
  <c r="T1128" i="30"/>
  <c r="T1129" i="30"/>
  <c r="T1130" i="30"/>
  <c r="T1131" i="30"/>
  <c r="T1132" i="30"/>
  <c r="T1133" i="30"/>
  <c r="T1134" i="30"/>
  <c r="T1135" i="30"/>
  <c r="T1136" i="30"/>
  <c r="T1137" i="30"/>
  <c r="T1138" i="30"/>
  <c r="T1139" i="30"/>
  <c r="T1140" i="30"/>
  <c r="T1141" i="30"/>
  <c r="T1142" i="30"/>
  <c r="T1143" i="30"/>
  <c r="T1144" i="30"/>
  <c r="T1145" i="30"/>
  <c r="T1146" i="30"/>
  <c r="T1147" i="30"/>
  <c r="T1148" i="30"/>
  <c r="T1149" i="30"/>
  <c r="T1150" i="30"/>
  <c r="T1151" i="30"/>
  <c r="T1152" i="30"/>
  <c r="T1153" i="30"/>
  <c r="T1154" i="30"/>
  <c r="T1155" i="30"/>
  <c r="T1156" i="30"/>
  <c r="T1157" i="30"/>
  <c r="T1158" i="30"/>
  <c r="T1159" i="30"/>
  <c r="T1160" i="30"/>
  <c r="T1161" i="30"/>
  <c r="T1162" i="30"/>
  <c r="T1163" i="30"/>
  <c r="T1164" i="30"/>
  <c r="T1165" i="30"/>
  <c r="T1166" i="30"/>
  <c r="T1167" i="30"/>
  <c r="T1168" i="30"/>
  <c r="T1169" i="30"/>
  <c r="T1170" i="30"/>
  <c r="T1171" i="30"/>
  <c r="T1172" i="30"/>
  <c r="T1173" i="30"/>
  <c r="T1174" i="30"/>
  <c r="T1002" i="30"/>
  <c r="T805" i="30" l="1"/>
  <c r="T806" i="30"/>
  <c r="T807" i="30"/>
  <c r="T808" i="30"/>
  <c r="T809" i="30"/>
  <c r="T810" i="30"/>
  <c r="T811" i="30"/>
  <c r="T812" i="30"/>
  <c r="T813" i="30"/>
  <c r="T814" i="30"/>
  <c r="T815" i="30"/>
  <c r="T816" i="30"/>
  <c r="T817" i="30"/>
  <c r="T818" i="30"/>
  <c r="T819" i="30"/>
  <c r="T820" i="30"/>
  <c r="T821" i="30"/>
  <c r="T822" i="30"/>
  <c r="T823" i="30"/>
  <c r="T824" i="30"/>
  <c r="T825" i="30"/>
  <c r="T826" i="30"/>
  <c r="T827" i="30"/>
  <c r="T828" i="30"/>
  <c r="T829" i="30"/>
  <c r="T830" i="30"/>
  <c r="T831" i="30"/>
  <c r="T832" i="30"/>
  <c r="T833" i="30"/>
  <c r="T834" i="30"/>
  <c r="T835" i="30"/>
  <c r="T836" i="30"/>
  <c r="T837" i="30"/>
  <c r="T838" i="30"/>
  <c r="T839" i="30"/>
  <c r="T840" i="30"/>
  <c r="T841" i="30"/>
  <c r="T842" i="30"/>
  <c r="T843" i="30"/>
  <c r="T844" i="30"/>
  <c r="T845" i="30"/>
  <c r="T846" i="30"/>
  <c r="T847" i="30"/>
  <c r="T848" i="30"/>
  <c r="T849" i="30"/>
  <c r="T850" i="30"/>
  <c r="T851" i="30"/>
  <c r="T852" i="30"/>
  <c r="T853" i="30"/>
  <c r="T854" i="30"/>
  <c r="T855" i="30"/>
  <c r="T856" i="30"/>
  <c r="T857" i="30"/>
  <c r="T858" i="30"/>
  <c r="T859" i="30"/>
  <c r="T860" i="30"/>
  <c r="T861" i="30"/>
  <c r="T862" i="30"/>
  <c r="T863" i="30"/>
  <c r="T864" i="30"/>
  <c r="T865" i="30"/>
  <c r="T866" i="30"/>
  <c r="T867" i="30"/>
  <c r="T868" i="30"/>
  <c r="T869" i="30"/>
  <c r="T870" i="30"/>
  <c r="T871" i="30"/>
  <c r="T872" i="30"/>
  <c r="T873" i="30"/>
  <c r="T874" i="30"/>
  <c r="T875" i="30"/>
  <c r="T876" i="30"/>
  <c r="T877" i="30"/>
  <c r="T878" i="30"/>
  <c r="T879" i="30"/>
  <c r="T880" i="30"/>
  <c r="T881" i="30"/>
  <c r="T882" i="30"/>
  <c r="T883" i="30"/>
  <c r="T884" i="30"/>
  <c r="T885" i="30"/>
  <c r="T886" i="30"/>
  <c r="T887" i="30"/>
  <c r="T888" i="30"/>
  <c r="T889" i="30"/>
  <c r="T890" i="30"/>
  <c r="T891" i="30"/>
  <c r="T892" i="30"/>
  <c r="T893" i="30"/>
  <c r="T894" i="30"/>
  <c r="T895" i="30"/>
  <c r="T896" i="30"/>
  <c r="T897" i="30"/>
  <c r="T898" i="30"/>
  <c r="T899" i="30"/>
  <c r="T900" i="30"/>
  <c r="T901" i="30"/>
  <c r="T902" i="30"/>
  <c r="T903" i="30"/>
  <c r="T904" i="30"/>
  <c r="T905" i="30"/>
  <c r="T906" i="30"/>
  <c r="T907" i="30"/>
  <c r="T908" i="30"/>
  <c r="T909" i="30"/>
  <c r="T910" i="30"/>
  <c r="T911" i="30"/>
  <c r="T912" i="30"/>
  <c r="T913" i="30"/>
  <c r="T914" i="30"/>
  <c r="T915" i="30"/>
  <c r="T916" i="30"/>
  <c r="T917" i="30"/>
  <c r="T918" i="30"/>
  <c r="T919" i="30"/>
  <c r="T920" i="30"/>
  <c r="T921" i="30"/>
  <c r="T922" i="30"/>
  <c r="T923" i="30"/>
  <c r="T924" i="30"/>
  <c r="T925" i="30"/>
  <c r="T926" i="30"/>
  <c r="T927" i="30"/>
  <c r="T928" i="30"/>
  <c r="T929" i="30"/>
  <c r="T930" i="30"/>
  <c r="T931" i="30"/>
  <c r="T932" i="30"/>
  <c r="T933" i="30"/>
  <c r="T934" i="30"/>
  <c r="T935" i="30"/>
  <c r="T936" i="30"/>
  <c r="T937" i="30"/>
  <c r="T938" i="30"/>
  <c r="T939" i="30"/>
  <c r="T940" i="30"/>
  <c r="T941" i="30"/>
  <c r="T942" i="30"/>
  <c r="T943" i="30"/>
  <c r="T944" i="30"/>
  <c r="T945" i="30"/>
  <c r="T946" i="30"/>
  <c r="T947" i="30"/>
  <c r="T948" i="30"/>
  <c r="T949" i="30"/>
  <c r="T950" i="30"/>
  <c r="T951" i="30"/>
  <c r="T952" i="30"/>
  <c r="T953" i="30"/>
  <c r="T954" i="30"/>
  <c r="T955" i="30"/>
  <c r="T956" i="30"/>
  <c r="T957" i="30"/>
  <c r="T958" i="30"/>
  <c r="T959" i="30"/>
  <c r="T960" i="30"/>
  <c r="T961" i="30"/>
  <c r="T962" i="30"/>
  <c r="T963" i="30"/>
  <c r="T964" i="30"/>
  <c r="T965" i="30"/>
  <c r="T966" i="30"/>
  <c r="T967" i="30"/>
  <c r="T968" i="30"/>
  <c r="T969" i="30"/>
  <c r="T970" i="30"/>
  <c r="T971" i="30"/>
  <c r="T972" i="30"/>
  <c r="T973" i="30"/>
  <c r="T974" i="30"/>
  <c r="T975" i="30"/>
  <c r="T976" i="30"/>
  <c r="T977" i="30"/>
  <c r="T978" i="30"/>
  <c r="T979" i="30"/>
  <c r="T980" i="30"/>
  <c r="T981" i="30"/>
  <c r="T982" i="30"/>
  <c r="T983" i="30"/>
  <c r="T984" i="30"/>
  <c r="T985" i="30"/>
  <c r="T986" i="30"/>
  <c r="T987" i="30"/>
  <c r="T988" i="30"/>
  <c r="T989" i="30"/>
  <c r="T990" i="30"/>
  <c r="T991" i="30"/>
  <c r="T992" i="30"/>
  <c r="T993" i="30"/>
  <c r="T994" i="30"/>
  <c r="T995" i="30"/>
  <c r="T996" i="30"/>
  <c r="T997" i="30"/>
  <c r="T998" i="30"/>
  <c r="T999" i="30"/>
  <c r="T1000" i="30"/>
  <c r="T1001" i="30"/>
  <c r="T803" i="30"/>
  <c r="T804" i="30"/>
  <c r="T802" i="30"/>
  <c r="T603" i="30"/>
  <c r="T604" i="30"/>
  <c r="T605" i="30"/>
  <c r="T606" i="30"/>
  <c r="T607" i="30"/>
  <c r="T608" i="30"/>
  <c r="T609" i="30"/>
  <c r="T610" i="30"/>
  <c r="T611" i="30"/>
  <c r="T612" i="30"/>
  <c r="T613" i="30"/>
  <c r="T614" i="30"/>
  <c r="T615" i="30"/>
  <c r="T616" i="30"/>
  <c r="T617" i="30"/>
  <c r="T618" i="30"/>
  <c r="T619" i="30"/>
  <c r="T620" i="30"/>
  <c r="T621" i="30"/>
  <c r="T622" i="30"/>
  <c r="T623" i="30"/>
  <c r="T624" i="30"/>
  <c r="T625" i="30"/>
  <c r="T626" i="30"/>
  <c r="T627" i="30"/>
  <c r="T628" i="30"/>
  <c r="T629" i="30"/>
  <c r="T630" i="30"/>
  <c r="T631" i="30"/>
  <c r="T632" i="30"/>
  <c r="T633" i="30"/>
  <c r="T634" i="30"/>
  <c r="T635" i="30"/>
  <c r="T636" i="30"/>
  <c r="T637" i="30"/>
  <c r="T638" i="30"/>
  <c r="T639" i="30"/>
  <c r="T640" i="30"/>
  <c r="T641" i="30"/>
  <c r="T642" i="30"/>
  <c r="T643" i="30"/>
  <c r="T644" i="30"/>
  <c r="T645" i="30"/>
  <c r="T646" i="30"/>
  <c r="T647" i="30"/>
  <c r="T648" i="30"/>
  <c r="T649" i="30"/>
  <c r="T650" i="30"/>
  <c r="T651" i="30"/>
  <c r="T652" i="30"/>
  <c r="T653" i="30"/>
  <c r="T654" i="30"/>
  <c r="T655" i="30"/>
  <c r="T656" i="30"/>
  <c r="T657" i="30"/>
  <c r="T658" i="30"/>
  <c r="T659" i="30"/>
  <c r="T660" i="30"/>
  <c r="T661" i="30"/>
  <c r="T662" i="30"/>
  <c r="T663" i="30"/>
  <c r="T664" i="30"/>
  <c r="T665" i="30"/>
  <c r="T666" i="30"/>
  <c r="T667" i="30"/>
  <c r="T668" i="30"/>
  <c r="T669" i="30"/>
  <c r="T670" i="30"/>
  <c r="T671" i="30"/>
  <c r="T672" i="30"/>
  <c r="T673" i="30"/>
  <c r="T674" i="30"/>
  <c r="T675" i="30"/>
  <c r="T676" i="30"/>
  <c r="T677" i="30"/>
  <c r="T678" i="30"/>
  <c r="T679" i="30"/>
  <c r="T680" i="30"/>
  <c r="T681" i="30"/>
  <c r="T682" i="30"/>
  <c r="T683" i="30"/>
  <c r="T684" i="30"/>
  <c r="T685" i="30"/>
  <c r="T686" i="30"/>
  <c r="T687" i="30"/>
  <c r="T688" i="30"/>
  <c r="T689" i="30"/>
  <c r="T690" i="30"/>
  <c r="T691" i="30"/>
  <c r="T692" i="30"/>
  <c r="T693" i="30"/>
  <c r="T694" i="30"/>
  <c r="T695" i="30"/>
  <c r="T696" i="30"/>
  <c r="T697" i="30"/>
  <c r="T698" i="30"/>
  <c r="T699" i="30"/>
  <c r="T700" i="30"/>
  <c r="T701" i="30"/>
  <c r="T702" i="30"/>
  <c r="T703" i="30"/>
  <c r="T704" i="30"/>
  <c r="T705" i="30"/>
  <c r="T706" i="30"/>
  <c r="T707" i="30"/>
  <c r="T708" i="30"/>
  <c r="T709" i="30"/>
  <c r="T710" i="30"/>
  <c r="T711" i="30"/>
  <c r="T712" i="30"/>
  <c r="T713" i="30"/>
  <c r="T714" i="30"/>
  <c r="T715" i="30"/>
  <c r="T716" i="30"/>
  <c r="T717" i="30"/>
  <c r="T718" i="30"/>
  <c r="T719" i="30"/>
  <c r="T720" i="30"/>
  <c r="T721" i="30"/>
  <c r="T722" i="30"/>
  <c r="T723" i="30"/>
  <c r="T724" i="30"/>
  <c r="T725" i="30"/>
  <c r="T726" i="30"/>
  <c r="T727" i="30"/>
  <c r="T728" i="30"/>
  <c r="T729" i="30"/>
  <c r="T730" i="30"/>
  <c r="T731" i="30"/>
  <c r="T732" i="30"/>
  <c r="T733" i="30"/>
  <c r="T734" i="30"/>
  <c r="T735" i="30"/>
  <c r="T736" i="30"/>
  <c r="T737" i="30"/>
  <c r="T738" i="30"/>
  <c r="T739" i="30"/>
  <c r="T740" i="30"/>
  <c r="T741" i="30"/>
  <c r="T742" i="30"/>
  <c r="T743" i="30"/>
  <c r="T744" i="30"/>
  <c r="T745" i="30"/>
  <c r="T746" i="30"/>
  <c r="T747" i="30"/>
  <c r="T748" i="30"/>
  <c r="T749" i="30"/>
  <c r="T750" i="30"/>
  <c r="T751" i="30"/>
  <c r="T752" i="30"/>
  <c r="T753" i="30"/>
  <c r="T754" i="30"/>
  <c r="T755" i="30"/>
  <c r="T756" i="30"/>
  <c r="T757" i="30"/>
  <c r="T758" i="30"/>
  <c r="T759" i="30"/>
  <c r="T760" i="30"/>
  <c r="T761" i="30"/>
  <c r="T762" i="30"/>
  <c r="T763" i="30"/>
  <c r="T764" i="30"/>
  <c r="T765" i="30"/>
  <c r="T766" i="30"/>
  <c r="T767" i="30"/>
  <c r="T768" i="30"/>
  <c r="T769" i="30"/>
  <c r="T770" i="30"/>
  <c r="T771" i="30"/>
  <c r="T772" i="30"/>
  <c r="T773" i="30"/>
  <c r="T774" i="30"/>
  <c r="T775" i="30"/>
  <c r="T776" i="30"/>
  <c r="T777" i="30"/>
  <c r="T778" i="30"/>
  <c r="T779" i="30"/>
  <c r="T780" i="30"/>
  <c r="T781" i="30"/>
  <c r="T782" i="30"/>
  <c r="T783" i="30"/>
  <c r="T784" i="30"/>
  <c r="T785" i="30"/>
  <c r="T786" i="30"/>
  <c r="T787" i="30"/>
  <c r="T788" i="30"/>
  <c r="T789" i="30"/>
  <c r="T790" i="30"/>
  <c r="T791" i="30"/>
  <c r="T792" i="30"/>
  <c r="T793" i="30"/>
  <c r="T794" i="30"/>
  <c r="T795" i="30"/>
  <c r="T796" i="30"/>
  <c r="T797" i="30"/>
  <c r="T798" i="30"/>
  <c r="T799" i="30"/>
  <c r="T800" i="30"/>
  <c r="T801" i="30"/>
  <c r="T602" i="30"/>
  <c r="T403" i="30"/>
  <c r="T404" i="30"/>
  <c r="T405" i="30"/>
  <c r="T406" i="30"/>
  <c r="T407" i="30"/>
  <c r="T408" i="30"/>
  <c r="T409" i="30"/>
  <c r="T410" i="30"/>
  <c r="T411" i="30"/>
  <c r="T412" i="30"/>
  <c r="T413" i="30"/>
  <c r="T414" i="30"/>
  <c r="T415" i="30"/>
  <c r="T416" i="30"/>
  <c r="T417" i="30"/>
  <c r="T418" i="30"/>
  <c r="T419" i="30"/>
  <c r="T420" i="30"/>
  <c r="T421" i="30"/>
  <c r="T422" i="30"/>
  <c r="T423" i="30"/>
  <c r="T424" i="30"/>
  <c r="T425" i="30"/>
  <c r="T426" i="30"/>
  <c r="T427" i="30"/>
  <c r="T428" i="30"/>
  <c r="T429" i="30"/>
  <c r="T430" i="30"/>
  <c r="T431" i="30"/>
  <c r="T432" i="30"/>
  <c r="T433" i="30"/>
  <c r="T434" i="30"/>
  <c r="T435" i="30"/>
  <c r="T436" i="30"/>
  <c r="T437" i="30"/>
  <c r="T438" i="30"/>
  <c r="T439" i="30"/>
  <c r="T440" i="30"/>
  <c r="T441" i="30"/>
  <c r="T442" i="30"/>
  <c r="T443" i="30"/>
  <c r="T444" i="30"/>
  <c r="T445" i="30"/>
  <c r="T446" i="30"/>
  <c r="T447" i="30"/>
  <c r="T448" i="30"/>
  <c r="T449" i="30"/>
  <c r="T450" i="30"/>
  <c r="T451" i="30"/>
  <c r="T452" i="30"/>
  <c r="T453" i="30"/>
  <c r="T454" i="30"/>
  <c r="T455" i="30"/>
  <c r="T456" i="30"/>
  <c r="T457" i="30"/>
  <c r="T458" i="30"/>
  <c r="T459" i="30"/>
  <c r="T460" i="30"/>
  <c r="T461" i="30"/>
  <c r="T462" i="30"/>
  <c r="T463" i="30"/>
  <c r="T464" i="30"/>
  <c r="T465" i="30"/>
  <c r="T466" i="30"/>
  <c r="T467" i="30"/>
  <c r="T468" i="30"/>
  <c r="T469" i="30"/>
  <c r="T470" i="30"/>
  <c r="T471" i="30"/>
  <c r="T472" i="30"/>
  <c r="T473" i="30"/>
  <c r="T474" i="30"/>
  <c r="T475" i="30"/>
  <c r="T476" i="30"/>
  <c r="T477" i="30"/>
  <c r="T478" i="30"/>
  <c r="T479" i="30"/>
  <c r="T480" i="30"/>
  <c r="T481" i="30"/>
  <c r="T482" i="30"/>
  <c r="T483" i="30"/>
  <c r="T484" i="30"/>
  <c r="T485" i="30"/>
  <c r="T486" i="30"/>
  <c r="T487" i="30"/>
  <c r="T488" i="30"/>
  <c r="T489" i="30"/>
  <c r="T490" i="30"/>
  <c r="T491" i="30"/>
  <c r="T492" i="30"/>
  <c r="T493" i="30"/>
  <c r="T494" i="30"/>
  <c r="T495" i="30"/>
  <c r="T496" i="30"/>
  <c r="T497" i="30"/>
  <c r="T498" i="30"/>
  <c r="T499" i="30"/>
  <c r="T500" i="30"/>
  <c r="T501" i="30"/>
  <c r="T502" i="30"/>
  <c r="T503" i="30"/>
  <c r="T504" i="30"/>
  <c r="T505" i="30"/>
  <c r="T506" i="30"/>
  <c r="T507" i="30"/>
  <c r="T508" i="30"/>
  <c r="T509" i="30"/>
  <c r="T510" i="30"/>
  <c r="T511" i="30"/>
  <c r="T512" i="30"/>
  <c r="T513" i="30"/>
  <c r="T514" i="30"/>
  <c r="T515" i="30"/>
  <c r="T516" i="30"/>
  <c r="T517" i="30"/>
  <c r="T518" i="30"/>
  <c r="T519" i="30"/>
  <c r="T520" i="30"/>
  <c r="T521" i="30"/>
  <c r="T522" i="30"/>
  <c r="T523" i="30"/>
  <c r="T524" i="30"/>
  <c r="T525" i="30"/>
  <c r="T526" i="30"/>
  <c r="T527" i="30"/>
  <c r="T528" i="30"/>
  <c r="T529" i="30"/>
  <c r="T530" i="30"/>
  <c r="T531" i="30"/>
  <c r="T532" i="30"/>
  <c r="T533" i="30"/>
  <c r="T534" i="30"/>
  <c r="T535" i="30"/>
  <c r="T536" i="30"/>
  <c r="T537" i="30"/>
  <c r="T538" i="30"/>
  <c r="T539" i="30"/>
  <c r="T540" i="30"/>
  <c r="T541" i="30"/>
  <c r="T542" i="30"/>
  <c r="T543" i="30"/>
  <c r="T544" i="30"/>
  <c r="T545" i="30"/>
  <c r="T546" i="30"/>
  <c r="T547" i="30"/>
  <c r="T548" i="30"/>
  <c r="T549" i="30"/>
  <c r="T550" i="30"/>
  <c r="T551" i="30"/>
  <c r="T552" i="30"/>
  <c r="T553" i="30"/>
  <c r="T554" i="30"/>
  <c r="T555" i="30"/>
  <c r="T556" i="30"/>
  <c r="T557" i="30"/>
  <c r="T558" i="30"/>
  <c r="T559" i="30"/>
  <c r="T560" i="30"/>
  <c r="T561" i="30"/>
  <c r="T562" i="30"/>
  <c r="T563" i="30"/>
  <c r="T564" i="30"/>
  <c r="T565" i="30"/>
  <c r="T566" i="30"/>
  <c r="T567" i="30"/>
  <c r="T568" i="30"/>
  <c r="T569" i="30"/>
  <c r="T570" i="30"/>
  <c r="T571" i="30"/>
  <c r="T572" i="30"/>
  <c r="T573" i="30"/>
  <c r="T574" i="30"/>
  <c r="T575" i="30"/>
  <c r="T576" i="30"/>
  <c r="T577" i="30"/>
  <c r="T578" i="30"/>
  <c r="T579" i="30"/>
  <c r="T580" i="30"/>
  <c r="T581" i="30"/>
  <c r="T582" i="30"/>
  <c r="T583" i="30"/>
  <c r="T584" i="30"/>
  <c r="T585" i="30"/>
  <c r="T586" i="30"/>
  <c r="T587" i="30"/>
  <c r="T588" i="30"/>
  <c r="T589" i="30"/>
  <c r="T590" i="30"/>
  <c r="T591" i="30"/>
  <c r="T592" i="30"/>
  <c r="T593" i="30"/>
  <c r="T594" i="30"/>
  <c r="T595" i="30"/>
  <c r="T596" i="30"/>
  <c r="T597" i="30"/>
  <c r="T598" i="30"/>
  <c r="T599" i="30"/>
  <c r="T600" i="30"/>
  <c r="T601" i="30"/>
  <c r="T402" i="30"/>
  <c r="T208" i="30"/>
  <c r="T209" i="30"/>
  <c r="T210" i="30"/>
  <c r="T211" i="30"/>
  <c r="T212" i="30"/>
  <c r="T213" i="30"/>
  <c r="T214" i="30"/>
  <c r="T215" i="30"/>
  <c r="T216" i="30"/>
  <c r="T217" i="30"/>
  <c r="T218" i="30"/>
  <c r="T219" i="30"/>
  <c r="T220" i="30"/>
  <c r="T221" i="30"/>
  <c r="T222" i="30"/>
  <c r="T223" i="30"/>
  <c r="T224" i="30"/>
  <c r="T225" i="30"/>
  <c r="T226" i="30"/>
  <c r="T227" i="30"/>
  <c r="T228" i="30"/>
  <c r="T229" i="30"/>
  <c r="T230" i="30"/>
  <c r="T231" i="30"/>
  <c r="T232" i="30"/>
  <c r="T233" i="30"/>
  <c r="T234" i="30"/>
  <c r="T235" i="30"/>
  <c r="T236" i="30"/>
  <c r="T237" i="30"/>
  <c r="T238" i="30"/>
  <c r="T239" i="30"/>
  <c r="T240" i="30"/>
  <c r="T241" i="30"/>
  <c r="T242" i="30"/>
  <c r="T243" i="30"/>
  <c r="T244" i="30"/>
  <c r="T245" i="30"/>
  <c r="T246" i="30"/>
  <c r="T247" i="30"/>
  <c r="T248" i="30"/>
  <c r="T249" i="30"/>
  <c r="T250" i="30"/>
  <c r="T251" i="30"/>
  <c r="T252" i="30"/>
  <c r="T253" i="30"/>
  <c r="T254" i="30"/>
  <c r="T255" i="30"/>
  <c r="T256" i="30"/>
  <c r="T257" i="30"/>
  <c r="T258" i="30"/>
  <c r="T259" i="30"/>
  <c r="T260" i="30"/>
  <c r="T261" i="30"/>
  <c r="T262" i="30"/>
  <c r="T263" i="30"/>
  <c r="T264" i="30"/>
  <c r="T265" i="30"/>
  <c r="T266" i="30"/>
  <c r="T267" i="30"/>
  <c r="T268" i="30"/>
  <c r="T269" i="30"/>
  <c r="T270" i="30"/>
  <c r="T271" i="30"/>
  <c r="T272" i="30"/>
  <c r="T273" i="30"/>
  <c r="T274" i="30"/>
  <c r="T275" i="30"/>
  <c r="T276" i="30"/>
  <c r="T277" i="30"/>
  <c r="T278" i="30"/>
  <c r="T279" i="30"/>
  <c r="T280" i="30"/>
  <c r="T281" i="30"/>
  <c r="T282" i="30"/>
  <c r="T283" i="30"/>
  <c r="T284" i="30"/>
  <c r="T285" i="30"/>
  <c r="T286" i="30"/>
  <c r="T287" i="30"/>
  <c r="T288" i="30"/>
  <c r="T289" i="30"/>
  <c r="T290" i="30"/>
  <c r="T291" i="30"/>
  <c r="T292" i="30"/>
  <c r="T293" i="30"/>
  <c r="T294" i="30"/>
  <c r="T295" i="30"/>
  <c r="T296" i="30"/>
  <c r="T297" i="30"/>
  <c r="T298" i="30"/>
  <c r="T299" i="30"/>
  <c r="T300" i="30"/>
  <c r="T301" i="30"/>
  <c r="T302" i="30"/>
  <c r="T303" i="30"/>
  <c r="T304" i="30"/>
  <c r="T305" i="30"/>
  <c r="T306" i="30"/>
  <c r="T307" i="30"/>
  <c r="T308" i="30"/>
  <c r="T309" i="30"/>
  <c r="T310" i="30"/>
  <c r="T311" i="30"/>
  <c r="T312" i="30"/>
  <c r="T313" i="30"/>
  <c r="T314" i="30"/>
  <c r="T315" i="30"/>
  <c r="T316" i="30"/>
  <c r="T317" i="30"/>
  <c r="T318" i="30"/>
  <c r="T319" i="30"/>
  <c r="T320" i="30"/>
  <c r="T321" i="30"/>
  <c r="T322" i="30"/>
  <c r="T323" i="30"/>
  <c r="T324" i="30"/>
  <c r="T325" i="30"/>
  <c r="T326" i="30"/>
  <c r="T327" i="30"/>
  <c r="T328" i="30"/>
  <c r="T329" i="30"/>
  <c r="T330" i="30"/>
  <c r="T331" i="30"/>
  <c r="T332" i="30"/>
  <c r="T333" i="30"/>
  <c r="T334" i="30"/>
  <c r="T335" i="30"/>
  <c r="T336" i="30"/>
  <c r="T337" i="30"/>
  <c r="T338" i="30"/>
  <c r="T339" i="30"/>
  <c r="T340" i="30"/>
  <c r="T341" i="30"/>
  <c r="T342" i="30"/>
  <c r="T343" i="30"/>
  <c r="T344" i="30"/>
  <c r="T345" i="30"/>
  <c r="T346" i="30"/>
  <c r="T347" i="30"/>
  <c r="T348" i="30"/>
  <c r="T349" i="30"/>
  <c r="T350" i="30"/>
  <c r="T351" i="30"/>
  <c r="T352" i="30"/>
  <c r="T353" i="30"/>
  <c r="T354" i="30"/>
  <c r="T355" i="30"/>
  <c r="T356" i="30"/>
  <c r="T357" i="30"/>
  <c r="T358" i="30"/>
  <c r="T359" i="30"/>
  <c r="T360" i="30"/>
  <c r="T361" i="30"/>
  <c r="T362" i="30"/>
  <c r="T363" i="30"/>
  <c r="T364" i="30"/>
  <c r="T365" i="30"/>
  <c r="T366" i="30"/>
  <c r="T367" i="30"/>
  <c r="T368" i="30"/>
  <c r="T369" i="30"/>
  <c r="T370" i="30"/>
  <c r="T371" i="30"/>
  <c r="T372" i="30"/>
  <c r="T373" i="30"/>
  <c r="T374" i="30"/>
  <c r="T375" i="30"/>
  <c r="T376" i="30"/>
  <c r="T377" i="30"/>
  <c r="T378" i="30"/>
  <c r="T379" i="30"/>
  <c r="T380" i="30"/>
  <c r="T381" i="30"/>
  <c r="T382" i="30"/>
  <c r="T383" i="30"/>
  <c r="T384" i="30"/>
  <c r="T385" i="30"/>
  <c r="T386" i="30"/>
  <c r="T387" i="30"/>
  <c r="T388" i="30"/>
  <c r="T389" i="30"/>
  <c r="T390" i="30"/>
  <c r="T391" i="30"/>
  <c r="T392" i="30"/>
  <c r="T393" i="30"/>
  <c r="T394" i="30"/>
  <c r="T395" i="30"/>
  <c r="T396" i="30"/>
  <c r="T397" i="30"/>
  <c r="T398" i="30"/>
  <c r="T399" i="30"/>
  <c r="T400" i="30"/>
  <c r="T401" i="30"/>
  <c r="T203" i="30"/>
  <c r="T204" i="30"/>
  <c r="T205" i="30"/>
  <c r="T206" i="30"/>
  <c r="T207" i="30"/>
  <c r="T202" i="30"/>
  <c r="T1180" i="30" l="1"/>
  <c r="T1181" i="30"/>
  <c r="T1196" i="30"/>
  <c r="T1191" i="30"/>
  <c r="T1190" i="30"/>
  <c r="T1193" i="30"/>
  <c r="T1176" i="30"/>
  <c r="S3" i="30"/>
  <c r="S203" i="30"/>
  <c r="S403" i="30"/>
  <c r="S603" i="30"/>
  <c r="S803" i="30"/>
  <c r="S1003" i="30"/>
  <c r="H3" i="30"/>
  <c r="U3" i="30" s="1"/>
  <c r="I3" i="30"/>
  <c r="V3" i="30" s="1"/>
  <c r="J3" i="30"/>
  <c r="W3" i="30" s="1"/>
  <c r="U603" i="30"/>
  <c r="U803" i="30" s="1"/>
  <c r="V603" i="30"/>
  <c r="V803" i="30" s="1"/>
  <c r="W603" i="30"/>
  <c r="W803" i="30" s="1"/>
  <c r="S4" i="30"/>
  <c r="S204" i="30"/>
  <c r="S404" i="30"/>
  <c r="S604" i="30"/>
  <c r="S804" i="30"/>
  <c r="S1004" i="30"/>
  <c r="H4" i="30"/>
  <c r="U4" i="30" s="1"/>
  <c r="I4" i="30"/>
  <c r="V4" i="30" s="1"/>
  <c r="J4" i="30"/>
  <c r="W4" i="30" s="1"/>
  <c r="K4" i="30"/>
  <c r="U604" i="30" s="1"/>
  <c r="U804" i="30" s="1"/>
  <c r="L4" i="30"/>
  <c r="V604" i="30" s="1"/>
  <c r="V804" i="30" s="1"/>
  <c r="M4" i="30"/>
  <c r="W604" i="30" s="1"/>
  <c r="W804" i="30" s="1"/>
  <c r="S5" i="30"/>
  <c r="S205" i="30"/>
  <c r="S405" i="30"/>
  <c r="S605" i="30"/>
  <c r="S805" i="30"/>
  <c r="S1005" i="30"/>
  <c r="H5" i="30"/>
  <c r="U5" i="30" s="1"/>
  <c r="I5" i="30"/>
  <c r="V5" i="30" s="1"/>
  <c r="J5" i="30"/>
  <c r="W5" i="30" s="1"/>
  <c r="U605" i="30"/>
  <c r="U805" i="30" s="1"/>
  <c r="V605" i="30"/>
  <c r="V805" i="30" s="1"/>
  <c r="W605" i="30"/>
  <c r="W805" i="30" s="1"/>
  <c r="S6" i="30"/>
  <c r="S206" i="30"/>
  <c r="S406" i="30"/>
  <c r="S606" i="30"/>
  <c r="S806" i="30"/>
  <c r="S1006" i="30"/>
  <c r="H6" i="30"/>
  <c r="U6" i="30" s="1"/>
  <c r="I6" i="30"/>
  <c r="V6" i="30" s="1"/>
  <c r="J6" i="30"/>
  <c r="W6" i="30" s="1"/>
  <c r="K6" i="30"/>
  <c r="U606" i="30" s="1"/>
  <c r="U806" i="30" s="1"/>
  <c r="L6" i="30"/>
  <c r="V606" i="30" s="1"/>
  <c r="V806" i="30" s="1"/>
  <c r="M6" i="30"/>
  <c r="W606" i="30" s="1"/>
  <c r="W806" i="30" s="1"/>
  <c r="S7" i="30"/>
  <c r="S207" i="30"/>
  <c r="S407" i="30"/>
  <c r="S607" i="30"/>
  <c r="S807" i="30"/>
  <c r="S1007" i="30"/>
  <c r="H7" i="30"/>
  <c r="U7" i="30" s="1"/>
  <c r="I7" i="30"/>
  <c r="V7" i="30" s="1"/>
  <c r="J7" i="30"/>
  <c r="W7" i="30" s="1"/>
  <c r="K7" i="30"/>
  <c r="U607" i="30" s="1"/>
  <c r="U807" i="30" s="1"/>
  <c r="L7" i="30"/>
  <c r="V607" i="30" s="1"/>
  <c r="V807" i="30" s="1"/>
  <c r="M7" i="30"/>
  <c r="W607" i="30" s="1"/>
  <c r="W807" i="30" s="1"/>
  <c r="S8" i="30"/>
  <c r="S208" i="30"/>
  <c r="S408" i="30"/>
  <c r="S608" i="30"/>
  <c r="S808" i="30"/>
  <c r="S1008" i="30"/>
  <c r="H8" i="30"/>
  <c r="U8" i="30" s="1"/>
  <c r="I8" i="30"/>
  <c r="V8" i="30" s="1"/>
  <c r="J8" i="30"/>
  <c r="W8" i="30" s="1"/>
  <c r="K8" i="30"/>
  <c r="U608" i="30" s="1"/>
  <c r="U808" i="30" s="1"/>
  <c r="L8" i="30"/>
  <c r="V608" i="30" s="1"/>
  <c r="V808" i="30" s="1"/>
  <c r="M8" i="30"/>
  <c r="W608" i="30" s="1"/>
  <c r="W808" i="30" s="1"/>
  <c r="S9" i="30"/>
  <c r="S209" i="30"/>
  <c r="S409" i="30"/>
  <c r="S609" i="30"/>
  <c r="S809" i="30"/>
  <c r="S1009" i="30"/>
  <c r="H9" i="30"/>
  <c r="U9" i="30" s="1"/>
  <c r="I9" i="30"/>
  <c r="V9" i="30" s="1"/>
  <c r="J9" i="30"/>
  <c r="W9" i="30" s="1"/>
  <c r="K9" i="30"/>
  <c r="U609" i="30" s="1"/>
  <c r="U809" i="30" s="1"/>
  <c r="L9" i="30"/>
  <c r="V609" i="30" s="1"/>
  <c r="V809" i="30" s="1"/>
  <c r="M9" i="30"/>
  <c r="W609" i="30" s="1"/>
  <c r="W809" i="30" s="1"/>
  <c r="S10" i="30"/>
  <c r="S210" i="30"/>
  <c r="S410" i="30"/>
  <c r="S610" i="30"/>
  <c r="S810" i="30"/>
  <c r="S1010" i="30"/>
  <c r="H10" i="30"/>
  <c r="U10" i="30" s="1"/>
  <c r="I10" i="30"/>
  <c r="V10" i="30" s="1"/>
  <c r="J10" i="30"/>
  <c r="W10" i="30" s="1"/>
  <c r="K10" i="30"/>
  <c r="U610" i="30" s="1"/>
  <c r="U810" i="30" s="1"/>
  <c r="L10" i="30"/>
  <c r="V610" i="30" s="1"/>
  <c r="V810" i="30" s="1"/>
  <c r="M10" i="30"/>
  <c r="W610" i="30" s="1"/>
  <c r="W810" i="30" s="1"/>
  <c r="S11" i="30"/>
  <c r="S211" i="30"/>
  <c r="S411" i="30"/>
  <c r="S611" i="30"/>
  <c r="S811" i="30"/>
  <c r="S1011" i="30"/>
  <c r="H11" i="30"/>
  <c r="U11" i="30" s="1"/>
  <c r="I11" i="30"/>
  <c r="V11" i="30" s="1"/>
  <c r="J11" i="30"/>
  <c r="W11" i="30" s="1"/>
  <c r="K11" i="30"/>
  <c r="U611" i="30" s="1"/>
  <c r="U811" i="30" s="1"/>
  <c r="L11" i="30"/>
  <c r="V611" i="30" s="1"/>
  <c r="V811" i="30" s="1"/>
  <c r="M11" i="30"/>
  <c r="W611" i="30" s="1"/>
  <c r="W811" i="30" s="1"/>
  <c r="S12" i="30"/>
  <c r="S212" i="30"/>
  <c r="S412" i="30"/>
  <c r="S612" i="30"/>
  <c r="S812" i="30"/>
  <c r="S1012" i="30"/>
  <c r="H12" i="30"/>
  <c r="U12" i="30" s="1"/>
  <c r="I12" i="30"/>
  <c r="V12" i="30" s="1"/>
  <c r="J12" i="30"/>
  <c r="W12" i="30" s="1"/>
  <c r="K12" i="30"/>
  <c r="U612" i="30" s="1"/>
  <c r="U812" i="30" s="1"/>
  <c r="L12" i="30"/>
  <c r="V612" i="30" s="1"/>
  <c r="V812" i="30" s="1"/>
  <c r="M12" i="30"/>
  <c r="W612" i="30" s="1"/>
  <c r="W812" i="30" s="1"/>
  <c r="S13" i="30"/>
  <c r="S213" i="30"/>
  <c r="S413" i="30"/>
  <c r="S613" i="30"/>
  <c r="S813" i="30"/>
  <c r="S1013" i="30"/>
  <c r="H13" i="30"/>
  <c r="U13" i="30" s="1"/>
  <c r="I13" i="30"/>
  <c r="V13" i="30" s="1"/>
  <c r="J13" i="30"/>
  <c r="W13" i="30" s="1"/>
  <c r="K13" i="30"/>
  <c r="U613" i="30" s="1"/>
  <c r="U813" i="30" s="1"/>
  <c r="L13" i="30"/>
  <c r="V613" i="30" s="1"/>
  <c r="V813" i="30" s="1"/>
  <c r="M13" i="30"/>
  <c r="W613" i="30" s="1"/>
  <c r="W813" i="30" s="1"/>
  <c r="S14" i="30"/>
  <c r="S214" i="30"/>
  <c r="S414" i="30"/>
  <c r="S614" i="30"/>
  <c r="S814" i="30"/>
  <c r="S1014" i="30"/>
  <c r="H14" i="30"/>
  <c r="U14" i="30" s="1"/>
  <c r="I14" i="30"/>
  <c r="V14" i="30" s="1"/>
  <c r="J14" i="30"/>
  <c r="W14" i="30" s="1"/>
  <c r="K14" i="30"/>
  <c r="U614" i="30" s="1"/>
  <c r="U814" i="30" s="1"/>
  <c r="L14" i="30"/>
  <c r="V614" i="30" s="1"/>
  <c r="V814" i="30" s="1"/>
  <c r="M14" i="30"/>
  <c r="W614" i="30" s="1"/>
  <c r="W814" i="30" s="1"/>
  <c r="S15" i="30"/>
  <c r="S215" i="30"/>
  <c r="S615" i="30"/>
  <c r="S815" i="30"/>
  <c r="S1015" i="30"/>
  <c r="H15" i="30"/>
  <c r="U15" i="30" s="1"/>
  <c r="I15" i="30"/>
  <c r="V15" i="30" s="1"/>
  <c r="J15" i="30"/>
  <c r="W15" i="30" s="1"/>
  <c r="K15" i="30"/>
  <c r="U615" i="30" s="1"/>
  <c r="U815" i="30" s="1"/>
  <c r="L15" i="30"/>
  <c r="V615" i="30" s="1"/>
  <c r="V815" i="30" s="1"/>
  <c r="M15" i="30"/>
  <c r="W615" i="30" s="1"/>
  <c r="W815" i="30" s="1"/>
  <c r="S16" i="30"/>
  <c r="S216" i="30"/>
  <c r="S416" i="30"/>
  <c r="S616" i="30"/>
  <c r="S816" i="30"/>
  <c r="S1016" i="30"/>
  <c r="H16" i="30"/>
  <c r="U16" i="30" s="1"/>
  <c r="I16" i="30"/>
  <c r="V16" i="30" s="1"/>
  <c r="J16" i="30"/>
  <c r="W16" i="30" s="1"/>
  <c r="K16" i="30"/>
  <c r="U616" i="30" s="1"/>
  <c r="U816" i="30" s="1"/>
  <c r="L16" i="30"/>
  <c r="V616" i="30" s="1"/>
  <c r="V816" i="30" s="1"/>
  <c r="M16" i="30"/>
  <c r="W616" i="30" s="1"/>
  <c r="W816" i="30" s="1"/>
  <c r="S17" i="30"/>
  <c r="S217" i="30"/>
  <c r="S417" i="30"/>
  <c r="S617" i="30"/>
  <c r="S817" i="30"/>
  <c r="S1017" i="30"/>
  <c r="H17" i="30"/>
  <c r="U17" i="30" s="1"/>
  <c r="I17" i="30"/>
  <c r="V17" i="30" s="1"/>
  <c r="J17" i="30"/>
  <c r="W17" i="30" s="1"/>
  <c r="K17" i="30"/>
  <c r="U617" i="30" s="1"/>
  <c r="U817" i="30" s="1"/>
  <c r="L17" i="30"/>
  <c r="V617" i="30" s="1"/>
  <c r="V817" i="30" s="1"/>
  <c r="M17" i="30"/>
  <c r="W617" i="30" s="1"/>
  <c r="W817" i="30" s="1"/>
  <c r="S18" i="30"/>
  <c r="S218" i="30"/>
  <c r="S618" i="30"/>
  <c r="S818" i="30"/>
  <c r="S1018" i="30"/>
  <c r="H18" i="30"/>
  <c r="U18" i="30" s="1"/>
  <c r="I18" i="30"/>
  <c r="V18" i="30" s="1"/>
  <c r="J18" i="30"/>
  <c r="W18" i="30" s="1"/>
  <c r="K18" i="30"/>
  <c r="U618" i="30" s="1"/>
  <c r="U818" i="30" s="1"/>
  <c r="L18" i="30"/>
  <c r="V618" i="30" s="1"/>
  <c r="V818" i="30" s="1"/>
  <c r="M18" i="30"/>
  <c r="W618" i="30" s="1"/>
  <c r="W818" i="30" s="1"/>
  <c r="S19" i="30"/>
  <c r="S219" i="30"/>
  <c r="S419" i="30"/>
  <c r="S619" i="30"/>
  <c r="S819" i="30"/>
  <c r="S1019" i="30"/>
  <c r="H19" i="30"/>
  <c r="U19" i="30" s="1"/>
  <c r="I19" i="30"/>
  <c r="V19" i="30" s="1"/>
  <c r="J19" i="30"/>
  <c r="W19" i="30" s="1"/>
  <c r="K19" i="30"/>
  <c r="U619" i="30" s="1"/>
  <c r="U819" i="30" s="1"/>
  <c r="L19" i="30"/>
  <c r="V619" i="30" s="1"/>
  <c r="V819" i="30" s="1"/>
  <c r="M19" i="30"/>
  <c r="W619" i="30" s="1"/>
  <c r="W819" i="30" s="1"/>
  <c r="S20" i="30"/>
  <c r="S220" i="30"/>
  <c r="S420" i="30"/>
  <c r="S620" i="30"/>
  <c r="S820" i="30"/>
  <c r="S1020" i="30"/>
  <c r="H20" i="30"/>
  <c r="U20" i="30" s="1"/>
  <c r="I20" i="30"/>
  <c r="V20" i="30" s="1"/>
  <c r="J20" i="30"/>
  <c r="W20" i="30" s="1"/>
  <c r="K20" i="30"/>
  <c r="U620" i="30" s="1"/>
  <c r="U820" i="30" s="1"/>
  <c r="L20" i="30"/>
  <c r="V620" i="30" s="1"/>
  <c r="V820" i="30" s="1"/>
  <c r="M20" i="30"/>
  <c r="W620" i="30" s="1"/>
  <c r="W820" i="30" s="1"/>
  <c r="S21" i="30"/>
  <c r="S221" i="30"/>
  <c r="S421" i="30"/>
  <c r="S621" i="30"/>
  <c r="S821" i="30"/>
  <c r="S1021" i="30"/>
  <c r="H21" i="30"/>
  <c r="U21" i="30" s="1"/>
  <c r="I21" i="30"/>
  <c r="V21" i="30" s="1"/>
  <c r="J21" i="30"/>
  <c r="W21" i="30" s="1"/>
  <c r="K21" i="30"/>
  <c r="U621" i="30" s="1"/>
  <c r="U821" i="30" s="1"/>
  <c r="L21" i="30"/>
  <c r="V621" i="30" s="1"/>
  <c r="V821" i="30" s="1"/>
  <c r="M21" i="30"/>
  <c r="W621" i="30" s="1"/>
  <c r="W821" i="30" s="1"/>
  <c r="S22" i="30"/>
  <c r="S222" i="30"/>
  <c r="S422" i="30"/>
  <c r="S622" i="30"/>
  <c r="S822" i="30"/>
  <c r="S1022" i="30"/>
  <c r="H22" i="30"/>
  <c r="U22" i="30" s="1"/>
  <c r="I22" i="30"/>
  <c r="V22" i="30" s="1"/>
  <c r="J22" i="30"/>
  <c r="W22" i="30" s="1"/>
  <c r="K22" i="30"/>
  <c r="U622" i="30" s="1"/>
  <c r="U822" i="30" s="1"/>
  <c r="L22" i="30"/>
  <c r="V622" i="30" s="1"/>
  <c r="V822" i="30" s="1"/>
  <c r="M22" i="30"/>
  <c r="W622" i="30" s="1"/>
  <c r="W822" i="30" s="1"/>
  <c r="S23" i="30"/>
  <c r="S223" i="30"/>
  <c r="S423" i="30"/>
  <c r="S623" i="30"/>
  <c r="S823" i="30"/>
  <c r="S1023" i="30"/>
  <c r="H23" i="30"/>
  <c r="U23" i="30" s="1"/>
  <c r="I23" i="30"/>
  <c r="V23" i="30" s="1"/>
  <c r="J23" i="30"/>
  <c r="W23" i="30" s="1"/>
  <c r="K23" i="30"/>
  <c r="U623" i="30" s="1"/>
  <c r="U823" i="30" s="1"/>
  <c r="L23" i="30"/>
  <c r="V623" i="30" s="1"/>
  <c r="V823" i="30" s="1"/>
  <c r="M23" i="30"/>
  <c r="W623" i="30" s="1"/>
  <c r="W823" i="30" s="1"/>
  <c r="S24" i="30"/>
  <c r="S224" i="30"/>
  <c r="S424" i="30"/>
  <c r="S624" i="30"/>
  <c r="S824" i="30"/>
  <c r="S1024" i="30"/>
  <c r="H24" i="30"/>
  <c r="U24" i="30" s="1"/>
  <c r="I24" i="30"/>
  <c r="V24" i="30" s="1"/>
  <c r="J24" i="30"/>
  <c r="W24" i="30" s="1"/>
  <c r="K24" i="30"/>
  <c r="U624" i="30" s="1"/>
  <c r="U824" i="30" s="1"/>
  <c r="L24" i="30"/>
  <c r="V624" i="30" s="1"/>
  <c r="V824" i="30" s="1"/>
  <c r="M24" i="30"/>
  <c r="W624" i="30" s="1"/>
  <c r="W824" i="30" s="1"/>
  <c r="S25" i="30"/>
  <c r="S225" i="30"/>
  <c r="S625" i="30"/>
  <c r="S825" i="30"/>
  <c r="S1025" i="30"/>
  <c r="H25" i="30"/>
  <c r="U25" i="30" s="1"/>
  <c r="I25" i="30"/>
  <c r="V25" i="30" s="1"/>
  <c r="J25" i="30"/>
  <c r="W25" i="30" s="1"/>
  <c r="K25" i="30"/>
  <c r="U625" i="30" s="1"/>
  <c r="U825" i="30" s="1"/>
  <c r="L25" i="30"/>
  <c r="V625" i="30" s="1"/>
  <c r="V825" i="30" s="1"/>
  <c r="M25" i="30"/>
  <c r="W625" i="30" s="1"/>
  <c r="W825" i="30" s="1"/>
  <c r="S26" i="30"/>
  <c r="S226" i="30"/>
  <c r="S426" i="30"/>
  <c r="S626" i="30"/>
  <c r="S826" i="30"/>
  <c r="S1026" i="30"/>
  <c r="H26" i="30"/>
  <c r="U26" i="30" s="1"/>
  <c r="I26" i="30"/>
  <c r="V26" i="30" s="1"/>
  <c r="J26" i="30"/>
  <c r="W26" i="30" s="1"/>
  <c r="K26" i="30"/>
  <c r="U626" i="30" s="1"/>
  <c r="U826" i="30" s="1"/>
  <c r="L26" i="30"/>
  <c r="V626" i="30" s="1"/>
  <c r="V826" i="30" s="1"/>
  <c r="M26" i="30"/>
  <c r="W626" i="30" s="1"/>
  <c r="W826" i="30" s="1"/>
  <c r="S27" i="30"/>
  <c r="S427" i="30"/>
  <c r="S627" i="30"/>
  <c r="S827" i="30"/>
  <c r="S1027" i="30"/>
  <c r="H27" i="30"/>
  <c r="U27" i="30" s="1"/>
  <c r="I27" i="30"/>
  <c r="V27" i="30" s="1"/>
  <c r="J27" i="30"/>
  <c r="W27" i="30" s="1"/>
  <c r="K27" i="30"/>
  <c r="U627" i="30" s="1"/>
  <c r="U827" i="30" s="1"/>
  <c r="L27" i="30"/>
  <c r="V627" i="30" s="1"/>
  <c r="V827" i="30" s="1"/>
  <c r="M27" i="30"/>
  <c r="W627" i="30" s="1"/>
  <c r="W827" i="30" s="1"/>
  <c r="S28" i="30"/>
  <c r="S228" i="30"/>
  <c r="S428" i="30"/>
  <c r="S628" i="30"/>
  <c r="S828" i="30"/>
  <c r="S1028" i="30"/>
  <c r="H28" i="30"/>
  <c r="U28" i="30" s="1"/>
  <c r="I28" i="30"/>
  <c r="V28" i="30" s="1"/>
  <c r="J28" i="30"/>
  <c r="W28" i="30" s="1"/>
  <c r="K28" i="30"/>
  <c r="U628" i="30" s="1"/>
  <c r="U828" i="30" s="1"/>
  <c r="L28" i="30"/>
  <c r="V628" i="30" s="1"/>
  <c r="V828" i="30" s="1"/>
  <c r="M28" i="30"/>
  <c r="W628" i="30" s="1"/>
  <c r="W828" i="30" s="1"/>
  <c r="S29" i="30"/>
  <c r="S229" i="30"/>
  <c r="S429" i="30"/>
  <c r="S629" i="30"/>
  <c r="S829" i="30"/>
  <c r="S1029" i="30"/>
  <c r="H29" i="30"/>
  <c r="U29" i="30" s="1"/>
  <c r="I29" i="30"/>
  <c r="V29" i="30" s="1"/>
  <c r="J29" i="30"/>
  <c r="W29" i="30" s="1"/>
  <c r="K29" i="30"/>
  <c r="U629" i="30" s="1"/>
  <c r="U829" i="30" s="1"/>
  <c r="L29" i="30"/>
  <c r="V629" i="30" s="1"/>
  <c r="V829" i="30" s="1"/>
  <c r="M29" i="30"/>
  <c r="W629" i="30" s="1"/>
  <c r="W829" i="30" s="1"/>
  <c r="S30" i="30"/>
  <c r="S430" i="30"/>
  <c r="S630" i="30"/>
  <c r="S830" i="30"/>
  <c r="S1030" i="30"/>
  <c r="H30" i="30"/>
  <c r="U30" i="30" s="1"/>
  <c r="I30" i="30"/>
  <c r="V30" i="30" s="1"/>
  <c r="J30" i="30"/>
  <c r="W30" i="30" s="1"/>
  <c r="K30" i="30"/>
  <c r="U630" i="30" s="1"/>
  <c r="U830" i="30" s="1"/>
  <c r="L30" i="30"/>
  <c r="V630" i="30" s="1"/>
  <c r="V830" i="30" s="1"/>
  <c r="M30" i="30"/>
  <c r="W630" i="30" s="1"/>
  <c r="W830" i="30" s="1"/>
  <c r="S31" i="30"/>
  <c r="S231" i="30"/>
  <c r="S431" i="30"/>
  <c r="S631" i="30"/>
  <c r="S831" i="30"/>
  <c r="S1031" i="30"/>
  <c r="H31" i="30"/>
  <c r="U31" i="30" s="1"/>
  <c r="I31" i="30"/>
  <c r="V31" i="30" s="1"/>
  <c r="J31" i="30"/>
  <c r="W31" i="30" s="1"/>
  <c r="K31" i="30"/>
  <c r="U631" i="30" s="1"/>
  <c r="U831" i="30" s="1"/>
  <c r="L31" i="30"/>
  <c r="V631" i="30" s="1"/>
  <c r="V831" i="30" s="1"/>
  <c r="M31" i="30"/>
  <c r="W631" i="30" s="1"/>
  <c r="W831" i="30" s="1"/>
  <c r="S32" i="30"/>
  <c r="S232" i="30"/>
  <c r="S432" i="30"/>
  <c r="S632" i="30"/>
  <c r="S832" i="30"/>
  <c r="S1032" i="30"/>
  <c r="H32" i="30"/>
  <c r="U32" i="30" s="1"/>
  <c r="I32" i="30"/>
  <c r="V32" i="30" s="1"/>
  <c r="J32" i="30"/>
  <c r="W32" i="30" s="1"/>
  <c r="K32" i="30"/>
  <c r="U632" i="30" s="1"/>
  <c r="U832" i="30" s="1"/>
  <c r="L32" i="30"/>
  <c r="V632" i="30" s="1"/>
  <c r="V832" i="30" s="1"/>
  <c r="M32" i="30"/>
  <c r="W632" i="30" s="1"/>
  <c r="W832" i="30" s="1"/>
  <c r="S33" i="30"/>
  <c r="S233" i="30"/>
  <c r="S433" i="30"/>
  <c r="S633" i="30"/>
  <c r="S833" i="30"/>
  <c r="S1033" i="30"/>
  <c r="H33" i="30"/>
  <c r="U33" i="30" s="1"/>
  <c r="I33" i="30"/>
  <c r="V33" i="30" s="1"/>
  <c r="J33" i="30"/>
  <c r="W33" i="30" s="1"/>
  <c r="K33" i="30"/>
  <c r="U633" i="30" s="1"/>
  <c r="U833" i="30" s="1"/>
  <c r="L33" i="30"/>
  <c r="V633" i="30" s="1"/>
  <c r="V833" i="30" s="1"/>
  <c r="M33" i="30"/>
  <c r="W633" i="30" s="1"/>
  <c r="W833" i="30" s="1"/>
  <c r="S34" i="30"/>
  <c r="S434" i="30"/>
  <c r="S634" i="30"/>
  <c r="S834" i="30"/>
  <c r="S1034" i="30"/>
  <c r="H34" i="30"/>
  <c r="U34" i="30" s="1"/>
  <c r="I34" i="30"/>
  <c r="V34" i="30" s="1"/>
  <c r="J34" i="30"/>
  <c r="W34" i="30" s="1"/>
  <c r="K34" i="30"/>
  <c r="U634" i="30" s="1"/>
  <c r="U834" i="30" s="1"/>
  <c r="L34" i="30"/>
  <c r="V634" i="30" s="1"/>
  <c r="V834" i="30" s="1"/>
  <c r="M34" i="30"/>
  <c r="W634" i="30" s="1"/>
  <c r="W834" i="30" s="1"/>
  <c r="S35" i="30"/>
  <c r="S235" i="30"/>
  <c r="S435" i="30"/>
  <c r="S635" i="30"/>
  <c r="S835" i="30"/>
  <c r="S1035" i="30"/>
  <c r="H35" i="30"/>
  <c r="U35" i="30" s="1"/>
  <c r="I35" i="30"/>
  <c r="V35" i="30" s="1"/>
  <c r="J35" i="30"/>
  <c r="W35" i="30" s="1"/>
  <c r="K35" i="30"/>
  <c r="U635" i="30" s="1"/>
  <c r="U835" i="30" s="1"/>
  <c r="L35" i="30"/>
  <c r="V635" i="30" s="1"/>
  <c r="V835" i="30" s="1"/>
  <c r="M35" i="30"/>
  <c r="W635" i="30" s="1"/>
  <c r="W835" i="30" s="1"/>
  <c r="S36" i="30"/>
  <c r="S636" i="30"/>
  <c r="S836" i="30"/>
  <c r="S1036" i="30"/>
  <c r="H36" i="30"/>
  <c r="U36" i="30" s="1"/>
  <c r="I36" i="30"/>
  <c r="V36" i="30" s="1"/>
  <c r="J36" i="30"/>
  <c r="W36" i="30" s="1"/>
  <c r="K36" i="30"/>
  <c r="U636" i="30" s="1"/>
  <c r="U836" i="30" s="1"/>
  <c r="L36" i="30"/>
  <c r="V636" i="30" s="1"/>
  <c r="V836" i="30" s="1"/>
  <c r="M36" i="30"/>
  <c r="W636" i="30" s="1"/>
  <c r="W836" i="30" s="1"/>
  <c r="S37" i="30"/>
  <c r="S237" i="30"/>
  <c r="S637" i="30"/>
  <c r="S837" i="30"/>
  <c r="S1037" i="30"/>
  <c r="H37" i="30"/>
  <c r="U37" i="30" s="1"/>
  <c r="I37" i="30"/>
  <c r="V37" i="30" s="1"/>
  <c r="J37" i="30"/>
  <c r="W37" i="30" s="1"/>
  <c r="K37" i="30"/>
  <c r="U637" i="30" s="1"/>
  <c r="U837" i="30" s="1"/>
  <c r="L37" i="30"/>
  <c r="V637" i="30" s="1"/>
  <c r="V837" i="30" s="1"/>
  <c r="M37" i="30"/>
  <c r="W637" i="30" s="1"/>
  <c r="W837" i="30" s="1"/>
  <c r="S38" i="30"/>
  <c r="S238" i="30"/>
  <c r="S438" i="30"/>
  <c r="S638" i="30"/>
  <c r="S838" i="30"/>
  <c r="S1038" i="30"/>
  <c r="H38" i="30"/>
  <c r="U38" i="30" s="1"/>
  <c r="I38" i="30"/>
  <c r="V38" i="30" s="1"/>
  <c r="J38" i="30"/>
  <c r="W38" i="30" s="1"/>
  <c r="K38" i="30"/>
  <c r="U638" i="30" s="1"/>
  <c r="U838" i="30" s="1"/>
  <c r="L38" i="30"/>
  <c r="V638" i="30" s="1"/>
  <c r="V838" i="30" s="1"/>
  <c r="M38" i="30"/>
  <c r="W638" i="30" s="1"/>
  <c r="W838" i="30" s="1"/>
  <c r="S39" i="30"/>
  <c r="S439" i="30"/>
  <c r="S639" i="30"/>
  <c r="S839" i="30"/>
  <c r="S1039" i="30"/>
  <c r="H39" i="30"/>
  <c r="U39" i="30" s="1"/>
  <c r="I39" i="30"/>
  <c r="V39" i="30" s="1"/>
  <c r="J39" i="30"/>
  <c r="W39" i="30" s="1"/>
  <c r="K39" i="30"/>
  <c r="U639" i="30" s="1"/>
  <c r="U839" i="30" s="1"/>
  <c r="L39" i="30"/>
  <c r="V639" i="30" s="1"/>
  <c r="V839" i="30" s="1"/>
  <c r="M39" i="30"/>
  <c r="W639" i="30" s="1"/>
  <c r="W839" i="30" s="1"/>
  <c r="S40" i="30"/>
  <c r="S240" i="30"/>
  <c r="S440" i="30"/>
  <c r="S640" i="30"/>
  <c r="S840" i="30"/>
  <c r="S1040" i="30"/>
  <c r="H40" i="30"/>
  <c r="U40" i="30" s="1"/>
  <c r="I40" i="30"/>
  <c r="V40" i="30" s="1"/>
  <c r="J40" i="30"/>
  <c r="W40" i="30" s="1"/>
  <c r="K40" i="30"/>
  <c r="U640" i="30" s="1"/>
  <c r="U840" i="30" s="1"/>
  <c r="L40" i="30"/>
  <c r="V640" i="30" s="1"/>
  <c r="V840" i="30" s="1"/>
  <c r="M40" i="30"/>
  <c r="W640" i="30" s="1"/>
  <c r="W840" i="30" s="1"/>
  <c r="S41" i="30"/>
  <c r="S441" i="30"/>
  <c r="S641" i="30"/>
  <c r="S841" i="30"/>
  <c r="S1041" i="30"/>
  <c r="H41" i="30"/>
  <c r="U41" i="30" s="1"/>
  <c r="I41" i="30"/>
  <c r="V41" i="30" s="1"/>
  <c r="J41" i="30"/>
  <c r="W41" i="30" s="1"/>
  <c r="K41" i="30"/>
  <c r="U641" i="30" s="1"/>
  <c r="U841" i="30" s="1"/>
  <c r="L41" i="30"/>
  <c r="V641" i="30" s="1"/>
  <c r="V841" i="30" s="1"/>
  <c r="M41" i="30"/>
  <c r="W641" i="30" s="1"/>
  <c r="W841" i="30" s="1"/>
  <c r="S42" i="30"/>
  <c r="S442" i="30"/>
  <c r="S642" i="30"/>
  <c r="S842" i="30"/>
  <c r="S1042" i="30"/>
  <c r="H42" i="30"/>
  <c r="U42" i="30" s="1"/>
  <c r="I42" i="30"/>
  <c r="V42" i="30" s="1"/>
  <c r="J42" i="30"/>
  <c r="W42" i="30" s="1"/>
  <c r="K42" i="30"/>
  <c r="U642" i="30" s="1"/>
  <c r="U842" i="30" s="1"/>
  <c r="L42" i="30"/>
  <c r="V642" i="30" s="1"/>
  <c r="V842" i="30" s="1"/>
  <c r="M42" i="30"/>
  <c r="W642" i="30" s="1"/>
  <c r="W842" i="30" s="1"/>
  <c r="S43" i="30"/>
  <c r="S243" i="30"/>
  <c r="S443" i="30"/>
  <c r="S643" i="30"/>
  <c r="S843" i="30"/>
  <c r="S1043" i="30"/>
  <c r="H43" i="30"/>
  <c r="U43" i="30" s="1"/>
  <c r="I43" i="30"/>
  <c r="V43" i="30" s="1"/>
  <c r="J43" i="30"/>
  <c r="W43" i="30" s="1"/>
  <c r="K43" i="30"/>
  <c r="U643" i="30" s="1"/>
  <c r="U843" i="30" s="1"/>
  <c r="L43" i="30"/>
  <c r="V643" i="30" s="1"/>
  <c r="V843" i="30" s="1"/>
  <c r="M43" i="30"/>
  <c r="W643" i="30" s="1"/>
  <c r="W843" i="30" s="1"/>
  <c r="S44" i="30"/>
  <c r="S244" i="30"/>
  <c r="S444" i="30"/>
  <c r="S644" i="30"/>
  <c r="S844" i="30"/>
  <c r="S1044" i="30"/>
  <c r="H44" i="30"/>
  <c r="U44" i="30" s="1"/>
  <c r="I44" i="30"/>
  <c r="V44" i="30" s="1"/>
  <c r="J44" i="30"/>
  <c r="W44" i="30" s="1"/>
  <c r="K44" i="30"/>
  <c r="U644" i="30" s="1"/>
  <c r="U844" i="30" s="1"/>
  <c r="L44" i="30"/>
  <c r="V644" i="30" s="1"/>
  <c r="V844" i="30" s="1"/>
  <c r="M44" i="30"/>
  <c r="W644" i="30" s="1"/>
  <c r="W844" i="30" s="1"/>
  <c r="S45" i="30"/>
  <c r="S245" i="30"/>
  <c r="S445" i="30"/>
  <c r="S645" i="30"/>
  <c r="S845" i="30"/>
  <c r="S1045" i="30"/>
  <c r="H45" i="30"/>
  <c r="U45" i="30" s="1"/>
  <c r="I45" i="30"/>
  <c r="V45" i="30" s="1"/>
  <c r="J45" i="30"/>
  <c r="W45" i="30" s="1"/>
  <c r="K45" i="30"/>
  <c r="U645" i="30" s="1"/>
  <c r="U845" i="30" s="1"/>
  <c r="L45" i="30"/>
  <c r="V645" i="30" s="1"/>
  <c r="V845" i="30" s="1"/>
  <c r="M45" i="30"/>
  <c r="W645" i="30" s="1"/>
  <c r="W845" i="30" s="1"/>
  <c r="S46" i="30"/>
  <c r="S246" i="30"/>
  <c r="S446" i="30"/>
  <c r="S646" i="30"/>
  <c r="S846" i="30"/>
  <c r="S1046" i="30"/>
  <c r="H46" i="30"/>
  <c r="U46" i="30" s="1"/>
  <c r="I46" i="30"/>
  <c r="V46" i="30" s="1"/>
  <c r="J46" i="30"/>
  <c r="W46" i="30" s="1"/>
  <c r="K46" i="30"/>
  <c r="U646" i="30" s="1"/>
  <c r="U846" i="30" s="1"/>
  <c r="L46" i="30"/>
  <c r="V646" i="30" s="1"/>
  <c r="V846" i="30" s="1"/>
  <c r="M46" i="30"/>
  <c r="W646" i="30" s="1"/>
  <c r="W846" i="30" s="1"/>
  <c r="S47" i="30"/>
  <c r="S247" i="30"/>
  <c r="S447" i="30"/>
  <c r="S647" i="30"/>
  <c r="S847" i="30"/>
  <c r="S1047" i="30"/>
  <c r="H47" i="30"/>
  <c r="U47" i="30" s="1"/>
  <c r="I47" i="30"/>
  <c r="V47" i="30" s="1"/>
  <c r="J47" i="30"/>
  <c r="W47" i="30" s="1"/>
  <c r="K47" i="30"/>
  <c r="U647" i="30" s="1"/>
  <c r="U847" i="30" s="1"/>
  <c r="L47" i="30"/>
  <c r="V647" i="30" s="1"/>
  <c r="V847" i="30" s="1"/>
  <c r="M47" i="30"/>
  <c r="W647" i="30" s="1"/>
  <c r="W847" i="30" s="1"/>
  <c r="S48" i="30"/>
  <c r="S248" i="30"/>
  <c r="S448" i="30"/>
  <c r="S648" i="30"/>
  <c r="S848" i="30"/>
  <c r="S1048" i="30"/>
  <c r="H48" i="30"/>
  <c r="U48" i="30" s="1"/>
  <c r="I48" i="30"/>
  <c r="V48" i="30" s="1"/>
  <c r="J48" i="30"/>
  <c r="W48" i="30" s="1"/>
  <c r="K48" i="30"/>
  <c r="U648" i="30" s="1"/>
  <c r="U848" i="30" s="1"/>
  <c r="L48" i="30"/>
  <c r="V648" i="30" s="1"/>
  <c r="V848" i="30" s="1"/>
  <c r="M48" i="30"/>
  <c r="W648" i="30" s="1"/>
  <c r="W848" i="30" s="1"/>
  <c r="S49" i="30"/>
  <c r="S249" i="30"/>
  <c r="S449" i="30"/>
  <c r="S649" i="30"/>
  <c r="S849" i="30"/>
  <c r="S1049" i="30"/>
  <c r="H49" i="30"/>
  <c r="U49" i="30" s="1"/>
  <c r="I49" i="30"/>
  <c r="V49" i="30" s="1"/>
  <c r="J49" i="30"/>
  <c r="W49" i="30" s="1"/>
  <c r="K49" i="30"/>
  <c r="U649" i="30" s="1"/>
  <c r="U849" i="30" s="1"/>
  <c r="L49" i="30"/>
  <c r="V649" i="30" s="1"/>
  <c r="V849" i="30" s="1"/>
  <c r="M49" i="30"/>
  <c r="W649" i="30" s="1"/>
  <c r="W849" i="30" s="1"/>
  <c r="S50" i="30"/>
  <c r="S250" i="30"/>
  <c r="S450" i="30"/>
  <c r="S650" i="30"/>
  <c r="S850" i="30"/>
  <c r="S1050" i="30"/>
  <c r="H50" i="30"/>
  <c r="U50" i="30" s="1"/>
  <c r="I50" i="30"/>
  <c r="V50" i="30" s="1"/>
  <c r="J50" i="30"/>
  <c r="W50" i="30" s="1"/>
  <c r="K50" i="30"/>
  <c r="U650" i="30" s="1"/>
  <c r="U850" i="30" s="1"/>
  <c r="L50" i="30"/>
  <c r="V650" i="30" s="1"/>
  <c r="V850" i="30" s="1"/>
  <c r="M50" i="30"/>
  <c r="W650" i="30" s="1"/>
  <c r="W850" i="30" s="1"/>
  <c r="S51" i="30"/>
  <c r="S451" i="30"/>
  <c r="S651" i="30"/>
  <c r="S851" i="30"/>
  <c r="S1051" i="30"/>
  <c r="H51" i="30"/>
  <c r="U51" i="30" s="1"/>
  <c r="I51" i="30"/>
  <c r="V51" i="30" s="1"/>
  <c r="J51" i="30"/>
  <c r="W51" i="30" s="1"/>
  <c r="K51" i="30"/>
  <c r="U651" i="30" s="1"/>
  <c r="U851" i="30" s="1"/>
  <c r="L51" i="30"/>
  <c r="V651" i="30" s="1"/>
  <c r="V851" i="30" s="1"/>
  <c r="M51" i="30"/>
  <c r="W651" i="30" s="1"/>
  <c r="W851" i="30" s="1"/>
  <c r="S52" i="30"/>
  <c r="S252" i="30"/>
  <c r="S652" i="30"/>
  <c r="S852" i="30"/>
  <c r="S1052" i="30"/>
  <c r="H52" i="30"/>
  <c r="U52" i="30" s="1"/>
  <c r="I52" i="30"/>
  <c r="V52" i="30" s="1"/>
  <c r="J52" i="30"/>
  <c r="W52" i="30" s="1"/>
  <c r="K52" i="30"/>
  <c r="U652" i="30" s="1"/>
  <c r="U852" i="30" s="1"/>
  <c r="L52" i="30"/>
  <c r="V652" i="30" s="1"/>
  <c r="V852" i="30" s="1"/>
  <c r="M52" i="30"/>
  <c r="W652" i="30" s="1"/>
  <c r="W852" i="30" s="1"/>
  <c r="S53" i="30"/>
  <c r="S253" i="30"/>
  <c r="S453" i="30"/>
  <c r="S653" i="30"/>
  <c r="S853" i="30"/>
  <c r="S1053" i="30"/>
  <c r="H53" i="30"/>
  <c r="U53" i="30" s="1"/>
  <c r="I53" i="30"/>
  <c r="V53" i="30" s="1"/>
  <c r="J53" i="30"/>
  <c r="W53" i="30" s="1"/>
  <c r="K53" i="30"/>
  <c r="U653" i="30" s="1"/>
  <c r="U853" i="30" s="1"/>
  <c r="L53" i="30"/>
  <c r="V653" i="30" s="1"/>
  <c r="V853" i="30" s="1"/>
  <c r="M53" i="30"/>
  <c r="W653" i="30" s="1"/>
  <c r="W853" i="30" s="1"/>
  <c r="S54" i="30"/>
  <c r="S254" i="30"/>
  <c r="S454" i="30"/>
  <c r="S654" i="30"/>
  <c r="S854" i="30"/>
  <c r="S1054" i="30"/>
  <c r="H54" i="30"/>
  <c r="U54" i="30" s="1"/>
  <c r="I54" i="30"/>
  <c r="V54" i="30" s="1"/>
  <c r="J54" i="30"/>
  <c r="W54" i="30" s="1"/>
  <c r="K54" i="30"/>
  <c r="U654" i="30" s="1"/>
  <c r="U854" i="30" s="1"/>
  <c r="L54" i="30"/>
  <c r="V654" i="30" s="1"/>
  <c r="V854" i="30" s="1"/>
  <c r="M54" i="30"/>
  <c r="W654" i="30" s="1"/>
  <c r="W854" i="30" s="1"/>
  <c r="S55" i="30"/>
  <c r="S455" i="30"/>
  <c r="S655" i="30"/>
  <c r="S855" i="30"/>
  <c r="S1055" i="30"/>
  <c r="H55" i="30"/>
  <c r="U55" i="30" s="1"/>
  <c r="I55" i="30"/>
  <c r="V55" i="30" s="1"/>
  <c r="J55" i="30"/>
  <c r="W55" i="30" s="1"/>
  <c r="K55" i="30"/>
  <c r="U655" i="30" s="1"/>
  <c r="U855" i="30" s="1"/>
  <c r="L55" i="30"/>
  <c r="V655" i="30" s="1"/>
  <c r="V855" i="30" s="1"/>
  <c r="M55" i="30"/>
  <c r="W655" i="30" s="1"/>
  <c r="W855" i="30" s="1"/>
  <c r="S56" i="30"/>
  <c r="S256" i="30"/>
  <c r="S456" i="30"/>
  <c r="S656" i="30"/>
  <c r="S856" i="30"/>
  <c r="S1056" i="30"/>
  <c r="H56" i="30"/>
  <c r="U56" i="30" s="1"/>
  <c r="I56" i="30"/>
  <c r="V56" i="30" s="1"/>
  <c r="J56" i="30"/>
  <c r="W56" i="30" s="1"/>
  <c r="K56" i="30"/>
  <c r="U656" i="30" s="1"/>
  <c r="U856" i="30" s="1"/>
  <c r="L56" i="30"/>
  <c r="V656" i="30" s="1"/>
  <c r="V856" i="30" s="1"/>
  <c r="M56" i="30"/>
  <c r="W656" i="30" s="1"/>
  <c r="W856" i="30" s="1"/>
  <c r="S57" i="30"/>
  <c r="S257" i="30"/>
  <c r="S457" i="30"/>
  <c r="S657" i="30"/>
  <c r="S857" i="30"/>
  <c r="S1057" i="30"/>
  <c r="H57" i="30"/>
  <c r="U57" i="30" s="1"/>
  <c r="I57" i="30"/>
  <c r="V57" i="30" s="1"/>
  <c r="J57" i="30"/>
  <c r="W57" i="30" s="1"/>
  <c r="K57" i="30"/>
  <c r="U657" i="30" s="1"/>
  <c r="U857" i="30" s="1"/>
  <c r="L57" i="30"/>
  <c r="V657" i="30" s="1"/>
  <c r="V857" i="30" s="1"/>
  <c r="M57" i="30"/>
  <c r="W657" i="30" s="1"/>
  <c r="W857" i="30" s="1"/>
  <c r="S58" i="30"/>
  <c r="S258" i="30"/>
  <c r="S658" i="30"/>
  <c r="S858" i="30"/>
  <c r="S1058" i="30"/>
  <c r="H58" i="30"/>
  <c r="U58" i="30" s="1"/>
  <c r="I58" i="30"/>
  <c r="V58" i="30" s="1"/>
  <c r="J58" i="30"/>
  <c r="W58" i="30" s="1"/>
  <c r="K58" i="30"/>
  <c r="U658" i="30" s="1"/>
  <c r="U858" i="30" s="1"/>
  <c r="L58" i="30"/>
  <c r="V658" i="30" s="1"/>
  <c r="V858" i="30" s="1"/>
  <c r="M58" i="30"/>
  <c r="W658" i="30" s="1"/>
  <c r="W858" i="30" s="1"/>
  <c r="S59" i="30"/>
  <c r="S259" i="30"/>
  <c r="S459" i="30"/>
  <c r="S659" i="30"/>
  <c r="S859" i="30"/>
  <c r="S1059" i="30"/>
  <c r="H59" i="30"/>
  <c r="U59" i="30" s="1"/>
  <c r="I59" i="30"/>
  <c r="V59" i="30" s="1"/>
  <c r="J59" i="30"/>
  <c r="W59" i="30" s="1"/>
  <c r="K59" i="30"/>
  <c r="U659" i="30" s="1"/>
  <c r="U859" i="30" s="1"/>
  <c r="L59" i="30"/>
  <c r="V659" i="30" s="1"/>
  <c r="V859" i="30" s="1"/>
  <c r="M59" i="30"/>
  <c r="W659" i="30" s="1"/>
  <c r="W859" i="30" s="1"/>
  <c r="S60" i="30"/>
  <c r="S460" i="30"/>
  <c r="S660" i="30"/>
  <c r="S860" i="30"/>
  <c r="S1060" i="30"/>
  <c r="H60" i="30"/>
  <c r="U60" i="30" s="1"/>
  <c r="I60" i="30"/>
  <c r="V60" i="30" s="1"/>
  <c r="J60" i="30"/>
  <c r="W60" i="30" s="1"/>
  <c r="K60" i="30"/>
  <c r="U660" i="30" s="1"/>
  <c r="U860" i="30" s="1"/>
  <c r="L60" i="30"/>
  <c r="V660" i="30" s="1"/>
  <c r="V860" i="30" s="1"/>
  <c r="M60" i="30"/>
  <c r="W660" i="30" s="1"/>
  <c r="W860" i="30" s="1"/>
  <c r="S61" i="30"/>
  <c r="S261" i="30"/>
  <c r="S461" i="30"/>
  <c r="S661" i="30"/>
  <c r="S861" i="30"/>
  <c r="S1061" i="30"/>
  <c r="H61" i="30"/>
  <c r="U61" i="30" s="1"/>
  <c r="I61" i="30"/>
  <c r="V61" i="30" s="1"/>
  <c r="J61" i="30"/>
  <c r="W61" i="30" s="1"/>
  <c r="K61" i="30"/>
  <c r="U661" i="30" s="1"/>
  <c r="U861" i="30" s="1"/>
  <c r="L61" i="30"/>
  <c r="V661" i="30" s="1"/>
  <c r="V861" i="30" s="1"/>
  <c r="M61" i="30"/>
  <c r="W661" i="30" s="1"/>
  <c r="W861" i="30" s="1"/>
  <c r="S62" i="30"/>
  <c r="S462" i="30"/>
  <c r="S662" i="30"/>
  <c r="S862" i="30"/>
  <c r="S1062" i="30"/>
  <c r="U62" i="30"/>
  <c r="V62" i="30"/>
  <c r="W62" i="30"/>
  <c r="U662" i="30"/>
  <c r="U862" i="30" s="1"/>
  <c r="V662" i="30"/>
  <c r="V862" i="30" s="1"/>
  <c r="W662" i="30"/>
  <c r="W862" i="30" s="1"/>
  <c r="S63" i="30"/>
  <c r="S263" i="30"/>
  <c r="S463" i="30"/>
  <c r="S663" i="30"/>
  <c r="S863" i="30"/>
  <c r="S1063" i="30"/>
  <c r="H63" i="30"/>
  <c r="U63" i="30" s="1"/>
  <c r="I63" i="30"/>
  <c r="V63" i="30" s="1"/>
  <c r="J63" i="30"/>
  <c r="W63" i="30" s="1"/>
  <c r="K63" i="30"/>
  <c r="U663" i="30" s="1"/>
  <c r="U863" i="30" s="1"/>
  <c r="L63" i="30"/>
  <c r="V663" i="30" s="1"/>
  <c r="V863" i="30" s="1"/>
  <c r="M63" i="30"/>
  <c r="W663" i="30" s="1"/>
  <c r="W863" i="30" s="1"/>
  <c r="S64" i="30"/>
  <c r="S264" i="30"/>
  <c r="S464" i="30"/>
  <c r="S664" i="30"/>
  <c r="S864" i="30"/>
  <c r="S1064" i="30"/>
  <c r="H64" i="30"/>
  <c r="U64" i="30" s="1"/>
  <c r="I64" i="30"/>
  <c r="V64" i="30" s="1"/>
  <c r="J64" i="30"/>
  <c r="W64" i="30" s="1"/>
  <c r="K64" i="30"/>
  <c r="U664" i="30" s="1"/>
  <c r="U864" i="30" s="1"/>
  <c r="L64" i="30"/>
  <c r="V664" i="30" s="1"/>
  <c r="V864" i="30" s="1"/>
  <c r="M64" i="30"/>
  <c r="W664" i="30" s="1"/>
  <c r="W864" i="30" s="1"/>
  <c r="S65" i="30"/>
  <c r="S265" i="30"/>
  <c r="S465" i="30"/>
  <c r="S665" i="30"/>
  <c r="S865" i="30"/>
  <c r="S1065" i="30"/>
  <c r="H65" i="30"/>
  <c r="U65" i="30" s="1"/>
  <c r="I65" i="30"/>
  <c r="V65" i="30" s="1"/>
  <c r="J65" i="30"/>
  <c r="W65" i="30" s="1"/>
  <c r="K65" i="30"/>
  <c r="U665" i="30" s="1"/>
  <c r="U865" i="30" s="1"/>
  <c r="L65" i="30"/>
  <c r="V665" i="30" s="1"/>
  <c r="V865" i="30" s="1"/>
  <c r="M65" i="30"/>
  <c r="W665" i="30" s="1"/>
  <c r="W865" i="30" s="1"/>
  <c r="S66" i="30"/>
  <c r="S466" i="30"/>
  <c r="S666" i="30"/>
  <c r="S866" i="30"/>
  <c r="S1066" i="30"/>
  <c r="H66" i="30"/>
  <c r="U66" i="30" s="1"/>
  <c r="I66" i="30"/>
  <c r="V66" i="30" s="1"/>
  <c r="J66" i="30"/>
  <c r="W66" i="30" s="1"/>
  <c r="K66" i="30"/>
  <c r="U666" i="30" s="1"/>
  <c r="U866" i="30" s="1"/>
  <c r="L66" i="30"/>
  <c r="V666" i="30" s="1"/>
  <c r="V866" i="30" s="1"/>
  <c r="M66" i="30"/>
  <c r="W666" i="30" s="1"/>
  <c r="W866" i="30" s="1"/>
  <c r="S67" i="30"/>
  <c r="S267" i="30"/>
  <c r="S467" i="30"/>
  <c r="S667" i="30"/>
  <c r="S867" i="30"/>
  <c r="S1067" i="30"/>
  <c r="H67" i="30"/>
  <c r="U67" i="30" s="1"/>
  <c r="I67" i="30"/>
  <c r="V67" i="30" s="1"/>
  <c r="J67" i="30"/>
  <c r="W67" i="30" s="1"/>
  <c r="K67" i="30"/>
  <c r="U667" i="30" s="1"/>
  <c r="U867" i="30" s="1"/>
  <c r="L67" i="30"/>
  <c r="V667" i="30" s="1"/>
  <c r="V867" i="30" s="1"/>
  <c r="M67" i="30"/>
  <c r="W667" i="30" s="1"/>
  <c r="W867" i="30" s="1"/>
  <c r="S68" i="30"/>
  <c r="S268" i="30"/>
  <c r="S468" i="30"/>
  <c r="S668" i="30"/>
  <c r="S868" i="30"/>
  <c r="S1068" i="30"/>
  <c r="H68" i="30"/>
  <c r="U68" i="30" s="1"/>
  <c r="I68" i="30"/>
  <c r="V68" i="30" s="1"/>
  <c r="J68" i="30"/>
  <c r="W68" i="30" s="1"/>
  <c r="K68" i="30"/>
  <c r="U668" i="30" s="1"/>
  <c r="U868" i="30" s="1"/>
  <c r="L68" i="30"/>
  <c r="V668" i="30" s="1"/>
  <c r="V868" i="30" s="1"/>
  <c r="M68" i="30"/>
  <c r="W668" i="30" s="1"/>
  <c r="W868" i="30" s="1"/>
  <c r="S69" i="30"/>
  <c r="S269" i="30"/>
  <c r="S469" i="30"/>
  <c r="S669" i="30"/>
  <c r="S869" i="30"/>
  <c r="S1069" i="30"/>
  <c r="H69" i="30"/>
  <c r="U69" i="30" s="1"/>
  <c r="I69" i="30"/>
  <c r="V69" i="30" s="1"/>
  <c r="J69" i="30"/>
  <c r="W69" i="30" s="1"/>
  <c r="K69" i="30"/>
  <c r="U669" i="30" s="1"/>
  <c r="U869" i="30" s="1"/>
  <c r="L69" i="30"/>
  <c r="V669" i="30" s="1"/>
  <c r="V869" i="30" s="1"/>
  <c r="M69" i="30"/>
  <c r="W669" i="30" s="1"/>
  <c r="W869" i="30" s="1"/>
  <c r="S70" i="30"/>
  <c r="S470" i="30"/>
  <c r="S670" i="30"/>
  <c r="S870" i="30"/>
  <c r="S1070" i="30"/>
  <c r="H70" i="30"/>
  <c r="U70" i="30" s="1"/>
  <c r="I70" i="30"/>
  <c r="V70" i="30" s="1"/>
  <c r="J70" i="30"/>
  <c r="W70" i="30" s="1"/>
  <c r="K70" i="30"/>
  <c r="U670" i="30" s="1"/>
  <c r="U870" i="30" s="1"/>
  <c r="L70" i="30"/>
  <c r="V670" i="30" s="1"/>
  <c r="V870" i="30" s="1"/>
  <c r="M70" i="30"/>
  <c r="W670" i="30" s="1"/>
  <c r="W870" i="30" s="1"/>
  <c r="S71" i="30"/>
  <c r="S671" i="30"/>
  <c r="S871" i="30"/>
  <c r="S1071" i="30"/>
  <c r="H71" i="30"/>
  <c r="U71" i="30" s="1"/>
  <c r="I71" i="30"/>
  <c r="V71" i="30" s="1"/>
  <c r="J71" i="30"/>
  <c r="W71" i="30" s="1"/>
  <c r="K71" i="30"/>
  <c r="U671" i="30" s="1"/>
  <c r="U871" i="30" s="1"/>
  <c r="L71" i="30"/>
  <c r="V671" i="30" s="1"/>
  <c r="V871" i="30" s="1"/>
  <c r="M71" i="30"/>
  <c r="W671" i="30" s="1"/>
  <c r="W871" i="30" s="1"/>
  <c r="S72" i="30"/>
  <c r="S472" i="30"/>
  <c r="S672" i="30"/>
  <c r="S872" i="30"/>
  <c r="S1072" i="30"/>
  <c r="H72" i="30"/>
  <c r="U72" i="30" s="1"/>
  <c r="I72" i="30"/>
  <c r="V72" i="30" s="1"/>
  <c r="J72" i="30"/>
  <c r="W72" i="30" s="1"/>
  <c r="K72" i="30"/>
  <c r="U672" i="30" s="1"/>
  <c r="U872" i="30" s="1"/>
  <c r="L72" i="30"/>
  <c r="V672" i="30" s="1"/>
  <c r="V872" i="30" s="1"/>
  <c r="M72" i="30"/>
  <c r="W672" i="30" s="1"/>
  <c r="W872" i="30" s="1"/>
  <c r="S73" i="30"/>
  <c r="S473" i="30"/>
  <c r="S673" i="30"/>
  <c r="S873" i="30"/>
  <c r="S1073" i="30"/>
  <c r="H73" i="30"/>
  <c r="U73" i="30" s="1"/>
  <c r="I73" i="30"/>
  <c r="V73" i="30" s="1"/>
  <c r="J73" i="30"/>
  <c r="W73" i="30" s="1"/>
  <c r="K73" i="30"/>
  <c r="U673" i="30" s="1"/>
  <c r="U873" i="30" s="1"/>
  <c r="L73" i="30"/>
  <c r="V673" i="30" s="1"/>
  <c r="V873" i="30" s="1"/>
  <c r="M73" i="30"/>
  <c r="W673" i="30" s="1"/>
  <c r="W873" i="30" s="1"/>
  <c r="S74" i="30"/>
  <c r="S274" i="30"/>
  <c r="S474" i="30"/>
  <c r="S674" i="30"/>
  <c r="S874" i="30"/>
  <c r="S1074" i="30"/>
  <c r="H74" i="30"/>
  <c r="U74" i="30" s="1"/>
  <c r="I74" i="30"/>
  <c r="V74" i="30" s="1"/>
  <c r="J74" i="30"/>
  <c r="W74" i="30" s="1"/>
  <c r="K74" i="30"/>
  <c r="U674" i="30" s="1"/>
  <c r="U874" i="30" s="1"/>
  <c r="L74" i="30"/>
  <c r="V674" i="30" s="1"/>
  <c r="V874" i="30" s="1"/>
  <c r="M74" i="30"/>
  <c r="W674" i="30" s="1"/>
  <c r="W874" i="30" s="1"/>
  <c r="S75" i="30"/>
  <c r="S475" i="30"/>
  <c r="S675" i="30"/>
  <c r="S875" i="30"/>
  <c r="S1075" i="30"/>
  <c r="H75" i="30"/>
  <c r="U75" i="30" s="1"/>
  <c r="I75" i="30"/>
  <c r="V75" i="30" s="1"/>
  <c r="J75" i="30"/>
  <c r="W75" i="30" s="1"/>
  <c r="K75" i="30"/>
  <c r="U675" i="30" s="1"/>
  <c r="U875" i="30" s="1"/>
  <c r="L75" i="30"/>
  <c r="V675" i="30" s="1"/>
  <c r="V875" i="30" s="1"/>
  <c r="M75" i="30"/>
  <c r="W675" i="30" s="1"/>
  <c r="W875" i="30" s="1"/>
  <c r="S76" i="30"/>
  <c r="S476" i="30"/>
  <c r="S676" i="30"/>
  <c r="S876" i="30"/>
  <c r="S1076" i="30"/>
  <c r="H76" i="30"/>
  <c r="U76" i="30" s="1"/>
  <c r="I76" i="30"/>
  <c r="V76" i="30" s="1"/>
  <c r="J76" i="30"/>
  <c r="W76" i="30" s="1"/>
  <c r="K76" i="30"/>
  <c r="U676" i="30" s="1"/>
  <c r="U876" i="30" s="1"/>
  <c r="L76" i="30"/>
  <c r="V676" i="30" s="1"/>
  <c r="V876" i="30" s="1"/>
  <c r="M76" i="30"/>
  <c r="W676" i="30" s="1"/>
  <c r="W876" i="30" s="1"/>
  <c r="S77" i="30"/>
  <c r="S277" i="30"/>
  <c r="S477" i="30"/>
  <c r="S677" i="30"/>
  <c r="S877" i="30"/>
  <c r="S1077" i="30"/>
  <c r="H77" i="30"/>
  <c r="U77" i="30" s="1"/>
  <c r="I77" i="30"/>
  <c r="V77" i="30" s="1"/>
  <c r="J77" i="30"/>
  <c r="W77" i="30" s="1"/>
  <c r="K77" i="30"/>
  <c r="U677" i="30" s="1"/>
  <c r="U877" i="30" s="1"/>
  <c r="L77" i="30"/>
  <c r="V677" i="30" s="1"/>
  <c r="V877" i="30" s="1"/>
  <c r="M77" i="30"/>
  <c r="W677" i="30" s="1"/>
  <c r="W877" i="30" s="1"/>
  <c r="S78" i="30"/>
  <c r="S278" i="30"/>
  <c r="S478" i="30"/>
  <c r="S678" i="30"/>
  <c r="S878" i="30"/>
  <c r="S1078" i="30"/>
  <c r="H78" i="30"/>
  <c r="U78" i="30" s="1"/>
  <c r="I78" i="30"/>
  <c r="V78" i="30" s="1"/>
  <c r="J78" i="30"/>
  <c r="W78" i="30" s="1"/>
  <c r="K78" i="30"/>
  <c r="U678" i="30" s="1"/>
  <c r="U878" i="30" s="1"/>
  <c r="L78" i="30"/>
  <c r="V678" i="30" s="1"/>
  <c r="V878" i="30" s="1"/>
  <c r="M78" i="30"/>
  <c r="W678" i="30" s="1"/>
  <c r="W878" i="30" s="1"/>
  <c r="S79" i="30"/>
  <c r="S279" i="30"/>
  <c r="S479" i="30"/>
  <c r="S679" i="30"/>
  <c r="S879" i="30"/>
  <c r="S1079" i="30"/>
  <c r="H79" i="30"/>
  <c r="U79" i="30" s="1"/>
  <c r="I79" i="30"/>
  <c r="V79" i="30" s="1"/>
  <c r="J79" i="30"/>
  <c r="W79" i="30" s="1"/>
  <c r="K79" i="30"/>
  <c r="U679" i="30" s="1"/>
  <c r="U879" i="30" s="1"/>
  <c r="L79" i="30"/>
  <c r="V679" i="30" s="1"/>
  <c r="V879" i="30" s="1"/>
  <c r="M79" i="30"/>
  <c r="W679" i="30" s="1"/>
  <c r="W879" i="30" s="1"/>
  <c r="S80" i="30"/>
  <c r="S280" i="30"/>
  <c r="S480" i="30"/>
  <c r="S680" i="30"/>
  <c r="S880" i="30"/>
  <c r="S1080" i="30"/>
  <c r="H80" i="30"/>
  <c r="U80" i="30" s="1"/>
  <c r="I80" i="30"/>
  <c r="V80" i="30" s="1"/>
  <c r="J80" i="30"/>
  <c r="W80" i="30" s="1"/>
  <c r="K80" i="30"/>
  <c r="U680" i="30" s="1"/>
  <c r="U880" i="30" s="1"/>
  <c r="L80" i="30"/>
  <c r="V680" i="30" s="1"/>
  <c r="V880" i="30" s="1"/>
  <c r="M80" i="30"/>
  <c r="W680" i="30" s="1"/>
  <c r="W880" i="30" s="1"/>
  <c r="S81" i="30"/>
  <c r="S481" i="30"/>
  <c r="S681" i="30"/>
  <c r="S881" i="30"/>
  <c r="S1081" i="30"/>
  <c r="H81" i="30"/>
  <c r="U81" i="30" s="1"/>
  <c r="I81" i="30"/>
  <c r="V81" i="30" s="1"/>
  <c r="J81" i="30"/>
  <c r="W81" i="30" s="1"/>
  <c r="K81" i="30"/>
  <c r="U681" i="30" s="1"/>
  <c r="U881" i="30" s="1"/>
  <c r="L81" i="30"/>
  <c r="V681" i="30" s="1"/>
  <c r="V881" i="30" s="1"/>
  <c r="M81" i="30"/>
  <c r="W681" i="30" s="1"/>
  <c r="W881" i="30" s="1"/>
  <c r="S82" i="30"/>
  <c r="S282" i="30"/>
  <c r="S482" i="30"/>
  <c r="S682" i="30"/>
  <c r="S882" i="30"/>
  <c r="S1082" i="30"/>
  <c r="H82" i="30"/>
  <c r="U82" i="30" s="1"/>
  <c r="I82" i="30"/>
  <c r="V82" i="30" s="1"/>
  <c r="J82" i="30"/>
  <c r="W82" i="30" s="1"/>
  <c r="K82" i="30"/>
  <c r="U682" i="30" s="1"/>
  <c r="U882" i="30" s="1"/>
  <c r="L82" i="30"/>
  <c r="V682" i="30" s="1"/>
  <c r="V882" i="30" s="1"/>
  <c r="M82" i="30"/>
  <c r="W682" i="30" s="1"/>
  <c r="W882" i="30" s="1"/>
  <c r="S83" i="30"/>
  <c r="S483" i="30"/>
  <c r="S683" i="30"/>
  <c r="S883" i="30"/>
  <c r="S1083" i="30"/>
  <c r="H83" i="30"/>
  <c r="U83" i="30" s="1"/>
  <c r="I83" i="30"/>
  <c r="V83" i="30" s="1"/>
  <c r="J83" i="30"/>
  <c r="W83" i="30" s="1"/>
  <c r="K83" i="30"/>
  <c r="U683" i="30" s="1"/>
  <c r="U883" i="30" s="1"/>
  <c r="L83" i="30"/>
  <c r="V683" i="30" s="1"/>
  <c r="V883" i="30" s="1"/>
  <c r="M83" i="30"/>
  <c r="W683" i="30" s="1"/>
  <c r="W883" i="30" s="1"/>
  <c r="S84" i="30"/>
  <c r="S284" i="30"/>
  <c r="S484" i="30"/>
  <c r="S684" i="30"/>
  <c r="S884" i="30"/>
  <c r="S1084" i="30"/>
  <c r="H84" i="30"/>
  <c r="U84" i="30" s="1"/>
  <c r="I84" i="30"/>
  <c r="V84" i="30" s="1"/>
  <c r="J84" i="30"/>
  <c r="W84" i="30" s="1"/>
  <c r="K84" i="30"/>
  <c r="U684" i="30" s="1"/>
  <c r="U884" i="30" s="1"/>
  <c r="L84" i="30"/>
  <c r="V684" i="30" s="1"/>
  <c r="V884" i="30" s="1"/>
  <c r="M84" i="30"/>
  <c r="W684" i="30" s="1"/>
  <c r="W884" i="30" s="1"/>
  <c r="S85" i="30"/>
  <c r="S285" i="30"/>
  <c r="S485" i="30"/>
  <c r="S685" i="30"/>
  <c r="S885" i="30"/>
  <c r="S1085" i="30"/>
  <c r="H85" i="30"/>
  <c r="U85" i="30" s="1"/>
  <c r="I85" i="30"/>
  <c r="V85" i="30" s="1"/>
  <c r="J85" i="30"/>
  <c r="W85" i="30" s="1"/>
  <c r="K85" i="30"/>
  <c r="U685" i="30" s="1"/>
  <c r="U885" i="30" s="1"/>
  <c r="L85" i="30"/>
  <c r="V685" i="30" s="1"/>
  <c r="V885" i="30" s="1"/>
  <c r="M85" i="30"/>
  <c r="W685" i="30" s="1"/>
  <c r="W885" i="30" s="1"/>
  <c r="S86" i="30"/>
  <c r="S286" i="30"/>
  <c r="S486" i="30"/>
  <c r="S686" i="30"/>
  <c r="S886" i="30"/>
  <c r="S1086" i="30"/>
  <c r="H86" i="30"/>
  <c r="U86" i="30" s="1"/>
  <c r="I86" i="30"/>
  <c r="V86" i="30" s="1"/>
  <c r="J86" i="30"/>
  <c r="W86" i="30" s="1"/>
  <c r="K86" i="30"/>
  <c r="U686" i="30" s="1"/>
  <c r="U886" i="30" s="1"/>
  <c r="L86" i="30"/>
  <c r="V686" i="30" s="1"/>
  <c r="V886" i="30" s="1"/>
  <c r="M86" i="30"/>
  <c r="W686" i="30" s="1"/>
  <c r="W886" i="30" s="1"/>
  <c r="S87" i="30"/>
  <c r="S287" i="30"/>
  <c r="S487" i="30"/>
  <c r="S687" i="30"/>
  <c r="S887" i="30"/>
  <c r="S1087" i="30"/>
  <c r="H87" i="30"/>
  <c r="U87" i="30" s="1"/>
  <c r="I87" i="30"/>
  <c r="V87" i="30" s="1"/>
  <c r="J87" i="30"/>
  <c r="W87" i="30" s="1"/>
  <c r="K87" i="30"/>
  <c r="U687" i="30" s="1"/>
  <c r="U887" i="30" s="1"/>
  <c r="L87" i="30"/>
  <c r="V687" i="30" s="1"/>
  <c r="V887" i="30" s="1"/>
  <c r="M87" i="30"/>
  <c r="W687" i="30" s="1"/>
  <c r="W887" i="30" s="1"/>
  <c r="S88" i="30"/>
  <c r="S288" i="30"/>
  <c r="S488" i="30"/>
  <c r="S688" i="30"/>
  <c r="S888" i="30"/>
  <c r="S1088" i="30"/>
  <c r="H88" i="30"/>
  <c r="U88" i="30" s="1"/>
  <c r="I88" i="30"/>
  <c r="V88" i="30" s="1"/>
  <c r="J88" i="30"/>
  <c r="W88" i="30" s="1"/>
  <c r="K88" i="30"/>
  <c r="U688" i="30" s="1"/>
  <c r="U888" i="30" s="1"/>
  <c r="L88" i="30"/>
  <c r="V688" i="30" s="1"/>
  <c r="V888" i="30" s="1"/>
  <c r="M88" i="30"/>
  <c r="W688" i="30" s="1"/>
  <c r="W888" i="30" s="1"/>
  <c r="S89" i="30"/>
  <c r="S289" i="30"/>
  <c r="S489" i="30"/>
  <c r="S689" i="30"/>
  <c r="S889" i="30"/>
  <c r="S1089" i="30"/>
  <c r="H89" i="30"/>
  <c r="U89" i="30" s="1"/>
  <c r="I89" i="30"/>
  <c r="V89" i="30" s="1"/>
  <c r="J89" i="30"/>
  <c r="W89" i="30" s="1"/>
  <c r="K89" i="30"/>
  <c r="U689" i="30" s="1"/>
  <c r="U889" i="30" s="1"/>
  <c r="L89" i="30"/>
  <c r="V689" i="30" s="1"/>
  <c r="V889" i="30" s="1"/>
  <c r="M89" i="30"/>
  <c r="W689" i="30" s="1"/>
  <c r="W889" i="30" s="1"/>
  <c r="S90" i="30"/>
  <c r="S290" i="30"/>
  <c r="S490" i="30"/>
  <c r="S690" i="30"/>
  <c r="S890" i="30"/>
  <c r="S1090" i="30"/>
  <c r="H90" i="30"/>
  <c r="U90" i="30" s="1"/>
  <c r="I90" i="30"/>
  <c r="V90" i="30" s="1"/>
  <c r="J90" i="30"/>
  <c r="W90" i="30" s="1"/>
  <c r="K90" i="30"/>
  <c r="U690" i="30" s="1"/>
  <c r="U890" i="30" s="1"/>
  <c r="L90" i="30"/>
  <c r="V690" i="30" s="1"/>
  <c r="V890" i="30" s="1"/>
  <c r="M90" i="30"/>
  <c r="W690" i="30" s="1"/>
  <c r="W890" i="30" s="1"/>
  <c r="S91" i="30"/>
  <c r="S291" i="30"/>
  <c r="S491" i="30"/>
  <c r="S691" i="30"/>
  <c r="S891" i="30"/>
  <c r="S1091" i="30"/>
  <c r="H91" i="30"/>
  <c r="U91" i="30" s="1"/>
  <c r="I91" i="30"/>
  <c r="V91" i="30" s="1"/>
  <c r="J91" i="30"/>
  <c r="W91" i="30" s="1"/>
  <c r="K91" i="30"/>
  <c r="U691" i="30" s="1"/>
  <c r="U891" i="30" s="1"/>
  <c r="L91" i="30"/>
  <c r="V691" i="30" s="1"/>
  <c r="V891" i="30" s="1"/>
  <c r="M91" i="30"/>
  <c r="W691" i="30" s="1"/>
  <c r="W891" i="30" s="1"/>
  <c r="S92" i="30"/>
  <c r="S292" i="30"/>
  <c r="S492" i="30"/>
  <c r="S692" i="30"/>
  <c r="S892" i="30"/>
  <c r="S1092" i="30"/>
  <c r="H92" i="30"/>
  <c r="U92" i="30" s="1"/>
  <c r="I92" i="30"/>
  <c r="V92" i="30" s="1"/>
  <c r="J92" i="30"/>
  <c r="W92" i="30" s="1"/>
  <c r="K92" i="30"/>
  <c r="U692" i="30" s="1"/>
  <c r="U892" i="30" s="1"/>
  <c r="L92" i="30"/>
  <c r="V692" i="30" s="1"/>
  <c r="V892" i="30" s="1"/>
  <c r="M92" i="30"/>
  <c r="W692" i="30" s="1"/>
  <c r="W892" i="30" s="1"/>
  <c r="S93" i="30"/>
  <c r="S293" i="30"/>
  <c r="S493" i="30"/>
  <c r="S693" i="30"/>
  <c r="S893" i="30"/>
  <c r="S1093" i="30"/>
  <c r="H93" i="30"/>
  <c r="U93" i="30" s="1"/>
  <c r="I93" i="30"/>
  <c r="V93" i="30" s="1"/>
  <c r="J93" i="30"/>
  <c r="W93" i="30" s="1"/>
  <c r="K93" i="30"/>
  <c r="U693" i="30" s="1"/>
  <c r="U893" i="30" s="1"/>
  <c r="L93" i="30"/>
  <c r="V693" i="30" s="1"/>
  <c r="V893" i="30" s="1"/>
  <c r="M93" i="30"/>
  <c r="W693" i="30" s="1"/>
  <c r="W893" i="30" s="1"/>
  <c r="S94" i="30"/>
  <c r="S294" i="30"/>
  <c r="S494" i="30"/>
  <c r="S694" i="30"/>
  <c r="S894" i="30"/>
  <c r="S1094" i="30"/>
  <c r="H94" i="30"/>
  <c r="U94" i="30" s="1"/>
  <c r="I94" i="30"/>
  <c r="V94" i="30" s="1"/>
  <c r="J94" i="30"/>
  <c r="W94" i="30" s="1"/>
  <c r="K94" i="30"/>
  <c r="U694" i="30" s="1"/>
  <c r="U894" i="30" s="1"/>
  <c r="L94" i="30"/>
  <c r="V694" i="30" s="1"/>
  <c r="V894" i="30" s="1"/>
  <c r="M94" i="30"/>
  <c r="W694" i="30" s="1"/>
  <c r="W894" i="30" s="1"/>
  <c r="S95" i="30"/>
  <c r="S295" i="30"/>
  <c r="S495" i="30"/>
  <c r="S695" i="30"/>
  <c r="S895" i="30"/>
  <c r="S1095" i="30"/>
  <c r="H95" i="30"/>
  <c r="U95" i="30" s="1"/>
  <c r="I95" i="30"/>
  <c r="V95" i="30" s="1"/>
  <c r="J95" i="30"/>
  <c r="W95" i="30" s="1"/>
  <c r="K95" i="30"/>
  <c r="U695" i="30" s="1"/>
  <c r="U895" i="30" s="1"/>
  <c r="L95" i="30"/>
  <c r="V695" i="30" s="1"/>
  <c r="V895" i="30" s="1"/>
  <c r="M95" i="30"/>
  <c r="W695" i="30" s="1"/>
  <c r="W895" i="30" s="1"/>
  <c r="S96" i="30"/>
  <c r="S296" i="30"/>
  <c r="S496" i="30"/>
  <c r="S696" i="30"/>
  <c r="S896" i="30"/>
  <c r="S1096" i="30"/>
  <c r="H96" i="30"/>
  <c r="U96" i="30" s="1"/>
  <c r="I96" i="30"/>
  <c r="V96" i="30" s="1"/>
  <c r="J96" i="30"/>
  <c r="W96" i="30" s="1"/>
  <c r="K96" i="30"/>
  <c r="U696" i="30" s="1"/>
  <c r="U896" i="30" s="1"/>
  <c r="L96" i="30"/>
  <c r="V696" i="30" s="1"/>
  <c r="V896" i="30" s="1"/>
  <c r="M96" i="30"/>
  <c r="W696" i="30" s="1"/>
  <c r="W896" i="30" s="1"/>
  <c r="S97" i="30"/>
  <c r="S297" i="30"/>
  <c r="S497" i="30"/>
  <c r="S697" i="30"/>
  <c r="S897" i="30"/>
  <c r="S1097" i="30"/>
  <c r="H97" i="30"/>
  <c r="U97" i="30" s="1"/>
  <c r="I97" i="30"/>
  <c r="V97" i="30" s="1"/>
  <c r="J97" i="30"/>
  <c r="W97" i="30" s="1"/>
  <c r="K97" i="30"/>
  <c r="U697" i="30" s="1"/>
  <c r="U897" i="30" s="1"/>
  <c r="L97" i="30"/>
  <c r="V697" i="30" s="1"/>
  <c r="V897" i="30" s="1"/>
  <c r="M97" i="30"/>
  <c r="W697" i="30" s="1"/>
  <c r="W897" i="30" s="1"/>
  <c r="S98" i="30"/>
  <c r="S298" i="30"/>
  <c r="S498" i="30"/>
  <c r="S698" i="30"/>
  <c r="S898" i="30"/>
  <c r="S1098" i="30"/>
  <c r="H98" i="30"/>
  <c r="U98" i="30" s="1"/>
  <c r="I98" i="30"/>
  <c r="V98" i="30" s="1"/>
  <c r="J98" i="30"/>
  <c r="W98" i="30" s="1"/>
  <c r="K98" i="30"/>
  <c r="U698" i="30" s="1"/>
  <c r="U898" i="30" s="1"/>
  <c r="L98" i="30"/>
  <c r="V698" i="30" s="1"/>
  <c r="V898" i="30" s="1"/>
  <c r="M98" i="30"/>
  <c r="W698" i="30" s="1"/>
  <c r="W898" i="30" s="1"/>
  <c r="S99" i="30"/>
  <c r="S299" i="30"/>
  <c r="S499" i="30"/>
  <c r="S699" i="30"/>
  <c r="S899" i="30"/>
  <c r="S1099" i="30"/>
  <c r="H99" i="30"/>
  <c r="U99" i="30" s="1"/>
  <c r="I99" i="30"/>
  <c r="V99" i="30" s="1"/>
  <c r="J99" i="30"/>
  <c r="W99" i="30" s="1"/>
  <c r="K99" i="30"/>
  <c r="U699" i="30" s="1"/>
  <c r="U899" i="30" s="1"/>
  <c r="L99" i="30"/>
  <c r="V699" i="30" s="1"/>
  <c r="V899" i="30" s="1"/>
  <c r="M99" i="30"/>
  <c r="W699" i="30" s="1"/>
  <c r="W899" i="30" s="1"/>
  <c r="S100" i="30"/>
  <c r="S300" i="30"/>
  <c r="S500" i="30"/>
  <c r="S700" i="30"/>
  <c r="S900" i="30"/>
  <c r="S1100" i="30"/>
  <c r="H100" i="30"/>
  <c r="U100" i="30" s="1"/>
  <c r="I100" i="30"/>
  <c r="V100" i="30" s="1"/>
  <c r="J100" i="30"/>
  <c r="W100" i="30" s="1"/>
  <c r="K100" i="30"/>
  <c r="U700" i="30" s="1"/>
  <c r="U900" i="30" s="1"/>
  <c r="L100" i="30"/>
  <c r="V700" i="30" s="1"/>
  <c r="V900" i="30" s="1"/>
  <c r="M100" i="30"/>
  <c r="W700" i="30" s="1"/>
  <c r="W900" i="30" s="1"/>
  <c r="S101" i="30"/>
  <c r="S301" i="30"/>
  <c r="S501" i="30"/>
  <c r="S701" i="30"/>
  <c r="S901" i="30"/>
  <c r="S1101" i="30"/>
  <c r="H101" i="30"/>
  <c r="U101" i="30" s="1"/>
  <c r="I101" i="30"/>
  <c r="V101" i="30" s="1"/>
  <c r="J101" i="30"/>
  <c r="W101" i="30" s="1"/>
  <c r="K101" i="30"/>
  <c r="U701" i="30" s="1"/>
  <c r="U901" i="30" s="1"/>
  <c r="L101" i="30"/>
  <c r="V701" i="30" s="1"/>
  <c r="V901" i="30" s="1"/>
  <c r="M101" i="30"/>
  <c r="W701" i="30" s="1"/>
  <c r="W901" i="30" s="1"/>
  <c r="S102" i="30"/>
  <c r="S302" i="30"/>
  <c r="S502" i="30"/>
  <c r="S702" i="30"/>
  <c r="S902" i="30"/>
  <c r="S1102" i="30"/>
  <c r="H102" i="30"/>
  <c r="U102" i="30" s="1"/>
  <c r="I102" i="30"/>
  <c r="V102" i="30" s="1"/>
  <c r="J102" i="30"/>
  <c r="W102" i="30" s="1"/>
  <c r="K102" i="30"/>
  <c r="U702" i="30" s="1"/>
  <c r="U902" i="30" s="1"/>
  <c r="L102" i="30"/>
  <c r="V702" i="30" s="1"/>
  <c r="V902" i="30" s="1"/>
  <c r="M102" i="30"/>
  <c r="W702" i="30" s="1"/>
  <c r="W902" i="30" s="1"/>
  <c r="S103" i="30"/>
  <c r="S303" i="30"/>
  <c r="S503" i="30"/>
  <c r="S703" i="30"/>
  <c r="S903" i="30"/>
  <c r="S1103" i="30"/>
  <c r="H103" i="30"/>
  <c r="U103" i="30" s="1"/>
  <c r="I103" i="30"/>
  <c r="V103" i="30" s="1"/>
  <c r="J103" i="30"/>
  <c r="W103" i="30" s="1"/>
  <c r="K103" i="30"/>
  <c r="U703" i="30" s="1"/>
  <c r="U903" i="30" s="1"/>
  <c r="L103" i="30"/>
  <c r="V703" i="30" s="1"/>
  <c r="V903" i="30" s="1"/>
  <c r="M103" i="30"/>
  <c r="W703" i="30" s="1"/>
  <c r="W903" i="30" s="1"/>
  <c r="S104" i="30"/>
  <c r="S304" i="30"/>
  <c r="S504" i="30"/>
  <c r="S704" i="30"/>
  <c r="S904" i="30"/>
  <c r="S1104" i="30"/>
  <c r="H104" i="30"/>
  <c r="U104" i="30" s="1"/>
  <c r="I104" i="30"/>
  <c r="V104" i="30" s="1"/>
  <c r="J104" i="30"/>
  <c r="W104" i="30" s="1"/>
  <c r="K104" i="30"/>
  <c r="U704" i="30" s="1"/>
  <c r="U904" i="30" s="1"/>
  <c r="L104" i="30"/>
  <c r="V704" i="30" s="1"/>
  <c r="V904" i="30" s="1"/>
  <c r="M104" i="30"/>
  <c r="W704" i="30" s="1"/>
  <c r="W904" i="30" s="1"/>
  <c r="S105" i="30"/>
  <c r="S305" i="30"/>
  <c r="S505" i="30"/>
  <c r="S705" i="30"/>
  <c r="S905" i="30"/>
  <c r="S1105" i="30"/>
  <c r="H105" i="30"/>
  <c r="U105" i="30" s="1"/>
  <c r="I105" i="30"/>
  <c r="V105" i="30" s="1"/>
  <c r="J105" i="30"/>
  <c r="W105" i="30" s="1"/>
  <c r="K105" i="30"/>
  <c r="U705" i="30" s="1"/>
  <c r="U905" i="30" s="1"/>
  <c r="L105" i="30"/>
  <c r="V705" i="30" s="1"/>
  <c r="V905" i="30" s="1"/>
  <c r="M105" i="30"/>
  <c r="W705" i="30" s="1"/>
  <c r="W905" i="30" s="1"/>
  <c r="S106" i="30"/>
  <c r="S306" i="30"/>
  <c r="S506" i="30"/>
  <c r="S706" i="30"/>
  <c r="S906" i="30"/>
  <c r="S1106" i="30"/>
  <c r="H106" i="30"/>
  <c r="U106" i="30" s="1"/>
  <c r="I106" i="30"/>
  <c r="V106" i="30" s="1"/>
  <c r="J106" i="30"/>
  <c r="W106" i="30" s="1"/>
  <c r="K106" i="30"/>
  <c r="U706" i="30" s="1"/>
  <c r="U906" i="30" s="1"/>
  <c r="L106" i="30"/>
  <c r="V706" i="30" s="1"/>
  <c r="V906" i="30" s="1"/>
  <c r="M106" i="30"/>
  <c r="W706" i="30" s="1"/>
  <c r="W906" i="30" s="1"/>
  <c r="S107" i="30"/>
  <c r="S307" i="30"/>
  <c r="S507" i="30"/>
  <c r="S707" i="30"/>
  <c r="S907" i="30"/>
  <c r="S1107" i="30"/>
  <c r="H107" i="30"/>
  <c r="U107" i="30" s="1"/>
  <c r="I107" i="30"/>
  <c r="V107" i="30" s="1"/>
  <c r="J107" i="30"/>
  <c r="W107" i="30" s="1"/>
  <c r="K107" i="30"/>
  <c r="U707" i="30" s="1"/>
  <c r="U907" i="30" s="1"/>
  <c r="L107" i="30"/>
  <c r="V707" i="30" s="1"/>
  <c r="V907" i="30" s="1"/>
  <c r="M107" i="30"/>
  <c r="W707" i="30" s="1"/>
  <c r="W907" i="30" s="1"/>
  <c r="S108" i="30"/>
  <c r="S308" i="30"/>
  <c r="S508" i="30"/>
  <c r="S708" i="30"/>
  <c r="S908" i="30"/>
  <c r="S1108" i="30"/>
  <c r="H108" i="30"/>
  <c r="U108" i="30" s="1"/>
  <c r="I108" i="30"/>
  <c r="V108" i="30" s="1"/>
  <c r="J108" i="30"/>
  <c r="W108" i="30" s="1"/>
  <c r="K108" i="30"/>
  <c r="U708" i="30" s="1"/>
  <c r="U908" i="30" s="1"/>
  <c r="L108" i="30"/>
  <c r="V708" i="30" s="1"/>
  <c r="V908" i="30" s="1"/>
  <c r="M108" i="30"/>
  <c r="W708" i="30" s="1"/>
  <c r="W908" i="30" s="1"/>
  <c r="S109" i="30"/>
  <c r="S309" i="30"/>
  <c r="S509" i="30"/>
  <c r="S709" i="30"/>
  <c r="S909" i="30"/>
  <c r="S1109" i="30"/>
  <c r="H109" i="30"/>
  <c r="U109" i="30" s="1"/>
  <c r="I109" i="30"/>
  <c r="V109" i="30" s="1"/>
  <c r="J109" i="30"/>
  <c r="W109" i="30" s="1"/>
  <c r="K109" i="30"/>
  <c r="U709" i="30" s="1"/>
  <c r="U909" i="30" s="1"/>
  <c r="L109" i="30"/>
  <c r="V709" i="30" s="1"/>
  <c r="V909" i="30" s="1"/>
  <c r="M109" i="30"/>
  <c r="W709" i="30" s="1"/>
  <c r="W909" i="30" s="1"/>
  <c r="S110" i="30"/>
  <c r="S310" i="30"/>
  <c r="S510" i="30"/>
  <c r="S710" i="30"/>
  <c r="S910" i="30"/>
  <c r="S1110" i="30"/>
  <c r="H110" i="30"/>
  <c r="I110" i="30"/>
  <c r="V110" i="30" s="1"/>
  <c r="J110" i="30"/>
  <c r="W110" i="30" s="1"/>
  <c r="K110" i="30"/>
  <c r="U710" i="30" s="1"/>
  <c r="U910" i="30" s="1"/>
  <c r="L110" i="30"/>
  <c r="V710" i="30" s="1"/>
  <c r="V910" i="30" s="1"/>
  <c r="M110" i="30"/>
  <c r="W710" i="30" s="1"/>
  <c r="W910" i="30" s="1"/>
  <c r="S111" i="30"/>
  <c r="S311" i="30"/>
  <c r="S511" i="30"/>
  <c r="S711" i="30"/>
  <c r="S911" i="30"/>
  <c r="S1111" i="30"/>
  <c r="H111" i="30"/>
  <c r="U111" i="30" s="1"/>
  <c r="I111" i="30"/>
  <c r="V111" i="30" s="1"/>
  <c r="J111" i="30"/>
  <c r="W111" i="30" s="1"/>
  <c r="K111" i="30"/>
  <c r="U711" i="30" s="1"/>
  <c r="U911" i="30" s="1"/>
  <c r="L111" i="30"/>
  <c r="V711" i="30" s="1"/>
  <c r="V911" i="30" s="1"/>
  <c r="M111" i="30"/>
  <c r="W711" i="30" s="1"/>
  <c r="W911" i="30" s="1"/>
  <c r="S112" i="30"/>
  <c r="S312" i="30"/>
  <c r="S512" i="30"/>
  <c r="S712" i="30"/>
  <c r="S912" i="30"/>
  <c r="S1112" i="30"/>
  <c r="H112" i="30"/>
  <c r="U112" i="30" s="1"/>
  <c r="I112" i="30"/>
  <c r="V112" i="30" s="1"/>
  <c r="J112" i="30"/>
  <c r="W112" i="30" s="1"/>
  <c r="K112" i="30"/>
  <c r="U712" i="30" s="1"/>
  <c r="U912" i="30" s="1"/>
  <c r="L112" i="30"/>
  <c r="V712" i="30" s="1"/>
  <c r="V912" i="30" s="1"/>
  <c r="M112" i="30"/>
  <c r="W712" i="30" s="1"/>
  <c r="W912" i="30" s="1"/>
  <c r="S113" i="30"/>
  <c r="S313" i="30"/>
  <c r="S513" i="30"/>
  <c r="S713" i="30"/>
  <c r="S913" i="30"/>
  <c r="S1113" i="30"/>
  <c r="H113" i="30"/>
  <c r="U113" i="30" s="1"/>
  <c r="I113" i="30"/>
  <c r="V113" i="30" s="1"/>
  <c r="J113" i="30"/>
  <c r="W113" i="30" s="1"/>
  <c r="K113" i="30"/>
  <c r="U713" i="30" s="1"/>
  <c r="U913" i="30" s="1"/>
  <c r="L113" i="30"/>
  <c r="V713" i="30" s="1"/>
  <c r="V913" i="30" s="1"/>
  <c r="M113" i="30"/>
  <c r="W713" i="30" s="1"/>
  <c r="W913" i="30" s="1"/>
  <c r="S114" i="30"/>
  <c r="S314" i="30"/>
  <c r="S514" i="30"/>
  <c r="S714" i="30"/>
  <c r="S914" i="30"/>
  <c r="S1114" i="30"/>
  <c r="H114" i="30"/>
  <c r="U114" i="30" s="1"/>
  <c r="I114" i="30"/>
  <c r="V114" i="30" s="1"/>
  <c r="J114" i="30"/>
  <c r="W114" i="30" s="1"/>
  <c r="K114" i="30"/>
  <c r="U714" i="30" s="1"/>
  <c r="U914" i="30" s="1"/>
  <c r="L114" i="30"/>
  <c r="V714" i="30" s="1"/>
  <c r="V914" i="30" s="1"/>
  <c r="M114" i="30"/>
  <c r="W714" i="30" s="1"/>
  <c r="W914" i="30" s="1"/>
  <c r="S115" i="30"/>
  <c r="S315" i="30"/>
  <c r="S515" i="30"/>
  <c r="S715" i="30"/>
  <c r="S915" i="30"/>
  <c r="S1115" i="30"/>
  <c r="H115" i="30"/>
  <c r="U115" i="30" s="1"/>
  <c r="I115" i="30"/>
  <c r="V115" i="30" s="1"/>
  <c r="J115" i="30"/>
  <c r="W115" i="30" s="1"/>
  <c r="K115" i="30"/>
  <c r="U715" i="30" s="1"/>
  <c r="U915" i="30" s="1"/>
  <c r="L115" i="30"/>
  <c r="V715" i="30" s="1"/>
  <c r="V915" i="30" s="1"/>
  <c r="M115" i="30"/>
  <c r="W715" i="30" s="1"/>
  <c r="W915" i="30" s="1"/>
  <c r="S116" i="30"/>
  <c r="S316" i="30"/>
  <c r="S516" i="30"/>
  <c r="S716" i="30"/>
  <c r="S916" i="30"/>
  <c r="S1116" i="30"/>
  <c r="H116" i="30"/>
  <c r="U116" i="30" s="1"/>
  <c r="I116" i="30"/>
  <c r="V116" i="30" s="1"/>
  <c r="J116" i="30"/>
  <c r="W116" i="30" s="1"/>
  <c r="K116" i="30"/>
  <c r="U716" i="30" s="1"/>
  <c r="U916" i="30" s="1"/>
  <c r="L116" i="30"/>
  <c r="V716" i="30" s="1"/>
  <c r="V916" i="30" s="1"/>
  <c r="M116" i="30"/>
  <c r="W716" i="30" s="1"/>
  <c r="W916" i="30" s="1"/>
  <c r="S117" i="30"/>
  <c r="S317" i="30"/>
  <c r="S517" i="30"/>
  <c r="S717" i="30"/>
  <c r="S917" i="30"/>
  <c r="S1117" i="30"/>
  <c r="H117" i="30"/>
  <c r="U117" i="30" s="1"/>
  <c r="I117" i="30"/>
  <c r="V117" i="30" s="1"/>
  <c r="J117" i="30"/>
  <c r="W117" i="30" s="1"/>
  <c r="K117" i="30"/>
  <c r="U717" i="30" s="1"/>
  <c r="U917" i="30" s="1"/>
  <c r="L117" i="30"/>
  <c r="V717" i="30" s="1"/>
  <c r="V917" i="30" s="1"/>
  <c r="M117" i="30"/>
  <c r="W717" i="30" s="1"/>
  <c r="W917" i="30" s="1"/>
  <c r="S118" i="30"/>
  <c r="S318" i="30"/>
  <c r="S518" i="30"/>
  <c r="S718" i="30"/>
  <c r="S918" i="30"/>
  <c r="S1118" i="30"/>
  <c r="H118" i="30"/>
  <c r="U118" i="30" s="1"/>
  <c r="I118" i="30"/>
  <c r="V118" i="30" s="1"/>
  <c r="J118" i="30"/>
  <c r="W118" i="30" s="1"/>
  <c r="K118" i="30"/>
  <c r="U718" i="30" s="1"/>
  <c r="U918" i="30" s="1"/>
  <c r="L118" i="30"/>
  <c r="V718" i="30" s="1"/>
  <c r="V918" i="30" s="1"/>
  <c r="M118" i="30"/>
  <c r="W718" i="30" s="1"/>
  <c r="W918" i="30" s="1"/>
  <c r="S119" i="30"/>
  <c r="S319" i="30"/>
  <c r="S519" i="30"/>
  <c r="S719" i="30"/>
  <c r="S919" i="30"/>
  <c r="S1119" i="30"/>
  <c r="H119" i="30"/>
  <c r="U119" i="30" s="1"/>
  <c r="I119" i="30"/>
  <c r="V119" i="30" s="1"/>
  <c r="J119" i="30"/>
  <c r="W119" i="30" s="1"/>
  <c r="K119" i="30"/>
  <c r="U719" i="30" s="1"/>
  <c r="U919" i="30" s="1"/>
  <c r="L119" i="30"/>
  <c r="V719" i="30" s="1"/>
  <c r="V919" i="30" s="1"/>
  <c r="M119" i="30"/>
  <c r="W719" i="30" s="1"/>
  <c r="W919" i="30" s="1"/>
  <c r="S120" i="30"/>
  <c r="S320" i="30"/>
  <c r="S520" i="30"/>
  <c r="S720" i="30"/>
  <c r="S920" i="30"/>
  <c r="S1120" i="30"/>
  <c r="H120" i="30"/>
  <c r="U120" i="30" s="1"/>
  <c r="I120" i="30"/>
  <c r="V120" i="30" s="1"/>
  <c r="J120" i="30"/>
  <c r="W120" i="30" s="1"/>
  <c r="K120" i="30"/>
  <c r="U720" i="30" s="1"/>
  <c r="U920" i="30" s="1"/>
  <c r="L120" i="30"/>
  <c r="V720" i="30" s="1"/>
  <c r="V920" i="30" s="1"/>
  <c r="M120" i="30"/>
  <c r="W720" i="30" s="1"/>
  <c r="W920" i="30" s="1"/>
  <c r="S121" i="30"/>
  <c r="S321" i="30"/>
  <c r="S521" i="30"/>
  <c r="S721" i="30"/>
  <c r="S921" i="30"/>
  <c r="S1121" i="30"/>
  <c r="H121" i="30"/>
  <c r="U121" i="30" s="1"/>
  <c r="I121" i="30"/>
  <c r="V121" i="30" s="1"/>
  <c r="J121" i="30"/>
  <c r="W121" i="30" s="1"/>
  <c r="K121" i="30"/>
  <c r="U721" i="30" s="1"/>
  <c r="U921" i="30" s="1"/>
  <c r="L121" i="30"/>
  <c r="V721" i="30" s="1"/>
  <c r="V921" i="30" s="1"/>
  <c r="M121" i="30"/>
  <c r="W721" i="30" s="1"/>
  <c r="W921" i="30" s="1"/>
  <c r="S122" i="30"/>
  <c r="S322" i="30"/>
  <c r="S522" i="30"/>
  <c r="S722" i="30"/>
  <c r="S922" i="30"/>
  <c r="S1122" i="30"/>
  <c r="H122" i="30"/>
  <c r="U122" i="30" s="1"/>
  <c r="I122" i="30"/>
  <c r="V122" i="30" s="1"/>
  <c r="J122" i="30"/>
  <c r="W122" i="30" s="1"/>
  <c r="K122" i="30"/>
  <c r="U722" i="30" s="1"/>
  <c r="U922" i="30" s="1"/>
  <c r="L122" i="30"/>
  <c r="V722" i="30" s="1"/>
  <c r="V922" i="30" s="1"/>
  <c r="M122" i="30"/>
  <c r="W722" i="30" s="1"/>
  <c r="W922" i="30" s="1"/>
  <c r="S123" i="30"/>
  <c r="S323" i="30"/>
  <c r="S523" i="30"/>
  <c r="S723" i="30"/>
  <c r="S923" i="30"/>
  <c r="S1123" i="30"/>
  <c r="H123" i="30"/>
  <c r="U123" i="30" s="1"/>
  <c r="I123" i="30"/>
  <c r="V123" i="30" s="1"/>
  <c r="J123" i="30"/>
  <c r="W123" i="30" s="1"/>
  <c r="K123" i="30"/>
  <c r="U723" i="30" s="1"/>
  <c r="U923" i="30" s="1"/>
  <c r="L123" i="30"/>
  <c r="V723" i="30" s="1"/>
  <c r="V923" i="30" s="1"/>
  <c r="M123" i="30"/>
  <c r="W723" i="30" s="1"/>
  <c r="W923" i="30" s="1"/>
  <c r="S124" i="30"/>
  <c r="S324" i="30"/>
  <c r="S524" i="30"/>
  <c r="S724" i="30"/>
  <c r="S924" i="30"/>
  <c r="S1124" i="30"/>
  <c r="H124" i="30"/>
  <c r="U124" i="30" s="1"/>
  <c r="I124" i="30"/>
  <c r="V124" i="30" s="1"/>
  <c r="J124" i="30"/>
  <c r="W124" i="30" s="1"/>
  <c r="K124" i="30"/>
  <c r="U724" i="30" s="1"/>
  <c r="U924" i="30" s="1"/>
  <c r="L124" i="30"/>
  <c r="V724" i="30" s="1"/>
  <c r="V924" i="30" s="1"/>
  <c r="M124" i="30"/>
  <c r="W724" i="30" s="1"/>
  <c r="W924" i="30" s="1"/>
  <c r="S125" i="30"/>
  <c r="S325" i="30"/>
  <c r="S525" i="30"/>
  <c r="S725" i="30"/>
  <c r="S925" i="30"/>
  <c r="S1125" i="30"/>
  <c r="H125" i="30"/>
  <c r="U125" i="30" s="1"/>
  <c r="I125" i="30"/>
  <c r="V125" i="30" s="1"/>
  <c r="J125" i="30"/>
  <c r="W125" i="30" s="1"/>
  <c r="K125" i="30"/>
  <c r="U725" i="30" s="1"/>
  <c r="U925" i="30" s="1"/>
  <c r="L125" i="30"/>
  <c r="V725" i="30" s="1"/>
  <c r="V925" i="30" s="1"/>
  <c r="M125" i="30"/>
  <c r="W725" i="30" s="1"/>
  <c r="W925" i="30" s="1"/>
  <c r="S126" i="30"/>
  <c r="S326" i="30"/>
  <c r="S526" i="30"/>
  <c r="S726" i="30"/>
  <c r="S926" i="30"/>
  <c r="S1126" i="30"/>
  <c r="H126" i="30"/>
  <c r="U126" i="30" s="1"/>
  <c r="I126" i="30"/>
  <c r="V126" i="30" s="1"/>
  <c r="J126" i="30"/>
  <c r="W126" i="30" s="1"/>
  <c r="K126" i="30"/>
  <c r="U726" i="30" s="1"/>
  <c r="U926" i="30" s="1"/>
  <c r="L126" i="30"/>
  <c r="V726" i="30" s="1"/>
  <c r="V926" i="30" s="1"/>
  <c r="M126" i="30"/>
  <c r="W726" i="30" s="1"/>
  <c r="W926" i="30" s="1"/>
  <c r="S127" i="30"/>
  <c r="S327" i="30"/>
  <c r="S527" i="30"/>
  <c r="S727" i="30"/>
  <c r="S927" i="30"/>
  <c r="S1127" i="30"/>
  <c r="H127" i="30"/>
  <c r="U127" i="30" s="1"/>
  <c r="I127" i="30"/>
  <c r="V127" i="30" s="1"/>
  <c r="J127" i="30"/>
  <c r="W127" i="30" s="1"/>
  <c r="K127" i="30"/>
  <c r="U727" i="30" s="1"/>
  <c r="U927" i="30" s="1"/>
  <c r="L127" i="30"/>
  <c r="V727" i="30" s="1"/>
  <c r="V927" i="30" s="1"/>
  <c r="M127" i="30"/>
  <c r="W727" i="30" s="1"/>
  <c r="W927" i="30" s="1"/>
  <c r="S128" i="30"/>
  <c r="S328" i="30"/>
  <c r="S528" i="30"/>
  <c r="S728" i="30"/>
  <c r="S928" i="30"/>
  <c r="S1128" i="30"/>
  <c r="H128" i="30"/>
  <c r="U128" i="30" s="1"/>
  <c r="I128" i="30"/>
  <c r="V128" i="30" s="1"/>
  <c r="J128" i="30"/>
  <c r="W128" i="30" s="1"/>
  <c r="K128" i="30"/>
  <c r="U728" i="30" s="1"/>
  <c r="U928" i="30" s="1"/>
  <c r="L128" i="30"/>
  <c r="V728" i="30" s="1"/>
  <c r="V928" i="30" s="1"/>
  <c r="M128" i="30"/>
  <c r="W728" i="30" s="1"/>
  <c r="W928" i="30" s="1"/>
  <c r="S129" i="30"/>
  <c r="S329" i="30"/>
  <c r="S529" i="30"/>
  <c r="S729" i="30"/>
  <c r="S929" i="30"/>
  <c r="S1129" i="30"/>
  <c r="H129" i="30"/>
  <c r="U129" i="30" s="1"/>
  <c r="I129" i="30"/>
  <c r="V129" i="30" s="1"/>
  <c r="J129" i="30"/>
  <c r="W129" i="30" s="1"/>
  <c r="K129" i="30"/>
  <c r="U729" i="30" s="1"/>
  <c r="U929" i="30" s="1"/>
  <c r="L129" i="30"/>
  <c r="V729" i="30" s="1"/>
  <c r="V929" i="30" s="1"/>
  <c r="M129" i="30"/>
  <c r="W729" i="30" s="1"/>
  <c r="W929" i="30" s="1"/>
  <c r="S130" i="30"/>
  <c r="S330" i="30"/>
  <c r="S530" i="30"/>
  <c r="S730" i="30"/>
  <c r="S930" i="30"/>
  <c r="S1130" i="30"/>
  <c r="H130" i="30"/>
  <c r="U130" i="30" s="1"/>
  <c r="I130" i="30"/>
  <c r="V130" i="30" s="1"/>
  <c r="J130" i="30"/>
  <c r="W130" i="30" s="1"/>
  <c r="K130" i="30"/>
  <c r="U730" i="30" s="1"/>
  <c r="U930" i="30" s="1"/>
  <c r="L130" i="30"/>
  <c r="V730" i="30" s="1"/>
  <c r="V930" i="30" s="1"/>
  <c r="M130" i="30"/>
  <c r="W730" i="30" s="1"/>
  <c r="W930" i="30" s="1"/>
  <c r="S131" i="30"/>
  <c r="S331" i="30"/>
  <c r="S531" i="30"/>
  <c r="S731" i="30"/>
  <c r="S931" i="30"/>
  <c r="S1131" i="30"/>
  <c r="H131" i="30"/>
  <c r="U131" i="30" s="1"/>
  <c r="I131" i="30"/>
  <c r="V131" i="30" s="1"/>
  <c r="J131" i="30"/>
  <c r="W131" i="30" s="1"/>
  <c r="K131" i="30"/>
  <c r="U731" i="30" s="1"/>
  <c r="U931" i="30" s="1"/>
  <c r="L131" i="30"/>
  <c r="V731" i="30" s="1"/>
  <c r="V931" i="30" s="1"/>
  <c r="M131" i="30"/>
  <c r="W731" i="30" s="1"/>
  <c r="W931" i="30" s="1"/>
  <c r="S132" i="30"/>
  <c r="S332" i="30"/>
  <c r="S532" i="30"/>
  <c r="S732" i="30"/>
  <c r="S932" i="30"/>
  <c r="S1132" i="30"/>
  <c r="H132" i="30"/>
  <c r="U132" i="30" s="1"/>
  <c r="I132" i="30"/>
  <c r="V132" i="30" s="1"/>
  <c r="J132" i="30"/>
  <c r="W132" i="30" s="1"/>
  <c r="K132" i="30"/>
  <c r="U732" i="30" s="1"/>
  <c r="U932" i="30" s="1"/>
  <c r="L132" i="30"/>
  <c r="V732" i="30" s="1"/>
  <c r="V932" i="30" s="1"/>
  <c r="M132" i="30"/>
  <c r="W732" i="30" s="1"/>
  <c r="W932" i="30" s="1"/>
  <c r="S133" i="30"/>
  <c r="S333" i="30"/>
  <c r="S533" i="30"/>
  <c r="S733" i="30"/>
  <c r="S933" i="30"/>
  <c r="S1133" i="30"/>
  <c r="H133" i="30"/>
  <c r="U133" i="30" s="1"/>
  <c r="I133" i="30"/>
  <c r="V133" i="30" s="1"/>
  <c r="J133" i="30"/>
  <c r="W133" i="30" s="1"/>
  <c r="K133" i="30"/>
  <c r="U733" i="30" s="1"/>
  <c r="U933" i="30" s="1"/>
  <c r="L133" i="30"/>
  <c r="V733" i="30" s="1"/>
  <c r="V933" i="30" s="1"/>
  <c r="M133" i="30"/>
  <c r="W733" i="30" s="1"/>
  <c r="W933" i="30" s="1"/>
  <c r="S134" i="30"/>
  <c r="S334" i="30"/>
  <c r="S534" i="30"/>
  <c r="S734" i="30"/>
  <c r="S934" i="30"/>
  <c r="S1134" i="30"/>
  <c r="H134" i="30"/>
  <c r="U134" i="30" s="1"/>
  <c r="I134" i="30"/>
  <c r="V134" i="30" s="1"/>
  <c r="J134" i="30"/>
  <c r="W134" i="30" s="1"/>
  <c r="K134" i="30"/>
  <c r="U734" i="30" s="1"/>
  <c r="U934" i="30" s="1"/>
  <c r="L134" i="30"/>
  <c r="V734" i="30" s="1"/>
  <c r="V934" i="30" s="1"/>
  <c r="M134" i="30"/>
  <c r="W734" i="30" s="1"/>
  <c r="W934" i="30" s="1"/>
  <c r="S135" i="30"/>
  <c r="S335" i="30"/>
  <c r="S535" i="30"/>
  <c r="S735" i="30"/>
  <c r="S935" i="30"/>
  <c r="S1135" i="30"/>
  <c r="H135" i="30"/>
  <c r="U135" i="30" s="1"/>
  <c r="I135" i="30"/>
  <c r="V135" i="30" s="1"/>
  <c r="J135" i="30"/>
  <c r="W135" i="30" s="1"/>
  <c r="K135" i="30"/>
  <c r="U735" i="30" s="1"/>
  <c r="U935" i="30" s="1"/>
  <c r="L135" i="30"/>
  <c r="V735" i="30" s="1"/>
  <c r="V935" i="30" s="1"/>
  <c r="M135" i="30"/>
  <c r="W735" i="30" s="1"/>
  <c r="W935" i="30" s="1"/>
  <c r="S136" i="30"/>
  <c r="S336" i="30"/>
  <c r="S536" i="30"/>
  <c r="S736" i="30"/>
  <c r="S936" i="30"/>
  <c r="S1136" i="30"/>
  <c r="H136" i="30"/>
  <c r="U136" i="30" s="1"/>
  <c r="I136" i="30"/>
  <c r="V136" i="30" s="1"/>
  <c r="J136" i="30"/>
  <c r="W136" i="30" s="1"/>
  <c r="K136" i="30"/>
  <c r="U736" i="30" s="1"/>
  <c r="U936" i="30" s="1"/>
  <c r="L136" i="30"/>
  <c r="V736" i="30" s="1"/>
  <c r="V936" i="30" s="1"/>
  <c r="M136" i="30"/>
  <c r="W736" i="30" s="1"/>
  <c r="W936" i="30" s="1"/>
  <c r="S137" i="30"/>
  <c r="S337" i="30"/>
  <c r="S537" i="30"/>
  <c r="S737" i="30"/>
  <c r="S937" i="30"/>
  <c r="S1137" i="30"/>
  <c r="H137" i="30"/>
  <c r="U137" i="30" s="1"/>
  <c r="I137" i="30"/>
  <c r="V137" i="30" s="1"/>
  <c r="J137" i="30"/>
  <c r="W137" i="30" s="1"/>
  <c r="K137" i="30"/>
  <c r="U737" i="30" s="1"/>
  <c r="U937" i="30" s="1"/>
  <c r="L137" i="30"/>
  <c r="V737" i="30" s="1"/>
  <c r="V937" i="30" s="1"/>
  <c r="M137" i="30"/>
  <c r="W737" i="30" s="1"/>
  <c r="W937" i="30" s="1"/>
  <c r="S138" i="30"/>
  <c r="S338" i="30"/>
  <c r="S538" i="30"/>
  <c r="S738" i="30"/>
  <c r="S938" i="30"/>
  <c r="S1138" i="30"/>
  <c r="H138" i="30"/>
  <c r="U138" i="30" s="1"/>
  <c r="I138" i="30"/>
  <c r="V138" i="30" s="1"/>
  <c r="J138" i="30"/>
  <c r="W138" i="30" s="1"/>
  <c r="K138" i="30"/>
  <c r="U738" i="30" s="1"/>
  <c r="U938" i="30" s="1"/>
  <c r="L138" i="30"/>
  <c r="V738" i="30" s="1"/>
  <c r="V938" i="30" s="1"/>
  <c r="M138" i="30"/>
  <c r="W738" i="30" s="1"/>
  <c r="W938" i="30" s="1"/>
  <c r="S139" i="30"/>
  <c r="S339" i="30"/>
  <c r="S539" i="30"/>
  <c r="S739" i="30"/>
  <c r="S939" i="30"/>
  <c r="S1139" i="30"/>
  <c r="H139" i="30"/>
  <c r="U139" i="30" s="1"/>
  <c r="I139" i="30"/>
  <c r="V139" i="30" s="1"/>
  <c r="J139" i="30"/>
  <c r="W139" i="30" s="1"/>
  <c r="K139" i="30"/>
  <c r="U739" i="30" s="1"/>
  <c r="U939" i="30" s="1"/>
  <c r="L139" i="30"/>
  <c r="V739" i="30" s="1"/>
  <c r="V939" i="30" s="1"/>
  <c r="M139" i="30"/>
  <c r="W739" i="30" s="1"/>
  <c r="W939" i="30" s="1"/>
  <c r="S140" i="30"/>
  <c r="S340" i="30"/>
  <c r="S540" i="30"/>
  <c r="S740" i="30"/>
  <c r="S940" i="30"/>
  <c r="S1140" i="30"/>
  <c r="H140" i="30"/>
  <c r="U140" i="30" s="1"/>
  <c r="I140" i="30"/>
  <c r="V140" i="30" s="1"/>
  <c r="J140" i="30"/>
  <c r="W140" i="30" s="1"/>
  <c r="K140" i="30"/>
  <c r="U740" i="30" s="1"/>
  <c r="U940" i="30" s="1"/>
  <c r="L140" i="30"/>
  <c r="V740" i="30" s="1"/>
  <c r="V940" i="30" s="1"/>
  <c r="M140" i="30"/>
  <c r="W740" i="30" s="1"/>
  <c r="W940" i="30" s="1"/>
  <c r="S141" i="30"/>
  <c r="S341" i="30"/>
  <c r="S541" i="30"/>
  <c r="S741" i="30"/>
  <c r="S941" i="30"/>
  <c r="S1141" i="30"/>
  <c r="H141" i="30"/>
  <c r="U141" i="30" s="1"/>
  <c r="I141" i="30"/>
  <c r="V141" i="30" s="1"/>
  <c r="J141" i="30"/>
  <c r="W141" i="30" s="1"/>
  <c r="K141" i="30"/>
  <c r="U741" i="30" s="1"/>
  <c r="U941" i="30" s="1"/>
  <c r="L141" i="30"/>
  <c r="V741" i="30" s="1"/>
  <c r="V941" i="30" s="1"/>
  <c r="M141" i="30"/>
  <c r="W741" i="30" s="1"/>
  <c r="W941" i="30" s="1"/>
  <c r="S142" i="30"/>
  <c r="S342" i="30"/>
  <c r="S542" i="30"/>
  <c r="S742" i="30"/>
  <c r="S942" i="30"/>
  <c r="S1142" i="30"/>
  <c r="H142" i="30"/>
  <c r="U142" i="30" s="1"/>
  <c r="I142" i="30"/>
  <c r="V142" i="30" s="1"/>
  <c r="J142" i="30"/>
  <c r="W142" i="30" s="1"/>
  <c r="K142" i="30"/>
  <c r="U742" i="30" s="1"/>
  <c r="U942" i="30" s="1"/>
  <c r="L142" i="30"/>
  <c r="V742" i="30" s="1"/>
  <c r="V942" i="30" s="1"/>
  <c r="M142" i="30"/>
  <c r="W742" i="30" s="1"/>
  <c r="W942" i="30" s="1"/>
  <c r="S143" i="30"/>
  <c r="S343" i="30"/>
  <c r="S543" i="30"/>
  <c r="S743" i="30"/>
  <c r="S943" i="30"/>
  <c r="S1143" i="30"/>
  <c r="H143" i="30"/>
  <c r="U143" i="30" s="1"/>
  <c r="I143" i="30"/>
  <c r="V143" i="30" s="1"/>
  <c r="J143" i="30"/>
  <c r="W143" i="30" s="1"/>
  <c r="K143" i="30"/>
  <c r="U743" i="30" s="1"/>
  <c r="U943" i="30" s="1"/>
  <c r="L143" i="30"/>
  <c r="V743" i="30" s="1"/>
  <c r="V943" i="30" s="1"/>
  <c r="M143" i="30"/>
  <c r="W743" i="30" s="1"/>
  <c r="W943" i="30" s="1"/>
  <c r="S344" i="30"/>
  <c r="S544" i="30"/>
  <c r="S744" i="30"/>
  <c r="S944" i="30"/>
  <c r="S1144" i="30"/>
  <c r="H144" i="30"/>
  <c r="U144" i="30" s="1"/>
  <c r="I144" i="30"/>
  <c r="V144" i="30" s="1"/>
  <c r="J144" i="30"/>
  <c r="W144" i="30" s="1"/>
  <c r="K144" i="30"/>
  <c r="U744" i="30" s="1"/>
  <c r="U944" i="30" s="1"/>
  <c r="L144" i="30"/>
  <c r="V744" i="30" s="1"/>
  <c r="V944" i="30" s="1"/>
  <c r="M144" i="30"/>
  <c r="W744" i="30" s="1"/>
  <c r="W944" i="30" s="1"/>
  <c r="S145" i="30"/>
  <c r="S345" i="30"/>
  <c r="S545" i="30"/>
  <c r="S745" i="30"/>
  <c r="S945" i="30"/>
  <c r="S1145" i="30"/>
  <c r="H145" i="30"/>
  <c r="U145" i="30" s="1"/>
  <c r="I145" i="30"/>
  <c r="V145" i="30" s="1"/>
  <c r="J145" i="30"/>
  <c r="W145" i="30" s="1"/>
  <c r="K145" i="30"/>
  <c r="U745" i="30" s="1"/>
  <c r="U945" i="30" s="1"/>
  <c r="L145" i="30"/>
  <c r="V745" i="30" s="1"/>
  <c r="V945" i="30" s="1"/>
  <c r="M145" i="30"/>
  <c r="W745" i="30" s="1"/>
  <c r="W945" i="30" s="1"/>
  <c r="S146" i="30"/>
  <c r="S346" i="30"/>
  <c r="S546" i="30"/>
  <c r="S746" i="30"/>
  <c r="S946" i="30"/>
  <c r="S1146" i="30"/>
  <c r="H146" i="30"/>
  <c r="U146" i="30" s="1"/>
  <c r="I146" i="30"/>
  <c r="V146" i="30" s="1"/>
  <c r="J146" i="30"/>
  <c r="W146" i="30" s="1"/>
  <c r="K146" i="30"/>
  <c r="U746" i="30" s="1"/>
  <c r="U946" i="30" s="1"/>
  <c r="L146" i="30"/>
  <c r="V746" i="30" s="1"/>
  <c r="V946" i="30" s="1"/>
  <c r="M146" i="30"/>
  <c r="W746" i="30" s="1"/>
  <c r="W946" i="30" s="1"/>
  <c r="S147" i="30"/>
  <c r="S347" i="30"/>
  <c r="S547" i="30"/>
  <c r="S747" i="30"/>
  <c r="S947" i="30"/>
  <c r="S1147" i="30"/>
  <c r="H147" i="30"/>
  <c r="U147" i="30" s="1"/>
  <c r="I147" i="30"/>
  <c r="V147" i="30" s="1"/>
  <c r="J147" i="30"/>
  <c r="W147" i="30" s="1"/>
  <c r="K147" i="30"/>
  <c r="U747" i="30" s="1"/>
  <c r="U947" i="30" s="1"/>
  <c r="L147" i="30"/>
  <c r="V747" i="30" s="1"/>
  <c r="V947" i="30" s="1"/>
  <c r="M147" i="30"/>
  <c r="W747" i="30" s="1"/>
  <c r="W947" i="30" s="1"/>
  <c r="S148" i="30"/>
  <c r="S348" i="30"/>
  <c r="S548" i="30"/>
  <c r="S748" i="30"/>
  <c r="S948" i="30"/>
  <c r="S1148" i="30"/>
  <c r="H148" i="30"/>
  <c r="U148" i="30" s="1"/>
  <c r="I148" i="30"/>
  <c r="V148" i="30" s="1"/>
  <c r="J148" i="30"/>
  <c r="W148" i="30" s="1"/>
  <c r="K148" i="30"/>
  <c r="U748" i="30" s="1"/>
  <c r="U948" i="30" s="1"/>
  <c r="L148" i="30"/>
  <c r="V748" i="30" s="1"/>
  <c r="V948" i="30" s="1"/>
  <c r="M148" i="30"/>
  <c r="W748" i="30" s="1"/>
  <c r="W948" i="30" s="1"/>
  <c r="S149" i="30"/>
  <c r="S349" i="30"/>
  <c r="S549" i="30"/>
  <c r="S749" i="30"/>
  <c r="S949" i="30"/>
  <c r="S1149" i="30"/>
  <c r="H149" i="30"/>
  <c r="U149" i="30" s="1"/>
  <c r="I149" i="30"/>
  <c r="V149" i="30" s="1"/>
  <c r="J149" i="30"/>
  <c r="W149" i="30" s="1"/>
  <c r="K149" i="30"/>
  <c r="U749" i="30" s="1"/>
  <c r="U949" i="30" s="1"/>
  <c r="L149" i="30"/>
  <c r="V749" i="30" s="1"/>
  <c r="V949" i="30" s="1"/>
  <c r="M149" i="30"/>
  <c r="W749" i="30" s="1"/>
  <c r="W949" i="30" s="1"/>
  <c r="S350" i="30"/>
  <c r="S550" i="30"/>
  <c r="S750" i="30"/>
  <c r="S950" i="30"/>
  <c r="S1150" i="30"/>
  <c r="H150" i="30"/>
  <c r="U150" i="30" s="1"/>
  <c r="I150" i="30"/>
  <c r="V150" i="30" s="1"/>
  <c r="J150" i="30"/>
  <c r="W150" i="30" s="1"/>
  <c r="K150" i="30"/>
  <c r="U750" i="30" s="1"/>
  <c r="U950" i="30" s="1"/>
  <c r="L150" i="30"/>
  <c r="V750" i="30" s="1"/>
  <c r="V950" i="30" s="1"/>
  <c r="M150" i="30"/>
  <c r="W750" i="30" s="1"/>
  <c r="W950" i="30" s="1"/>
  <c r="S151" i="30"/>
  <c r="S351" i="30"/>
  <c r="S551" i="30"/>
  <c r="S751" i="30"/>
  <c r="S951" i="30"/>
  <c r="S1151" i="30"/>
  <c r="H151" i="30"/>
  <c r="U151" i="30" s="1"/>
  <c r="I151" i="30"/>
  <c r="V151" i="30" s="1"/>
  <c r="J151" i="30"/>
  <c r="W151" i="30" s="1"/>
  <c r="K151" i="30"/>
  <c r="U751" i="30" s="1"/>
  <c r="U951" i="30" s="1"/>
  <c r="L151" i="30"/>
  <c r="V751" i="30" s="1"/>
  <c r="V951" i="30" s="1"/>
  <c r="M151" i="30"/>
  <c r="W751" i="30" s="1"/>
  <c r="W951" i="30" s="1"/>
  <c r="S152" i="30"/>
  <c r="S352" i="30"/>
  <c r="S552" i="30"/>
  <c r="S752" i="30"/>
  <c r="S952" i="30"/>
  <c r="S1152" i="30"/>
  <c r="H152" i="30"/>
  <c r="U152" i="30" s="1"/>
  <c r="I152" i="30"/>
  <c r="V152" i="30" s="1"/>
  <c r="J152" i="30"/>
  <c r="W152" i="30" s="1"/>
  <c r="K152" i="30"/>
  <c r="U752" i="30" s="1"/>
  <c r="U952" i="30" s="1"/>
  <c r="L152" i="30"/>
  <c r="V752" i="30" s="1"/>
  <c r="V952" i="30" s="1"/>
  <c r="M152" i="30"/>
  <c r="W752" i="30" s="1"/>
  <c r="W952" i="30" s="1"/>
  <c r="S153" i="30"/>
  <c r="S353" i="30"/>
  <c r="S553" i="30"/>
  <c r="S753" i="30"/>
  <c r="S953" i="30"/>
  <c r="S1153" i="30"/>
  <c r="H153" i="30"/>
  <c r="U153" i="30" s="1"/>
  <c r="I153" i="30"/>
  <c r="V153" i="30" s="1"/>
  <c r="J153" i="30"/>
  <c r="W153" i="30" s="1"/>
  <c r="K153" i="30"/>
  <c r="U753" i="30" s="1"/>
  <c r="U953" i="30" s="1"/>
  <c r="L153" i="30"/>
  <c r="V753" i="30" s="1"/>
  <c r="V953" i="30" s="1"/>
  <c r="M153" i="30"/>
  <c r="W753" i="30" s="1"/>
  <c r="W953" i="30" s="1"/>
  <c r="S154" i="30"/>
  <c r="S354" i="30"/>
  <c r="S554" i="30"/>
  <c r="S754" i="30"/>
  <c r="S954" i="30"/>
  <c r="S1154" i="30"/>
  <c r="H154" i="30"/>
  <c r="U154" i="30" s="1"/>
  <c r="I154" i="30"/>
  <c r="V154" i="30" s="1"/>
  <c r="J154" i="30"/>
  <c r="W154" i="30" s="1"/>
  <c r="K154" i="30"/>
  <c r="U754" i="30" s="1"/>
  <c r="U954" i="30" s="1"/>
  <c r="L154" i="30"/>
  <c r="V754" i="30" s="1"/>
  <c r="V954" i="30" s="1"/>
  <c r="M154" i="30"/>
  <c r="W754" i="30" s="1"/>
  <c r="W954" i="30" s="1"/>
  <c r="S155" i="30"/>
  <c r="S355" i="30"/>
  <c r="S555" i="30"/>
  <c r="S755" i="30"/>
  <c r="S955" i="30"/>
  <c r="S1155" i="30"/>
  <c r="H155" i="30"/>
  <c r="U155" i="30" s="1"/>
  <c r="I155" i="30"/>
  <c r="V155" i="30" s="1"/>
  <c r="J155" i="30"/>
  <c r="W155" i="30" s="1"/>
  <c r="K155" i="30"/>
  <c r="U755" i="30" s="1"/>
  <c r="U955" i="30" s="1"/>
  <c r="L155" i="30"/>
  <c r="V755" i="30" s="1"/>
  <c r="V955" i="30" s="1"/>
  <c r="M155" i="30"/>
  <c r="W755" i="30" s="1"/>
  <c r="W955" i="30" s="1"/>
  <c r="S156" i="30"/>
  <c r="S356" i="30"/>
  <c r="S556" i="30"/>
  <c r="S756" i="30"/>
  <c r="S956" i="30"/>
  <c r="S1156" i="30"/>
  <c r="H156" i="30"/>
  <c r="U156" i="30" s="1"/>
  <c r="I156" i="30"/>
  <c r="V156" i="30" s="1"/>
  <c r="J156" i="30"/>
  <c r="W156" i="30" s="1"/>
  <c r="K156" i="30"/>
  <c r="U756" i="30" s="1"/>
  <c r="U956" i="30" s="1"/>
  <c r="L156" i="30"/>
  <c r="V756" i="30" s="1"/>
  <c r="V956" i="30" s="1"/>
  <c r="M156" i="30"/>
  <c r="W756" i="30" s="1"/>
  <c r="W956" i="30" s="1"/>
  <c r="S157" i="30"/>
  <c r="S357" i="30"/>
  <c r="S557" i="30"/>
  <c r="S757" i="30"/>
  <c r="S957" i="30"/>
  <c r="S1157" i="30"/>
  <c r="H157" i="30"/>
  <c r="U157" i="30" s="1"/>
  <c r="I157" i="30"/>
  <c r="V157" i="30" s="1"/>
  <c r="J157" i="30"/>
  <c r="W157" i="30" s="1"/>
  <c r="K157" i="30"/>
  <c r="U757" i="30" s="1"/>
  <c r="U957" i="30" s="1"/>
  <c r="L157" i="30"/>
  <c r="V757" i="30" s="1"/>
  <c r="V957" i="30" s="1"/>
  <c r="M157" i="30"/>
  <c r="W757" i="30" s="1"/>
  <c r="W957" i="30" s="1"/>
  <c r="S158" i="30"/>
  <c r="S358" i="30"/>
  <c r="S558" i="30"/>
  <c r="S758" i="30"/>
  <c r="S958" i="30"/>
  <c r="S1158" i="30"/>
  <c r="H158" i="30"/>
  <c r="U158" i="30" s="1"/>
  <c r="I158" i="30"/>
  <c r="V158" i="30" s="1"/>
  <c r="J158" i="30"/>
  <c r="W158" i="30" s="1"/>
  <c r="K158" i="30"/>
  <c r="U758" i="30" s="1"/>
  <c r="U958" i="30" s="1"/>
  <c r="L158" i="30"/>
  <c r="V758" i="30" s="1"/>
  <c r="V958" i="30" s="1"/>
  <c r="M158" i="30"/>
  <c r="W758" i="30" s="1"/>
  <c r="W958" i="30" s="1"/>
  <c r="S159" i="30"/>
  <c r="S359" i="30"/>
  <c r="S559" i="30"/>
  <c r="S759" i="30"/>
  <c r="S959" i="30"/>
  <c r="S1159" i="30"/>
  <c r="H159" i="30"/>
  <c r="U159" i="30" s="1"/>
  <c r="I159" i="30"/>
  <c r="V159" i="30" s="1"/>
  <c r="J159" i="30"/>
  <c r="W159" i="30" s="1"/>
  <c r="K159" i="30"/>
  <c r="U759" i="30" s="1"/>
  <c r="U959" i="30" s="1"/>
  <c r="L159" i="30"/>
  <c r="V759" i="30" s="1"/>
  <c r="V959" i="30" s="1"/>
  <c r="M159" i="30"/>
  <c r="W759" i="30" s="1"/>
  <c r="W959" i="30" s="1"/>
  <c r="S160" i="30"/>
  <c r="S360" i="30"/>
  <c r="S560" i="30"/>
  <c r="S760" i="30"/>
  <c r="S960" i="30"/>
  <c r="S1160" i="30"/>
  <c r="H160" i="30"/>
  <c r="U160" i="30" s="1"/>
  <c r="I160" i="30"/>
  <c r="V160" i="30" s="1"/>
  <c r="J160" i="30"/>
  <c r="W160" i="30" s="1"/>
  <c r="K160" i="30"/>
  <c r="U760" i="30" s="1"/>
  <c r="U960" i="30" s="1"/>
  <c r="L160" i="30"/>
  <c r="V760" i="30" s="1"/>
  <c r="V960" i="30" s="1"/>
  <c r="M160" i="30"/>
  <c r="W760" i="30" s="1"/>
  <c r="W960" i="30" s="1"/>
  <c r="S161" i="30"/>
  <c r="S361" i="30"/>
  <c r="S561" i="30"/>
  <c r="S761" i="30"/>
  <c r="S961" i="30"/>
  <c r="S1161" i="30"/>
  <c r="H161" i="30"/>
  <c r="U161" i="30" s="1"/>
  <c r="I161" i="30"/>
  <c r="V161" i="30" s="1"/>
  <c r="J161" i="30"/>
  <c r="W161" i="30" s="1"/>
  <c r="K161" i="30"/>
  <c r="U761" i="30" s="1"/>
  <c r="U961" i="30" s="1"/>
  <c r="L161" i="30"/>
  <c r="V761" i="30" s="1"/>
  <c r="V961" i="30" s="1"/>
  <c r="M161" i="30"/>
  <c r="W761" i="30" s="1"/>
  <c r="W961" i="30" s="1"/>
  <c r="S162" i="30"/>
  <c r="S362" i="30"/>
  <c r="S562" i="30"/>
  <c r="S762" i="30"/>
  <c r="S962" i="30"/>
  <c r="S1162" i="30"/>
  <c r="H162" i="30"/>
  <c r="U162" i="30" s="1"/>
  <c r="I162" i="30"/>
  <c r="V162" i="30" s="1"/>
  <c r="J162" i="30"/>
  <c r="W162" i="30" s="1"/>
  <c r="K162" i="30"/>
  <c r="U762" i="30" s="1"/>
  <c r="U962" i="30" s="1"/>
  <c r="L162" i="30"/>
  <c r="V762" i="30" s="1"/>
  <c r="V962" i="30" s="1"/>
  <c r="M162" i="30"/>
  <c r="W762" i="30" s="1"/>
  <c r="W962" i="30" s="1"/>
  <c r="S163" i="30"/>
  <c r="S363" i="30"/>
  <c r="S563" i="30"/>
  <c r="S763" i="30"/>
  <c r="S963" i="30"/>
  <c r="S1163" i="30"/>
  <c r="H163" i="30"/>
  <c r="U163" i="30" s="1"/>
  <c r="I163" i="30"/>
  <c r="V163" i="30" s="1"/>
  <c r="J163" i="30"/>
  <c r="W163" i="30" s="1"/>
  <c r="K163" i="30"/>
  <c r="U763" i="30" s="1"/>
  <c r="U963" i="30" s="1"/>
  <c r="L163" i="30"/>
  <c r="V763" i="30" s="1"/>
  <c r="V963" i="30" s="1"/>
  <c r="M163" i="30"/>
  <c r="W763" i="30" s="1"/>
  <c r="W963" i="30" s="1"/>
  <c r="S364" i="30"/>
  <c r="S564" i="30"/>
  <c r="S764" i="30"/>
  <c r="S964" i="30"/>
  <c r="S1164" i="30"/>
  <c r="H164" i="30"/>
  <c r="U164" i="30" s="1"/>
  <c r="I164" i="30"/>
  <c r="V164" i="30" s="1"/>
  <c r="J164" i="30"/>
  <c r="W164" i="30" s="1"/>
  <c r="K164" i="30"/>
  <c r="U764" i="30" s="1"/>
  <c r="U964" i="30" s="1"/>
  <c r="L164" i="30"/>
  <c r="V764" i="30" s="1"/>
  <c r="V964" i="30" s="1"/>
  <c r="M164" i="30"/>
  <c r="W764" i="30" s="1"/>
  <c r="W964" i="30" s="1"/>
  <c r="S165" i="30"/>
  <c r="S365" i="30"/>
  <c r="S565" i="30"/>
  <c r="S765" i="30"/>
  <c r="S965" i="30"/>
  <c r="S1165" i="30"/>
  <c r="H165" i="30"/>
  <c r="U165" i="30" s="1"/>
  <c r="I165" i="30"/>
  <c r="V165" i="30" s="1"/>
  <c r="J165" i="30"/>
  <c r="W165" i="30" s="1"/>
  <c r="K165" i="30"/>
  <c r="U765" i="30" s="1"/>
  <c r="U965" i="30" s="1"/>
  <c r="L165" i="30"/>
  <c r="V765" i="30" s="1"/>
  <c r="V965" i="30" s="1"/>
  <c r="M165" i="30"/>
  <c r="W765" i="30" s="1"/>
  <c r="W965" i="30" s="1"/>
  <c r="S166" i="30"/>
  <c r="S366" i="30"/>
  <c r="S566" i="30"/>
  <c r="S766" i="30"/>
  <c r="S966" i="30"/>
  <c r="S1166" i="30"/>
  <c r="H166" i="30"/>
  <c r="U166" i="30" s="1"/>
  <c r="I166" i="30"/>
  <c r="V166" i="30" s="1"/>
  <c r="J166" i="30"/>
  <c r="W166" i="30" s="1"/>
  <c r="K166" i="30"/>
  <c r="U766" i="30" s="1"/>
  <c r="U966" i="30" s="1"/>
  <c r="L166" i="30"/>
  <c r="V766" i="30" s="1"/>
  <c r="V966" i="30" s="1"/>
  <c r="M166" i="30"/>
  <c r="W766" i="30" s="1"/>
  <c r="W966" i="30" s="1"/>
  <c r="S167" i="30"/>
  <c r="S367" i="30"/>
  <c r="S567" i="30"/>
  <c r="S767" i="30"/>
  <c r="S967" i="30"/>
  <c r="S1167" i="30"/>
  <c r="H167" i="30"/>
  <c r="U167" i="30" s="1"/>
  <c r="I167" i="30"/>
  <c r="V167" i="30" s="1"/>
  <c r="J167" i="30"/>
  <c r="W167" i="30" s="1"/>
  <c r="K167" i="30"/>
  <c r="U767" i="30" s="1"/>
  <c r="U967" i="30" s="1"/>
  <c r="L167" i="30"/>
  <c r="V767" i="30" s="1"/>
  <c r="V967" i="30" s="1"/>
  <c r="M167" i="30"/>
  <c r="W767" i="30" s="1"/>
  <c r="W967" i="30" s="1"/>
  <c r="S168" i="30"/>
  <c r="S368" i="30"/>
  <c r="S568" i="30"/>
  <c r="S768" i="30"/>
  <c r="S968" i="30"/>
  <c r="S1168" i="30"/>
  <c r="H168" i="30"/>
  <c r="U168" i="30" s="1"/>
  <c r="I168" i="30"/>
  <c r="V168" i="30" s="1"/>
  <c r="J168" i="30"/>
  <c r="W168" i="30" s="1"/>
  <c r="K168" i="30"/>
  <c r="U768" i="30" s="1"/>
  <c r="U968" i="30" s="1"/>
  <c r="L168" i="30"/>
  <c r="V768" i="30" s="1"/>
  <c r="V968" i="30" s="1"/>
  <c r="M168" i="30"/>
  <c r="W768" i="30" s="1"/>
  <c r="W968" i="30" s="1"/>
  <c r="S169" i="30"/>
  <c r="S369" i="30"/>
  <c r="S569" i="30"/>
  <c r="S769" i="30"/>
  <c r="S969" i="30"/>
  <c r="S1169" i="30"/>
  <c r="H169" i="30"/>
  <c r="U169" i="30" s="1"/>
  <c r="I169" i="30"/>
  <c r="V169" i="30" s="1"/>
  <c r="J169" i="30"/>
  <c r="W169" i="30" s="1"/>
  <c r="K169" i="30"/>
  <c r="U769" i="30" s="1"/>
  <c r="U969" i="30" s="1"/>
  <c r="L169" i="30"/>
  <c r="V769" i="30" s="1"/>
  <c r="V969" i="30" s="1"/>
  <c r="M169" i="30"/>
  <c r="W769" i="30" s="1"/>
  <c r="W969" i="30" s="1"/>
  <c r="S170" i="30"/>
  <c r="S370" i="30"/>
  <c r="S570" i="30"/>
  <c r="S770" i="30"/>
  <c r="S970" i="30"/>
  <c r="S1170" i="30"/>
  <c r="H170" i="30"/>
  <c r="U170" i="30" s="1"/>
  <c r="I170" i="30"/>
  <c r="V170" i="30" s="1"/>
  <c r="J170" i="30"/>
  <c r="W170" i="30" s="1"/>
  <c r="K170" i="30"/>
  <c r="U770" i="30" s="1"/>
  <c r="U970" i="30" s="1"/>
  <c r="L170" i="30"/>
  <c r="V770" i="30" s="1"/>
  <c r="V970" i="30" s="1"/>
  <c r="M170" i="30"/>
  <c r="W770" i="30" s="1"/>
  <c r="W970" i="30" s="1"/>
  <c r="S171" i="30"/>
  <c r="S371" i="30"/>
  <c r="S571" i="30"/>
  <c r="S771" i="30"/>
  <c r="S971" i="30"/>
  <c r="S1171" i="30"/>
  <c r="H171" i="30"/>
  <c r="U171" i="30" s="1"/>
  <c r="I171" i="30"/>
  <c r="V171" i="30" s="1"/>
  <c r="J171" i="30"/>
  <c r="W171" i="30" s="1"/>
  <c r="K171" i="30"/>
  <c r="U771" i="30" s="1"/>
  <c r="U971" i="30" s="1"/>
  <c r="L171" i="30"/>
  <c r="V771" i="30" s="1"/>
  <c r="V971" i="30" s="1"/>
  <c r="M171" i="30"/>
  <c r="W771" i="30" s="1"/>
  <c r="W971" i="30" s="1"/>
  <c r="S172" i="30"/>
  <c r="S372" i="30"/>
  <c r="S572" i="30"/>
  <c r="S772" i="30"/>
  <c r="S972" i="30"/>
  <c r="S1172" i="30"/>
  <c r="H172" i="30"/>
  <c r="U172" i="30" s="1"/>
  <c r="I172" i="30"/>
  <c r="V172" i="30" s="1"/>
  <c r="J172" i="30"/>
  <c r="W172" i="30" s="1"/>
  <c r="K172" i="30"/>
  <c r="U772" i="30" s="1"/>
  <c r="U972" i="30" s="1"/>
  <c r="L172" i="30"/>
  <c r="V772" i="30" s="1"/>
  <c r="V972" i="30" s="1"/>
  <c r="M172" i="30"/>
  <c r="W772" i="30" s="1"/>
  <c r="W972" i="30" s="1"/>
  <c r="S173" i="30"/>
  <c r="S373" i="30"/>
  <c r="S573" i="30"/>
  <c r="S773" i="30"/>
  <c r="S973" i="30"/>
  <c r="S1173" i="30"/>
  <c r="H173" i="30"/>
  <c r="U173" i="30" s="1"/>
  <c r="I173" i="30"/>
  <c r="V173" i="30" s="1"/>
  <c r="J173" i="30"/>
  <c r="W173" i="30" s="1"/>
  <c r="K173" i="30"/>
  <c r="U773" i="30" s="1"/>
  <c r="U973" i="30" s="1"/>
  <c r="L173" i="30"/>
  <c r="V773" i="30" s="1"/>
  <c r="V973" i="30" s="1"/>
  <c r="M173" i="30"/>
  <c r="W773" i="30" s="1"/>
  <c r="W973" i="30" s="1"/>
  <c r="S174" i="30"/>
  <c r="S374" i="30"/>
  <c r="S574" i="30"/>
  <c r="S774" i="30"/>
  <c r="S974" i="30"/>
  <c r="S1174" i="30"/>
  <c r="H174" i="30"/>
  <c r="U174" i="30" s="1"/>
  <c r="I174" i="30"/>
  <c r="V174" i="30" s="1"/>
  <c r="J174" i="30"/>
  <c r="W174" i="30" s="1"/>
  <c r="K174" i="30"/>
  <c r="U774" i="30" s="1"/>
  <c r="U974" i="30" s="1"/>
  <c r="L174" i="30"/>
  <c r="V774" i="30" s="1"/>
  <c r="V974" i="30" s="1"/>
  <c r="M174" i="30"/>
  <c r="W774" i="30" s="1"/>
  <c r="W974" i="30" s="1"/>
  <c r="S175" i="30"/>
  <c r="S375" i="30"/>
  <c r="S575" i="30"/>
  <c r="S775" i="30"/>
  <c r="S975" i="30"/>
  <c r="H175" i="30"/>
  <c r="U175" i="30" s="1"/>
  <c r="I175" i="30"/>
  <c r="V175" i="30" s="1"/>
  <c r="J175" i="30"/>
  <c r="W175" i="30" s="1"/>
  <c r="K175" i="30"/>
  <c r="U775" i="30" s="1"/>
  <c r="U975" i="30" s="1"/>
  <c r="L175" i="30"/>
  <c r="V775" i="30" s="1"/>
  <c r="V975" i="30" s="1"/>
  <c r="M175" i="30"/>
  <c r="W775" i="30" s="1"/>
  <c r="W975" i="30" s="1"/>
  <c r="S176" i="30"/>
  <c r="S376" i="30"/>
  <c r="S576" i="30"/>
  <c r="S776" i="30"/>
  <c r="S976" i="30"/>
  <c r="H176" i="30"/>
  <c r="U176" i="30" s="1"/>
  <c r="I176" i="30"/>
  <c r="V176" i="30" s="1"/>
  <c r="J176" i="30"/>
  <c r="W176" i="30" s="1"/>
  <c r="K176" i="30"/>
  <c r="U776" i="30" s="1"/>
  <c r="U976" i="30" s="1"/>
  <c r="L176" i="30"/>
  <c r="V776" i="30" s="1"/>
  <c r="V976" i="30" s="1"/>
  <c r="M176" i="30"/>
  <c r="W776" i="30" s="1"/>
  <c r="W976" i="30" s="1"/>
  <c r="S177" i="30"/>
  <c r="S377" i="30"/>
  <c r="S577" i="30"/>
  <c r="S777" i="30"/>
  <c r="S977" i="30"/>
  <c r="H177" i="30"/>
  <c r="U177" i="30" s="1"/>
  <c r="I177" i="30"/>
  <c r="V177" i="30" s="1"/>
  <c r="J177" i="30"/>
  <c r="W177" i="30" s="1"/>
  <c r="K177" i="30"/>
  <c r="U777" i="30" s="1"/>
  <c r="U977" i="30" s="1"/>
  <c r="L177" i="30"/>
  <c r="V777" i="30" s="1"/>
  <c r="V977" i="30" s="1"/>
  <c r="M177" i="30"/>
  <c r="W777" i="30" s="1"/>
  <c r="W977" i="30" s="1"/>
  <c r="S178" i="30"/>
  <c r="S378" i="30"/>
  <c r="S578" i="30"/>
  <c r="S778" i="30"/>
  <c r="S978" i="30"/>
  <c r="H178" i="30"/>
  <c r="U178" i="30" s="1"/>
  <c r="I178" i="30"/>
  <c r="V178" i="30" s="1"/>
  <c r="J178" i="30"/>
  <c r="W178" i="30" s="1"/>
  <c r="K178" i="30"/>
  <c r="U778" i="30" s="1"/>
  <c r="U978" i="30" s="1"/>
  <c r="L178" i="30"/>
  <c r="V778" i="30" s="1"/>
  <c r="V978" i="30" s="1"/>
  <c r="M178" i="30"/>
  <c r="W778" i="30" s="1"/>
  <c r="W978" i="30" s="1"/>
  <c r="S379" i="30"/>
  <c r="S579" i="30"/>
  <c r="S779" i="30"/>
  <c r="S979" i="30"/>
  <c r="H179" i="30"/>
  <c r="U179" i="30" s="1"/>
  <c r="I179" i="30"/>
  <c r="V179" i="30" s="1"/>
  <c r="J179" i="30"/>
  <c r="W179" i="30" s="1"/>
  <c r="K179" i="30"/>
  <c r="U779" i="30" s="1"/>
  <c r="U979" i="30" s="1"/>
  <c r="L179" i="30"/>
  <c r="V779" i="30" s="1"/>
  <c r="V979" i="30" s="1"/>
  <c r="M179" i="30"/>
  <c r="W779" i="30" s="1"/>
  <c r="W979" i="30" s="1"/>
  <c r="S380" i="30"/>
  <c r="S580" i="30"/>
  <c r="S780" i="30"/>
  <c r="S980" i="30"/>
  <c r="H180" i="30"/>
  <c r="U180" i="30" s="1"/>
  <c r="I180" i="30"/>
  <c r="V180" i="30" s="1"/>
  <c r="J180" i="30"/>
  <c r="W180" i="30" s="1"/>
  <c r="K180" i="30"/>
  <c r="U780" i="30" s="1"/>
  <c r="U980" i="30" s="1"/>
  <c r="L180" i="30"/>
  <c r="V780" i="30" s="1"/>
  <c r="V980" i="30" s="1"/>
  <c r="M180" i="30"/>
  <c r="W780" i="30" s="1"/>
  <c r="W980" i="30" s="1"/>
  <c r="S381" i="30"/>
  <c r="S581" i="30"/>
  <c r="S781" i="30"/>
  <c r="S981" i="30"/>
  <c r="H181" i="30"/>
  <c r="U181" i="30" s="1"/>
  <c r="I181" i="30"/>
  <c r="V181" i="30" s="1"/>
  <c r="J181" i="30"/>
  <c r="W181" i="30" s="1"/>
  <c r="K181" i="30"/>
  <c r="U781" i="30" s="1"/>
  <c r="U981" i="30" s="1"/>
  <c r="L181" i="30"/>
  <c r="V781" i="30" s="1"/>
  <c r="V981" i="30" s="1"/>
  <c r="M181" i="30"/>
  <c r="W781" i="30" s="1"/>
  <c r="W981" i="30" s="1"/>
  <c r="S382" i="30"/>
  <c r="S582" i="30"/>
  <c r="S782" i="30"/>
  <c r="S982" i="30"/>
  <c r="H182" i="30"/>
  <c r="U182" i="30" s="1"/>
  <c r="I182" i="30"/>
  <c r="V182" i="30" s="1"/>
  <c r="J182" i="30"/>
  <c r="W182" i="30" s="1"/>
  <c r="K182" i="30"/>
  <c r="U782" i="30" s="1"/>
  <c r="U982" i="30" s="1"/>
  <c r="L182" i="30"/>
  <c r="V782" i="30" s="1"/>
  <c r="V982" i="30" s="1"/>
  <c r="M182" i="30"/>
  <c r="W782" i="30" s="1"/>
  <c r="W982" i="30" s="1"/>
  <c r="S383" i="30"/>
  <c r="S583" i="30"/>
  <c r="S783" i="30"/>
  <c r="S983" i="30"/>
  <c r="H183" i="30"/>
  <c r="U183" i="30" s="1"/>
  <c r="I183" i="30"/>
  <c r="V183" i="30" s="1"/>
  <c r="J183" i="30"/>
  <c r="W183" i="30" s="1"/>
  <c r="K183" i="30"/>
  <c r="U783" i="30" s="1"/>
  <c r="U983" i="30" s="1"/>
  <c r="L183" i="30"/>
  <c r="V783" i="30" s="1"/>
  <c r="V983" i="30" s="1"/>
  <c r="M183" i="30"/>
  <c r="W783" i="30" s="1"/>
  <c r="W983" i="30" s="1"/>
  <c r="S384" i="30"/>
  <c r="S584" i="30"/>
  <c r="S784" i="30"/>
  <c r="S984" i="30"/>
  <c r="H184" i="30"/>
  <c r="U184" i="30" s="1"/>
  <c r="I184" i="30"/>
  <c r="V184" i="30" s="1"/>
  <c r="J184" i="30"/>
  <c r="W184" i="30" s="1"/>
  <c r="K184" i="30"/>
  <c r="U784" i="30" s="1"/>
  <c r="U984" i="30" s="1"/>
  <c r="L184" i="30"/>
  <c r="V784" i="30" s="1"/>
  <c r="V984" i="30" s="1"/>
  <c r="M184" i="30"/>
  <c r="W784" i="30" s="1"/>
  <c r="W984" i="30" s="1"/>
  <c r="S185" i="30"/>
  <c r="S385" i="30"/>
  <c r="S585" i="30"/>
  <c r="S785" i="30"/>
  <c r="S985" i="30"/>
  <c r="H185" i="30"/>
  <c r="U185" i="30" s="1"/>
  <c r="I185" i="30"/>
  <c r="V185" i="30" s="1"/>
  <c r="J185" i="30"/>
  <c r="W185" i="30" s="1"/>
  <c r="K185" i="30"/>
  <c r="U785" i="30" s="1"/>
  <c r="U985" i="30" s="1"/>
  <c r="L185" i="30"/>
  <c r="V785" i="30" s="1"/>
  <c r="V985" i="30" s="1"/>
  <c r="M185" i="30"/>
  <c r="W785" i="30" s="1"/>
  <c r="W985" i="30" s="1"/>
  <c r="S186" i="30"/>
  <c r="S386" i="30"/>
  <c r="S586" i="30"/>
  <c r="S786" i="30"/>
  <c r="S986" i="30"/>
  <c r="H186" i="30"/>
  <c r="U186" i="30" s="1"/>
  <c r="I186" i="30"/>
  <c r="V186" i="30" s="1"/>
  <c r="J186" i="30"/>
  <c r="W186" i="30" s="1"/>
  <c r="K186" i="30"/>
  <c r="U786" i="30" s="1"/>
  <c r="U986" i="30" s="1"/>
  <c r="L186" i="30"/>
  <c r="V786" i="30" s="1"/>
  <c r="V986" i="30" s="1"/>
  <c r="M186" i="30"/>
  <c r="W786" i="30" s="1"/>
  <c r="W986" i="30" s="1"/>
  <c r="S387" i="30"/>
  <c r="S587" i="30"/>
  <c r="S787" i="30"/>
  <c r="S987" i="30"/>
  <c r="H187" i="30"/>
  <c r="U187" i="30" s="1"/>
  <c r="I187" i="30"/>
  <c r="V187" i="30" s="1"/>
  <c r="J187" i="30"/>
  <c r="W187" i="30" s="1"/>
  <c r="K187" i="30"/>
  <c r="U787" i="30" s="1"/>
  <c r="U987" i="30" s="1"/>
  <c r="L187" i="30"/>
  <c r="V787" i="30" s="1"/>
  <c r="V987" i="30" s="1"/>
  <c r="M187" i="30"/>
  <c r="W787" i="30" s="1"/>
  <c r="W987" i="30" s="1"/>
  <c r="S388" i="30"/>
  <c r="S588" i="30"/>
  <c r="S788" i="30"/>
  <c r="S988" i="30"/>
  <c r="H188" i="30"/>
  <c r="U188" i="30" s="1"/>
  <c r="I188" i="30"/>
  <c r="V188" i="30" s="1"/>
  <c r="J188" i="30"/>
  <c r="W188" i="30" s="1"/>
  <c r="K188" i="30"/>
  <c r="U788" i="30" s="1"/>
  <c r="U988" i="30" s="1"/>
  <c r="L188" i="30"/>
  <c r="V788" i="30" s="1"/>
  <c r="V988" i="30" s="1"/>
  <c r="M188" i="30"/>
  <c r="W788" i="30" s="1"/>
  <c r="W988" i="30" s="1"/>
  <c r="S189" i="30"/>
  <c r="S389" i="30"/>
  <c r="S589" i="30"/>
  <c r="S789" i="30"/>
  <c r="S989" i="30"/>
  <c r="H189" i="30"/>
  <c r="U189" i="30" s="1"/>
  <c r="I189" i="30"/>
  <c r="V189" i="30" s="1"/>
  <c r="J189" i="30"/>
  <c r="W189" i="30" s="1"/>
  <c r="K189" i="30"/>
  <c r="U789" i="30" s="1"/>
  <c r="U989" i="30" s="1"/>
  <c r="L189" i="30"/>
  <c r="V789" i="30" s="1"/>
  <c r="V989" i="30" s="1"/>
  <c r="M189" i="30"/>
  <c r="W789" i="30" s="1"/>
  <c r="W989" i="30" s="1"/>
  <c r="S390" i="30"/>
  <c r="S590" i="30"/>
  <c r="S790" i="30"/>
  <c r="S990" i="30"/>
  <c r="H190" i="30"/>
  <c r="U190" i="30" s="1"/>
  <c r="I190" i="30"/>
  <c r="V190" i="30" s="1"/>
  <c r="J190" i="30"/>
  <c r="W190" i="30" s="1"/>
  <c r="K190" i="30"/>
  <c r="U790" i="30" s="1"/>
  <c r="U990" i="30" s="1"/>
  <c r="L190" i="30"/>
  <c r="V790" i="30" s="1"/>
  <c r="V990" i="30" s="1"/>
  <c r="M190" i="30"/>
  <c r="W790" i="30" s="1"/>
  <c r="W990" i="30" s="1"/>
  <c r="S191" i="30"/>
  <c r="S391" i="30"/>
  <c r="S591" i="30"/>
  <c r="S791" i="30"/>
  <c r="S991" i="30"/>
  <c r="H191" i="30"/>
  <c r="U191" i="30" s="1"/>
  <c r="I191" i="30"/>
  <c r="V191" i="30" s="1"/>
  <c r="J191" i="30"/>
  <c r="W191" i="30" s="1"/>
  <c r="K191" i="30"/>
  <c r="U791" i="30" s="1"/>
  <c r="U991" i="30" s="1"/>
  <c r="L191" i="30"/>
  <c r="V791" i="30" s="1"/>
  <c r="V991" i="30" s="1"/>
  <c r="M191" i="30"/>
  <c r="W791" i="30" s="1"/>
  <c r="W991" i="30" s="1"/>
  <c r="S392" i="30"/>
  <c r="S592" i="30"/>
  <c r="S792" i="30"/>
  <c r="S992" i="30"/>
  <c r="H192" i="30"/>
  <c r="U192" i="30" s="1"/>
  <c r="I192" i="30"/>
  <c r="V192" i="30" s="1"/>
  <c r="J192" i="30"/>
  <c r="W192" i="30" s="1"/>
  <c r="K192" i="30"/>
  <c r="U792" i="30" s="1"/>
  <c r="U992" i="30" s="1"/>
  <c r="L192" i="30"/>
  <c r="V792" i="30" s="1"/>
  <c r="V992" i="30" s="1"/>
  <c r="M192" i="30"/>
  <c r="W792" i="30" s="1"/>
  <c r="W992" i="30" s="1"/>
  <c r="S193" i="30"/>
  <c r="S393" i="30"/>
  <c r="S593" i="30"/>
  <c r="S793" i="30"/>
  <c r="S993" i="30"/>
  <c r="H193" i="30"/>
  <c r="U193" i="30" s="1"/>
  <c r="I193" i="30"/>
  <c r="V193" i="30" s="1"/>
  <c r="J193" i="30"/>
  <c r="W193" i="30" s="1"/>
  <c r="K193" i="30"/>
  <c r="U793" i="30" s="1"/>
  <c r="U993" i="30" s="1"/>
  <c r="L193" i="30"/>
  <c r="V793" i="30" s="1"/>
  <c r="V993" i="30" s="1"/>
  <c r="M193" i="30"/>
  <c r="W793" i="30" s="1"/>
  <c r="W993" i="30" s="1"/>
  <c r="S194" i="30"/>
  <c r="S394" i="30"/>
  <c r="S594" i="30"/>
  <c r="S794" i="30"/>
  <c r="S994" i="30"/>
  <c r="H194" i="30"/>
  <c r="U194" i="30" s="1"/>
  <c r="I194" i="30"/>
  <c r="V194" i="30" s="1"/>
  <c r="J194" i="30"/>
  <c r="W194" i="30" s="1"/>
  <c r="K194" i="30"/>
  <c r="U794" i="30" s="1"/>
  <c r="U994" i="30" s="1"/>
  <c r="L194" i="30"/>
  <c r="V794" i="30" s="1"/>
  <c r="V994" i="30" s="1"/>
  <c r="M194" i="30"/>
  <c r="W794" i="30" s="1"/>
  <c r="W994" i="30" s="1"/>
  <c r="S195" i="30"/>
  <c r="S395" i="30"/>
  <c r="S595" i="30"/>
  <c r="S795" i="30"/>
  <c r="S995" i="30"/>
  <c r="H195" i="30"/>
  <c r="U195" i="30" s="1"/>
  <c r="I195" i="30"/>
  <c r="V195" i="30" s="1"/>
  <c r="J195" i="30"/>
  <c r="W195" i="30" s="1"/>
  <c r="K195" i="30"/>
  <c r="U795" i="30" s="1"/>
  <c r="U995" i="30" s="1"/>
  <c r="L195" i="30"/>
  <c r="V795" i="30" s="1"/>
  <c r="V995" i="30" s="1"/>
  <c r="M195" i="30"/>
  <c r="W795" i="30" s="1"/>
  <c r="W995" i="30" s="1"/>
  <c r="S196" i="30"/>
  <c r="S396" i="30"/>
  <c r="S596" i="30"/>
  <c r="S796" i="30"/>
  <c r="S996" i="30"/>
  <c r="H196" i="30"/>
  <c r="U196" i="30" s="1"/>
  <c r="I196" i="30"/>
  <c r="V196" i="30" s="1"/>
  <c r="J196" i="30"/>
  <c r="W196" i="30" s="1"/>
  <c r="K196" i="30"/>
  <c r="U796" i="30" s="1"/>
  <c r="U996" i="30" s="1"/>
  <c r="L196" i="30"/>
  <c r="V796" i="30" s="1"/>
  <c r="V996" i="30" s="1"/>
  <c r="M196" i="30"/>
  <c r="W796" i="30" s="1"/>
  <c r="W996" i="30" s="1"/>
  <c r="S197" i="30"/>
  <c r="S397" i="30"/>
  <c r="S597" i="30"/>
  <c r="S797" i="30"/>
  <c r="S997" i="30"/>
  <c r="H197" i="30"/>
  <c r="U197" i="30" s="1"/>
  <c r="I197" i="30"/>
  <c r="V197" i="30" s="1"/>
  <c r="J197" i="30"/>
  <c r="W197" i="30" s="1"/>
  <c r="K197" i="30"/>
  <c r="U797" i="30" s="1"/>
  <c r="U997" i="30" s="1"/>
  <c r="L197" i="30"/>
  <c r="V797" i="30" s="1"/>
  <c r="V997" i="30" s="1"/>
  <c r="M197" i="30"/>
  <c r="W797" i="30" s="1"/>
  <c r="W997" i="30" s="1"/>
  <c r="S198" i="30"/>
  <c r="S398" i="30"/>
  <c r="S598" i="30"/>
  <c r="S798" i="30"/>
  <c r="S998" i="30"/>
  <c r="H198" i="30"/>
  <c r="U198" i="30" s="1"/>
  <c r="I198" i="30"/>
  <c r="V198" i="30" s="1"/>
  <c r="J198" i="30"/>
  <c r="W198" i="30" s="1"/>
  <c r="K198" i="30"/>
  <c r="U798" i="30" s="1"/>
  <c r="U998" i="30" s="1"/>
  <c r="L198" i="30"/>
  <c r="V798" i="30" s="1"/>
  <c r="V998" i="30" s="1"/>
  <c r="M198" i="30"/>
  <c r="W798" i="30" s="1"/>
  <c r="W998" i="30" s="1"/>
  <c r="S199" i="30"/>
  <c r="S399" i="30"/>
  <c r="S599" i="30"/>
  <c r="S799" i="30"/>
  <c r="S999" i="30"/>
  <c r="H199" i="30"/>
  <c r="U199" i="30" s="1"/>
  <c r="I199" i="30"/>
  <c r="V199" i="30" s="1"/>
  <c r="J199" i="30"/>
  <c r="W199" i="30" s="1"/>
  <c r="K199" i="30"/>
  <c r="U799" i="30" s="1"/>
  <c r="U999" i="30" s="1"/>
  <c r="L199" i="30"/>
  <c r="V799" i="30" s="1"/>
  <c r="V999" i="30" s="1"/>
  <c r="M199" i="30"/>
  <c r="W799" i="30" s="1"/>
  <c r="W999" i="30" s="1"/>
  <c r="S200" i="30"/>
  <c r="S400" i="30"/>
  <c r="S600" i="30"/>
  <c r="S800" i="30"/>
  <c r="S1000" i="30"/>
  <c r="H200" i="30"/>
  <c r="U200" i="30" s="1"/>
  <c r="I200" i="30"/>
  <c r="V200" i="30" s="1"/>
  <c r="J200" i="30"/>
  <c r="W200" i="30" s="1"/>
  <c r="K200" i="30"/>
  <c r="U800" i="30" s="1"/>
  <c r="U1000" i="30" s="1"/>
  <c r="L200" i="30"/>
  <c r="V800" i="30" s="1"/>
  <c r="V1000" i="30" s="1"/>
  <c r="M200" i="30"/>
  <c r="W800" i="30" s="1"/>
  <c r="W1000" i="30" s="1"/>
  <c r="S201" i="30"/>
  <c r="S401" i="30"/>
  <c r="S601" i="30"/>
  <c r="S801" i="30"/>
  <c r="S1001" i="30"/>
  <c r="H201" i="30"/>
  <c r="U201" i="30" s="1"/>
  <c r="I201" i="30"/>
  <c r="V201" i="30" s="1"/>
  <c r="J201" i="30"/>
  <c r="W201" i="30" s="1"/>
  <c r="K201" i="30"/>
  <c r="U801" i="30" s="1"/>
  <c r="U1001" i="30" s="1"/>
  <c r="L201" i="30"/>
  <c r="V801" i="30" s="1"/>
  <c r="V1001" i="30" s="1"/>
  <c r="M201" i="30"/>
  <c r="W801" i="30" s="1"/>
  <c r="W1001" i="30" s="1"/>
  <c r="H202" i="30"/>
  <c r="I202" i="30"/>
  <c r="J202" i="30"/>
  <c r="K202" i="30"/>
  <c r="L202" i="30"/>
  <c r="M202" i="30"/>
  <c r="H203" i="30"/>
  <c r="I203" i="30"/>
  <c r="J203" i="30"/>
  <c r="K203" i="30"/>
  <c r="L203" i="30"/>
  <c r="M203" i="30"/>
  <c r="H204" i="30"/>
  <c r="I204" i="30"/>
  <c r="J204" i="30"/>
  <c r="K204" i="30"/>
  <c r="L204" i="30"/>
  <c r="M204" i="30"/>
  <c r="H205" i="30"/>
  <c r="I205" i="30"/>
  <c r="J205" i="30"/>
  <c r="K205" i="30"/>
  <c r="L205" i="30"/>
  <c r="M205" i="30"/>
  <c r="H206" i="30"/>
  <c r="I206" i="30"/>
  <c r="J206" i="30"/>
  <c r="K206" i="30"/>
  <c r="L206" i="30"/>
  <c r="M206" i="30"/>
  <c r="H207" i="30"/>
  <c r="I207" i="30"/>
  <c r="J207" i="30"/>
  <c r="K207" i="30"/>
  <c r="L207" i="30"/>
  <c r="M207" i="30"/>
  <c r="H208" i="30"/>
  <c r="I208" i="30"/>
  <c r="J208" i="30"/>
  <c r="K208" i="30"/>
  <c r="L208" i="30"/>
  <c r="M208" i="30"/>
  <c r="H209" i="30"/>
  <c r="I209" i="30"/>
  <c r="J209" i="30"/>
  <c r="K209" i="30"/>
  <c r="L209" i="30"/>
  <c r="M209" i="30"/>
  <c r="H210" i="30"/>
  <c r="I210" i="30"/>
  <c r="J210" i="30"/>
  <c r="K210" i="30"/>
  <c r="L210" i="30"/>
  <c r="M210" i="30"/>
  <c r="H211" i="30"/>
  <c r="I211" i="30"/>
  <c r="J211" i="30"/>
  <c r="K211" i="30"/>
  <c r="L211" i="30"/>
  <c r="M211" i="30"/>
  <c r="H212" i="30"/>
  <c r="I212" i="30"/>
  <c r="J212" i="30"/>
  <c r="K212" i="30"/>
  <c r="L212" i="30"/>
  <c r="M212" i="30"/>
  <c r="H213" i="30"/>
  <c r="I213" i="30"/>
  <c r="J213" i="30"/>
  <c r="K213" i="30"/>
  <c r="L213" i="30"/>
  <c r="M213" i="30"/>
  <c r="H214" i="30"/>
  <c r="I214" i="30"/>
  <c r="J214" i="30"/>
  <c r="K214" i="30"/>
  <c r="L214" i="30"/>
  <c r="M214" i="30"/>
  <c r="H215" i="30"/>
  <c r="I215" i="30"/>
  <c r="J215" i="30"/>
  <c r="K215" i="30"/>
  <c r="L215" i="30"/>
  <c r="M215" i="30"/>
  <c r="H216" i="30"/>
  <c r="I216" i="30"/>
  <c r="J216" i="30"/>
  <c r="K216" i="30"/>
  <c r="L216" i="30"/>
  <c r="M216" i="30"/>
  <c r="H217" i="30"/>
  <c r="I217" i="30"/>
  <c r="J217" i="30"/>
  <c r="K217" i="30"/>
  <c r="L217" i="30"/>
  <c r="M217" i="30"/>
  <c r="H218" i="30"/>
  <c r="I218" i="30"/>
  <c r="J218" i="30"/>
  <c r="K218" i="30"/>
  <c r="L218" i="30"/>
  <c r="M218" i="30"/>
  <c r="H219" i="30"/>
  <c r="I219" i="30"/>
  <c r="J219" i="30"/>
  <c r="K219" i="30"/>
  <c r="L219" i="30"/>
  <c r="M219" i="30"/>
  <c r="H220" i="30"/>
  <c r="I220" i="30"/>
  <c r="J220" i="30"/>
  <c r="K220" i="30"/>
  <c r="L220" i="30"/>
  <c r="M220" i="30"/>
  <c r="H221" i="30"/>
  <c r="I221" i="30"/>
  <c r="J221" i="30"/>
  <c r="K221" i="30"/>
  <c r="L221" i="30"/>
  <c r="M221" i="30"/>
  <c r="H222" i="30"/>
  <c r="I222" i="30"/>
  <c r="J222" i="30"/>
  <c r="K222" i="30"/>
  <c r="L222" i="30"/>
  <c r="M222" i="30"/>
  <c r="H223" i="30"/>
  <c r="I223" i="30"/>
  <c r="J223" i="30"/>
  <c r="K223" i="30"/>
  <c r="L223" i="30"/>
  <c r="M223" i="30"/>
  <c r="H224" i="30"/>
  <c r="I224" i="30"/>
  <c r="J224" i="30"/>
  <c r="K224" i="30"/>
  <c r="L224" i="30"/>
  <c r="M224" i="30"/>
  <c r="H225" i="30"/>
  <c r="I225" i="30"/>
  <c r="J225" i="30"/>
  <c r="K225" i="30"/>
  <c r="L225" i="30"/>
  <c r="M225" i="30"/>
  <c r="H226" i="30"/>
  <c r="I226" i="30"/>
  <c r="J226" i="30"/>
  <c r="K226" i="30"/>
  <c r="L226" i="30"/>
  <c r="M226" i="30"/>
  <c r="H227" i="30"/>
  <c r="I227" i="30"/>
  <c r="J227" i="30"/>
  <c r="K227" i="30"/>
  <c r="L227" i="30"/>
  <c r="M227" i="30"/>
  <c r="H228" i="30"/>
  <c r="I228" i="30"/>
  <c r="J228" i="30"/>
  <c r="K228" i="30"/>
  <c r="L228" i="30"/>
  <c r="M228" i="30"/>
  <c r="H229" i="30"/>
  <c r="I229" i="30"/>
  <c r="J229" i="30"/>
  <c r="K229" i="30"/>
  <c r="L229" i="30"/>
  <c r="M229" i="30"/>
  <c r="H230" i="30"/>
  <c r="I230" i="30"/>
  <c r="J230" i="30"/>
  <c r="K230" i="30"/>
  <c r="L230" i="30"/>
  <c r="M230" i="30"/>
  <c r="H231" i="30"/>
  <c r="I231" i="30"/>
  <c r="J231" i="30"/>
  <c r="K231" i="30"/>
  <c r="L231" i="30"/>
  <c r="M231" i="30"/>
  <c r="H232" i="30"/>
  <c r="I232" i="30"/>
  <c r="J232" i="30"/>
  <c r="K232" i="30"/>
  <c r="L232" i="30"/>
  <c r="M232" i="30"/>
  <c r="H233" i="30"/>
  <c r="I233" i="30"/>
  <c r="J233" i="30"/>
  <c r="K233" i="30"/>
  <c r="L233" i="30"/>
  <c r="M233" i="30"/>
  <c r="H234" i="30"/>
  <c r="I234" i="30"/>
  <c r="J234" i="30"/>
  <c r="K234" i="30"/>
  <c r="L234" i="30"/>
  <c r="M234" i="30"/>
  <c r="H235" i="30"/>
  <c r="I235" i="30"/>
  <c r="J235" i="30"/>
  <c r="K235" i="30"/>
  <c r="L235" i="30"/>
  <c r="M235" i="30"/>
  <c r="H236" i="30"/>
  <c r="I236" i="30"/>
  <c r="J236" i="30"/>
  <c r="K236" i="30"/>
  <c r="L236" i="30"/>
  <c r="M236" i="30"/>
  <c r="H237" i="30"/>
  <c r="I237" i="30"/>
  <c r="J237" i="30"/>
  <c r="K237" i="30"/>
  <c r="L237" i="30"/>
  <c r="M237" i="30"/>
  <c r="H238" i="30"/>
  <c r="I238" i="30"/>
  <c r="J238" i="30"/>
  <c r="K238" i="30"/>
  <c r="L238" i="30"/>
  <c r="M238" i="30"/>
  <c r="H239" i="30"/>
  <c r="I239" i="30"/>
  <c r="J239" i="30"/>
  <c r="K239" i="30"/>
  <c r="L239" i="30"/>
  <c r="M239" i="30"/>
  <c r="H240" i="30"/>
  <c r="I240" i="30"/>
  <c r="J240" i="30"/>
  <c r="K240" i="30"/>
  <c r="L240" i="30"/>
  <c r="M240" i="30"/>
  <c r="H241" i="30"/>
  <c r="I241" i="30"/>
  <c r="J241" i="30"/>
  <c r="K241" i="30"/>
  <c r="L241" i="30"/>
  <c r="M241" i="30"/>
  <c r="H242" i="30"/>
  <c r="I242" i="30"/>
  <c r="J242" i="30"/>
  <c r="K242" i="30"/>
  <c r="L242" i="30"/>
  <c r="M242" i="30"/>
  <c r="H243" i="30"/>
  <c r="I243" i="30"/>
  <c r="J243" i="30"/>
  <c r="K243" i="30"/>
  <c r="L243" i="30"/>
  <c r="M243" i="30"/>
  <c r="H244" i="30"/>
  <c r="I244" i="30"/>
  <c r="J244" i="30"/>
  <c r="K244" i="30"/>
  <c r="L244" i="30"/>
  <c r="M244" i="30"/>
  <c r="H245" i="30"/>
  <c r="I245" i="30"/>
  <c r="J245" i="30"/>
  <c r="K245" i="30"/>
  <c r="L245" i="30"/>
  <c r="M245" i="30"/>
  <c r="H246" i="30"/>
  <c r="I246" i="30"/>
  <c r="J246" i="30"/>
  <c r="K246" i="30"/>
  <c r="L246" i="30"/>
  <c r="M246" i="30"/>
  <c r="H247" i="30"/>
  <c r="I247" i="30"/>
  <c r="J247" i="30"/>
  <c r="K247" i="30"/>
  <c r="L247" i="30"/>
  <c r="M247" i="30"/>
  <c r="H248" i="30"/>
  <c r="I248" i="30"/>
  <c r="J248" i="30"/>
  <c r="K248" i="30"/>
  <c r="L248" i="30"/>
  <c r="M248" i="30"/>
  <c r="H249" i="30"/>
  <c r="I249" i="30"/>
  <c r="J249" i="30"/>
  <c r="K249" i="30"/>
  <c r="L249" i="30"/>
  <c r="M249" i="30"/>
  <c r="H250" i="30"/>
  <c r="I250" i="30"/>
  <c r="J250" i="30"/>
  <c r="K250" i="30"/>
  <c r="L250" i="30"/>
  <c r="M250" i="30"/>
  <c r="H251" i="30"/>
  <c r="I251" i="30"/>
  <c r="J251" i="30"/>
  <c r="K251" i="30"/>
  <c r="L251" i="30"/>
  <c r="M251" i="30"/>
  <c r="H252" i="30"/>
  <c r="I252" i="30"/>
  <c r="J252" i="30"/>
  <c r="K252" i="30"/>
  <c r="L252" i="30"/>
  <c r="M252" i="30"/>
  <c r="H253" i="30"/>
  <c r="I253" i="30"/>
  <c r="J253" i="30"/>
  <c r="K253" i="30"/>
  <c r="L253" i="30"/>
  <c r="M253" i="30"/>
  <c r="H254" i="30"/>
  <c r="I254" i="30"/>
  <c r="J254" i="30"/>
  <c r="K254" i="30"/>
  <c r="L254" i="30"/>
  <c r="M254" i="30"/>
  <c r="H255" i="30"/>
  <c r="I255" i="30"/>
  <c r="J255" i="30"/>
  <c r="K255" i="30"/>
  <c r="L255" i="30"/>
  <c r="M255" i="30"/>
  <c r="H256" i="30"/>
  <c r="I256" i="30"/>
  <c r="J256" i="30"/>
  <c r="K256" i="30"/>
  <c r="L256" i="30"/>
  <c r="M256" i="30"/>
  <c r="H257" i="30"/>
  <c r="I257" i="30"/>
  <c r="J257" i="30"/>
  <c r="K257" i="30"/>
  <c r="L257" i="30"/>
  <c r="M257" i="30"/>
  <c r="H258" i="30"/>
  <c r="I258" i="30"/>
  <c r="J258" i="30"/>
  <c r="K258" i="30"/>
  <c r="L258" i="30"/>
  <c r="M258" i="30"/>
  <c r="H259" i="30"/>
  <c r="I259" i="30"/>
  <c r="J259" i="30"/>
  <c r="K259" i="30"/>
  <c r="L259" i="30"/>
  <c r="M259" i="30"/>
  <c r="H260" i="30"/>
  <c r="I260" i="30"/>
  <c r="J260" i="30"/>
  <c r="K260" i="30"/>
  <c r="L260" i="30"/>
  <c r="M260" i="30"/>
  <c r="H261" i="30"/>
  <c r="I261" i="30"/>
  <c r="J261" i="30"/>
  <c r="K261" i="30"/>
  <c r="L261" i="30"/>
  <c r="M261" i="30"/>
  <c r="H262" i="30"/>
  <c r="I262" i="30"/>
  <c r="J262" i="30"/>
  <c r="K262" i="30"/>
  <c r="L262" i="30"/>
  <c r="M262" i="30"/>
  <c r="H263" i="30"/>
  <c r="I263" i="30"/>
  <c r="J263" i="30"/>
  <c r="K263" i="30"/>
  <c r="L263" i="30"/>
  <c r="M263" i="30"/>
  <c r="H264" i="30"/>
  <c r="I264" i="30"/>
  <c r="J264" i="30"/>
  <c r="K264" i="30"/>
  <c r="L264" i="30"/>
  <c r="M264" i="30"/>
  <c r="H265" i="30"/>
  <c r="I265" i="30"/>
  <c r="J265" i="30"/>
  <c r="K265" i="30"/>
  <c r="L265" i="30"/>
  <c r="M265" i="30"/>
  <c r="H266" i="30"/>
  <c r="I266" i="30"/>
  <c r="J266" i="30"/>
  <c r="K266" i="30"/>
  <c r="L266" i="30"/>
  <c r="M266" i="30"/>
  <c r="H267" i="30"/>
  <c r="I267" i="30"/>
  <c r="J267" i="30"/>
  <c r="K267" i="30"/>
  <c r="L267" i="30"/>
  <c r="M267" i="30"/>
  <c r="H268" i="30"/>
  <c r="I268" i="30"/>
  <c r="J268" i="30"/>
  <c r="K268" i="30"/>
  <c r="L268" i="30"/>
  <c r="M268" i="30"/>
  <c r="H269" i="30"/>
  <c r="I269" i="30"/>
  <c r="J269" i="30"/>
  <c r="K269" i="30"/>
  <c r="L269" i="30"/>
  <c r="M269" i="30"/>
  <c r="H270" i="30"/>
  <c r="I270" i="30"/>
  <c r="J270" i="30"/>
  <c r="K270" i="30"/>
  <c r="L270" i="30"/>
  <c r="M270" i="30"/>
  <c r="H271" i="30"/>
  <c r="I271" i="30"/>
  <c r="J271" i="30"/>
  <c r="K271" i="30"/>
  <c r="L271" i="30"/>
  <c r="M271" i="30"/>
  <c r="H272" i="30"/>
  <c r="I272" i="30"/>
  <c r="J272" i="30"/>
  <c r="K272" i="30"/>
  <c r="L272" i="30"/>
  <c r="M272" i="30"/>
  <c r="H273" i="30"/>
  <c r="I273" i="30"/>
  <c r="J273" i="30"/>
  <c r="K273" i="30"/>
  <c r="L273" i="30"/>
  <c r="M273" i="30"/>
  <c r="H274" i="30"/>
  <c r="I274" i="30"/>
  <c r="J274" i="30"/>
  <c r="K274" i="30"/>
  <c r="L274" i="30"/>
  <c r="M274" i="30"/>
  <c r="H275" i="30"/>
  <c r="I275" i="30"/>
  <c r="J275" i="30"/>
  <c r="K275" i="30"/>
  <c r="L275" i="30"/>
  <c r="M275" i="30"/>
  <c r="H276" i="30"/>
  <c r="I276" i="30"/>
  <c r="J276" i="30"/>
  <c r="K276" i="30"/>
  <c r="L276" i="30"/>
  <c r="M276" i="30"/>
  <c r="H277" i="30"/>
  <c r="I277" i="30"/>
  <c r="J277" i="30"/>
  <c r="K277" i="30"/>
  <c r="L277" i="30"/>
  <c r="M277" i="30"/>
  <c r="H278" i="30"/>
  <c r="I278" i="30"/>
  <c r="J278" i="30"/>
  <c r="K278" i="30"/>
  <c r="L278" i="30"/>
  <c r="M278" i="30"/>
  <c r="H279" i="30"/>
  <c r="I279" i="30"/>
  <c r="J279" i="30"/>
  <c r="K279" i="30"/>
  <c r="L279" i="30"/>
  <c r="M279" i="30"/>
  <c r="H280" i="30"/>
  <c r="I280" i="30"/>
  <c r="J280" i="30"/>
  <c r="K280" i="30"/>
  <c r="L280" i="30"/>
  <c r="M280" i="30"/>
  <c r="H281" i="30"/>
  <c r="I281" i="30"/>
  <c r="J281" i="30"/>
  <c r="K281" i="30"/>
  <c r="L281" i="30"/>
  <c r="M281" i="30"/>
  <c r="H282" i="30"/>
  <c r="I282" i="30"/>
  <c r="J282" i="30"/>
  <c r="K282" i="30"/>
  <c r="L282" i="30"/>
  <c r="M282" i="30"/>
  <c r="H283" i="30"/>
  <c r="I283" i="30"/>
  <c r="J283" i="30"/>
  <c r="K283" i="30"/>
  <c r="L283" i="30"/>
  <c r="M283" i="30"/>
  <c r="H284" i="30"/>
  <c r="I284" i="30"/>
  <c r="J284" i="30"/>
  <c r="K284" i="30"/>
  <c r="L284" i="30"/>
  <c r="M284" i="30"/>
  <c r="H285" i="30"/>
  <c r="I285" i="30"/>
  <c r="J285" i="30"/>
  <c r="K285" i="30"/>
  <c r="L285" i="30"/>
  <c r="M285" i="30"/>
  <c r="H286" i="30"/>
  <c r="I286" i="30"/>
  <c r="J286" i="30"/>
  <c r="K286" i="30"/>
  <c r="L286" i="30"/>
  <c r="M286" i="30"/>
  <c r="H287" i="30"/>
  <c r="I287" i="30"/>
  <c r="J287" i="30"/>
  <c r="K287" i="30"/>
  <c r="L287" i="30"/>
  <c r="M287" i="30"/>
  <c r="H288" i="30"/>
  <c r="I288" i="30"/>
  <c r="J288" i="30"/>
  <c r="K288" i="30"/>
  <c r="L288" i="30"/>
  <c r="M288" i="30"/>
  <c r="H289" i="30"/>
  <c r="I289" i="30"/>
  <c r="J289" i="30"/>
  <c r="K289" i="30"/>
  <c r="L289" i="30"/>
  <c r="M289" i="30"/>
  <c r="H290" i="30"/>
  <c r="I290" i="30"/>
  <c r="J290" i="30"/>
  <c r="K290" i="30"/>
  <c r="L290" i="30"/>
  <c r="M290" i="30"/>
  <c r="H291" i="30"/>
  <c r="I291" i="30"/>
  <c r="J291" i="30"/>
  <c r="K291" i="30"/>
  <c r="L291" i="30"/>
  <c r="M291" i="30"/>
  <c r="H292" i="30"/>
  <c r="I292" i="30"/>
  <c r="J292" i="30"/>
  <c r="K292" i="30"/>
  <c r="L292" i="30"/>
  <c r="M292" i="30"/>
  <c r="H293" i="30"/>
  <c r="I293" i="30"/>
  <c r="J293" i="30"/>
  <c r="K293" i="30"/>
  <c r="L293" i="30"/>
  <c r="M293" i="30"/>
  <c r="H294" i="30"/>
  <c r="I294" i="30"/>
  <c r="J294" i="30"/>
  <c r="K294" i="30"/>
  <c r="L294" i="30"/>
  <c r="M294" i="30"/>
  <c r="H295" i="30"/>
  <c r="I295" i="30"/>
  <c r="J295" i="30"/>
  <c r="K295" i="30"/>
  <c r="L295" i="30"/>
  <c r="M295" i="30"/>
  <c r="H296" i="30"/>
  <c r="I296" i="30"/>
  <c r="J296" i="30"/>
  <c r="K296" i="30"/>
  <c r="L296" i="30"/>
  <c r="M296" i="30"/>
  <c r="H297" i="30"/>
  <c r="I297" i="30"/>
  <c r="J297" i="30"/>
  <c r="K297" i="30"/>
  <c r="L297" i="30"/>
  <c r="M297" i="30"/>
  <c r="H298" i="30"/>
  <c r="I298" i="30"/>
  <c r="J298" i="30"/>
  <c r="K298" i="30"/>
  <c r="L298" i="30"/>
  <c r="M298" i="30"/>
  <c r="H299" i="30"/>
  <c r="I299" i="30"/>
  <c r="J299" i="30"/>
  <c r="K299" i="30"/>
  <c r="L299" i="30"/>
  <c r="M299" i="30"/>
  <c r="H300" i="30"/>
  <c r="I300" i="30"/>
  <c r="J300" i="30"/>
  <c r="K300" i="30"/>
  <c r="L300" i="30"/>
  <c r="M300" i="30"/>
  <c r="H301" i="30"/>
  <c r="I301" i="30"/>
  <c r="J301" i="30"/>
  <c r="K301" i="30"/>
  <c r="L301" i="30"/>
  <c r="M301" i="30"/>
  <c r="H302" i="30"/>
  <c r="I302" i="30"/>
  <c r="J302" i="30"/>
  <c r="K302" i="30"/>
  <c r="L302" i="30"/>
  <c r="M302" i="30"/>
  <c r="H303" i="30"/>
  <c r="I303" i="30"/>
  <c r="J303" i="30"/>
  <c r="K303" i="30"/>
  <c r="L303" i="30"/>
  <c r="M303" i="30"/>
  <c r="H304" i="30"/>
  <c r="I304" i="30"/>
  <c r="J304" i="30"/>
  <c r="K304" i="30"/>
  <c r="L304" i="30"/>
  <c r="M304" i="30"/>
  <c r="H305" i="30"/>
  <c r="I305" i="30"/>
  <c r="J305" i="30"/>
  <c r="K305" i="30"/>
  <c r="L305" i="30"/>
  <c r="M305" i="30"/>
  <c r="H306" i="30"/>
  <c r="I306" i="30"/>
  <c r="J306" i="30"/>
  <c r="K306" i="30"/>
  <c r="L306" i="30"/>
  <c r="M306" i="30"/>
  <c r="H307" i="30"/>
  <c r="I307" i="30"/>
  <c r="J307" i="30"/>
  <c r="K307" i="30"/>
  <c r="L307" i="30"/>
  <c r="M307" i="30"/>
  <c r="H308" i="30"/>
  <c r="I308" i="30"/>
  <c r="J308" i="30"/>
  <c r="K308" i="30"/>
  <c r="L308" i="30"/>
  <c r="M308" i="30"/>
  <c r="H309" i="30"/>
  <c r="I309" i="30"/>
  <c r="J309" i="30"/>
  <c r="K309" i="30"/>
  <c r="L309" i="30"/>
  <c r="M309" i="30"/>
  <c r="H310" i="30"/>
  <c r="I310" i="30"/>
  <c r="J310" i="30"/>
  <c r="K310" i="30"/>
  <c r="L310" i="30"/>
  <c r="M310" i="30"/>
  <c r="H311" i="30"/>
  <c r="I311" i="30"/>
  <c r="J311" i="30"/>
  <c r="K311" i="30"/>
  <c r="L311" i="30"/>
  <c r="M311" i="30"/>
  <c r="H312" i="30"/>
  <c r="I312" i="30"/>
  <c r="J312" i="30"/>
  <c r="K312" i="30"/>
  <c r="L312" i="30"/>
  <c r="M312" i="30"/>
  <c r="H313" i="30"/>
  <c r="I313" i="30"/>
  <c r="J313" i="30"/>
  <c r="K313" i="30"/>
  <c r="L313" i="30"/>
  <c r="M313" i="30"/>
  <c r="H314" i="30"/>
  <c r="I314" i="30"/>
  <c r="J314" i="30"/>
  <c r="K314" i="30"/>
  <c r="L314" i="30"/>
  <c r="M314" i="30"/>
  <c r="H315" i="30"/>
  <c r="I315" i="30"/>
  <c r="J315" i="30"/>
  <c r="K315" i="30"/>
  <c r="L315" i="30"/>
  <c r="M315" i="30"/>
  <c r="H316" i="30"/>
  <c r="I316" i="30"/>
  <c r="J316" i="30"/>
  <c r="K316" i="30"/>
  <c r="L316" i="30"/>
  <c r="M316" i="30"/>
  <c r="H317" i="30"/>
  <c r="I317" i="30"/>
  <c r="J317" i="30"/>
  <c r="K317" i="30"/>
  <c r="L317" i="30"/>
  <c r="M317" i="30"/>
  <c r="H318" i="30"/>
  <c r="I318" i="30"/>
  <c r="J318" i="30"/>
  <c r="K318" i="30"/>
  <c r="L318" i="30"/>
  <c r="M318" i="30"/>
  <c r="H319" i="30"/>
  <c r="I319" i="30"/>
  <c r="J319" i="30"/>
  <c r="K319" i="30"/>
  <c r="L319" i="30"/>
  <c r="M319" i="30"/>
  <c r="H320" i="30"/>
  <c r="I320" i="30"/>
  <c r="J320" i="30"/>
  <c r="K320" i="30"/>
  <c r="L320" i="30"/>
  <c r="M320" i="30"/>
  <c r="H321" i="30"/>
  <c r="I321" i="30"/>
  <c r="J321" i="30"/>
  <c r="K321" i="30"/>
  <c r="L321" i="30"/>
  <c r="M321" i="30"/>
  <c r="H322" i="30"/>
  <c r="I322" i="30"/>
  <c r="J322" i="30"/>
  <c r="K322" i="30"/>
  <c r="L322" i="30"/>
  <c r="M322" i="30"/>
  <c r="H323" i="30"/>
  <c r="I323" i="30"/>
  <c r="J323" i="30"/>
  <c r="K323" i="30"/>
  <c r="L323" i="30"/>
  <c r="M323" i="30"/>
  <c r="H324" i="30"/>
  <c r="I324" i="30"/>
  <c r="J324" i="30"/>
  <c r="K324" i="30"/>
  <c r="L324" i="30"/>
  <c r="M324" i="30"/>
  <c r="H325" i="30"/>
  <c r="I325" i="30"/>
  <c r="J325" i="30"/>
  <c r="K325" i="30"/>
  <c r="L325" i="30"/>
  <c r="M325" i="30"/>
  <c r="H326" i="30"/>
  <c r="I326" i="30"/>
  <c r="J326" i="30"/>
  <c r="K326" i="30"/>
  <c r="L326" i="30"/>
  <c r="M326" i="30"/>
  <c r="H327" i="30"/>
  <c r="I327" i="30"/>
  <c r="J327" i="30"/>
  <c r="K327" i="30"/>
  <c r="L327" i="30"/>
  <c r="M327" i="30"/>
  <c r="H328" i="30"/>
  <c r="I328" i="30"/>
  <c r="J328" i="30"/>
  <c r="K328" i="30"/>
  <c r="L328" i="30"/>
  <c r="M328" i="30"/>
  <c r="H329" i="30"/>
  <c r="I329" i="30"/>
  <c r="J329" i="30"/>
  <c r="K329" i="30"/>
  <c r="L329" i="30"/>
  <c r="M329" i="30"/>
  <c r="H330" i="30"/>
  <c r="I330" i="30"/>
  <c r="J330" i="30"/>
  <c r="K330" i="30"/>
  <c r="L330" i="30"/>
  <c r="M330" i="30"/>
  <c r="H331" i="30"/>
  <c r="I331" i="30"/>
  <c r="J331" i="30"/>
  <c r="K331" i="30"/>
  <c r="L331" i="30"/>
  <c r="M331" i="30"/>
  <c r="H332" i="30"/>
  <c r="I332" i="30"/>
  <c r="J332" i="30"/>
  <c r="K332" i="30"/>
  <c r="L332" i="30"/>
  <c r="M332" i="30"/>
  <c r="H333" i="30"/>
  <c r="I333" i="30"/>
  <c r="J333" i="30"/>
  <c r="K333" i="30"/>
  <c r="L333" i="30"/>
  <c r="M333" i="30"/>
  <c r="H334" i="30"/>
  <c r="I334" i="30"/>
  <c r="J334" i="30"/>
  <c r="K334" i="30"/>
  <c r="L334" i="30"/>
  <c r="M334" i="30"/>
  <c r="H335" i="30"/>
  <c r="I335" i="30"/>
  <c r="J335" i="30"/>
  <c r="K335" i="30"/>
  <c r="L335" i="30"/>
  <c r="M335" i="30"/>
  <c r="H336" i="30"/>
  <c r="I336" i="30"/>
  <c r="J336" i="30"/>
  <c r="K336" i="30"/>
  <c r="L336" i="30"/>
  <c r="M336" i="30"/>
  <c r="H337" i="30"/>
  <c r="I337" i="30"/>
  <c r="J337" i="30"/>
  <c r="K337" i="30"/>
  <c r="L337" i="30"/>
  <c r="M337" i="30"/>
  <c r="H338" i="30"/>
  <c r="I338" i="30"/>
  <c r="J338" i="30"/>
  <c r="K338" i="30"/>
  <c r="L338" i="30"/>
  <c r="M338" i="30"/>
  <c r="H339" i="30"/>
  <c r="I339" i="30"/>
  <c r="J339" i="30"/>
  <c r="K339" i="30"/>
  <c r="L339" i="30"/>
  <c r="M339" i="30"/>
  <c r="H340" i="30"/>
  <c r="I340" i="30"/>
  <c r="J340" i="30"/>
  <c r="K340" i="30"/>
  <c r="L340" i="30"/>
  <c r="M340" i="30"/>
  <c r="H341" i="30"/>
  <c r="I341" i="30"/>
  <c r="J341" i="30"/>
  <c r="K341" i="30"/>
  <c r="L341" i="30"/>
  <c r="M341" i="30"/>
  <c r="H342" i="30"/>
  <c r="I342" i="30"/>
  <c r="J342" i="30"/>
  <c r="K342" i="30"/>
  <c r="L342" i="30"/>
  <c r="M342" i="30"/>
  <c r="H343" i="30"/>
  <c r="I343" i="30"/>
  <c r="J343" i="30"/>
  <c r="K343" i="30"/>
  <c r="L343" i="30"/>
  <c r="M343" i="30"/>
  <c r="H344" i="30"/>
  <c r="I344" i="30"/>
  <c r="J344" i="30"/>
  <c r="K344" i="30"/>
  <c r="L344" i="30"/>
  <c r="M344" i="30"/>
  <c r="H345" i="30"/>
  <c r="I345" i="30"/>
  <c r="J345" i="30"/>
  <c r="K345" i="30"/>
  <c r="L345" i="30"/>
  <c r="M345" i="30"/>
  <c r="H346" i="30"/>
  <c r="I346" i="30"/>
  <c r="J346" i="30"/>
  <c r="K346" i="30"/>
  <c r="L346" i="30"/>
  <c r="M346" i="30"/>
  <c r="H347" i="30"/>
  <c r="I347" i="30"/>
  <c r="J347" i="30"/>
  <c r="K347" i="30"/>
  <c r="L347" i="30"/>
  <c r="M347" i="30"/>
  <c r="H348" i="30"/>
  <c r="I348" i="30"/>
  <c r="J348" i="30"/>
  <c r="K348" i="30"/>
  <c r="L348" i="30"/>
  <c r="M348" i="30"/>
  <c r="H349" i="30"/>
  <c r="I349" i="30"/>
  <c r="J349" i="30"/>
  <c r="K349" i="30"/>
  <c r="L349" i="30"/>
  <c r="M349" i="30"/>
  <c r="H350" i="30"/>
  <c r="I350" i="30"/>
  <c r="J350" i="30"/>
  <c r="K350" i="30"/>
  <c r="L350" i="30"/>
  <c r="M350" i="30"/>
  <c r="H351" i="30"/>
  <c r="I351" i="30"/>
  <c r="J351" i="30"/>
  <c r="K351" i="30"/>
  <c r="L351" i="30"/>
  <c r="M351" i="30"/>
  <c r="H352" i="30"/>
  <c r="I352" i="30"/>
  <c r="J352" i="30"/>
  <c r="K352" i="30"/>
  <c r="L352" i="30"/>
  <c r="M352" i="30"/>
  <c r="H353" i="30"/>
  <c r="I353" i="30"/>
  <c r="J353" i="30"/>
  <c r="K353" i="30"/>
  <c r="L353" i="30"/>
  <c r="M353" i="30"/>
  <c r="H354" i="30"/>
  <c r="I354" i="30"/>
  <c r="J354" i="30"/>
  <c r="K354" i="30"/>
  <c r="L354" i="30"/>
  <c r="M354" i="30"/>
  <c r="H355" i="30"/>
  <c r="I355" i="30"/>
  <c r="J355" i="30"/>
  <c r="K355" i="30"/>
  <c r="L355" i="30"/>
  <c r="M355" i="30"/>
  <c r="H356" i="30"/>
  <c r="I356" i="30"/>
  <c r="J356" i="30"/>
  <c r="K356" i="30"/>
  <c r="L356" i="30"/>
  <c r="M356" i="30"/>
  <c r="H357" i="30"/>
  <c r="I357" i="30"/>
  <c r="J357" i="30"/>
  <c r="K357" i="30"/>
  <c r="L357" i="30"/>
  <c r="M357" i="30"/>
  <c r="H358" i="30"/>
  <c r="I358" i="30"/>
  <c r="J358" i="30"/>
  <c r="K358" i="30"/>
  <c r="L358" i="30"/>
  <c r="M358" i="30"/>
  <c r="H359" i="30"/>
  <c r="I359" i="30"/>
  <c r="J359" i="30"/>
  <c r="K359" i="30"/>
  <c r="L359" i="30"/>
  <c r="M359" i="30"/>
  <c r="H360" i="30"/>
  <c r="I360" i="30"/>
  <c r="J360" i="30"/>
  <c r="K360" i="30"/>
  <c r="L360" i="30"/>
  <c r="M360" i="30"/>
  <c r="H361" i="30"/>
  <c r="I361" i="30"/>
  <c r="J361" i="30"/>
  <c r="K361" i="30"/>
  <c r="L361" i="30"/>
  <c r="M361" i="30"/>
  <c r="H362" i="30"/>
  <c r="I362" i="30"/>
  <c r="J362" i="30"/>
  <c r="K362" i="30"/>
  <c r="L362" i="30"/>
  <c r="M362" i="30"/>
  <c r="H363" i="30"/>
  <c r="I363" i="30"/>
  <c r="J363" i="30"/>
  <c r="K363" i="30"/>
  <c r="L363" i="30"/>
  <c r="M363" i="30"/>
  <c r="H364" i="30"/>
  <c r="I364" i="30"/>
  <c r="J364" i="30"/>
  <c r="K364" i="30"/>
  <c r="L364" i="30"/>
  <c r="M364" i="30"/>
  <c r="H365" i="30"/>
  <c r="I365" i="30"/>
  <c r="J365" i="30"/>
  <c r="K365" i="30"/>
  <c r="L365" i="30"/>
  <c r="M365" i="30"/>
  <c r="H366" i="30"/>
  <c r="I366" i="30"/>
  <c r="J366" i="30"/>
  <c r="K366" i="30"/>
  <c r="L366" i="30"/>
  <c r="M366" i="30"/>
  <c r="H367" i="30"/>
  <c r="I367" i="30"/>
  <c r="J367" i="30"/>
  <c r="K367" i="30"/>
  <c r="L367" i="30"/>
  <c r="M367" i="30"/>
  <c r="H368" i="30"/>
  <c r="I368" i="30"/>
  <c r="J368" i="30"/>
  <c r="K368" i="30"/>
  <c r="L368" i="30"/>
  <c r="M368" i="30"/>
  <c r="H369" i="30"/>
  <c r="I369" i="30"/>
  <c r="J369" i="30"/>
  <c r="K369" i="30"/>
  <c r="L369" i="30"/>
  <c r="M369" i="30"/>
  <c r="H370" i="30"/>
  <c r="I370" i="30"/>
  <c r="J370" i="30"/>
  <c r="K370" i="30"/>
  <c r="L370" i="30"/>
  <c r="M370" i="30"/>
  <c r="H371" i="30"/>
  <c r="I371" i="30"/>
  <c r="J371" i="30"/>
  <c r="K371" i="30"/>
  <c r="L371" i="30"/>
  <c r="M371" i="30"/>
  <c r="H372" i="30"/>
  <c r="I372" i="30"/>
  <c r="J372" i="30"/>
  <c r="K372" i="30"/>
  <c r="L372" i="30"/>
  <c r="M372" i="30"/>
  <c r="H373" i="30"/>
  <c r="I373" i="30"/>
  <c r="J373" i="30"/>
  <c r="K373" i="30"/>
  <c r="L373" i="30"/>
  <c r="M373" i="30"/>
  <c r="H374" i="30"/>
  <c r="I374" i="30"/>
  <c r="J374" i="30"/>
  <c r="K374" i="30"/>
  <c r="L374" i="30"/>
  <c r="M374" i="30"/>
  <c r="H375" i="30"/>
  <c r="I375" i="30"/>
  <c r="J375" i="30"/>
  <c r="K375" i="30"/>
  <c r="L375" i="30"/>
  <c r="M375" i="30"/>
  <c r="H376" i="30"/>
  <c r="I376" i="30"/>
  <c r="J376" i="30"/>
  <c r="K376" i="30"/>
  <c r="L376" i="30"/>
  <c r="M376" i="30"/>
  <c r="H377" i="30"/>
  <c r="I377" i="30"/>
  <c r="J377" i="30"/>
  <c r="K377" i="30"/>
  <c r="L377" i="30"/>
  <c r="M377" i="30"/>
  <c r="H378" i="30"/>
  <c r="I378" i="30"/>
  <c r="J378" i="30"/>
  <c r="K378" i="30"/>
  <c r="L378" i="30"/>
  <c r="M378" i="30"/>
  <c r="H379" i="30"/>
  <c r="I379" i="30"/>
  <c r="J379" i="30"/>
  <c r="K379" i="30"/>
  <c r="L379" i="30"/>
  <c r="M379" i="30"/>
  <c r="H380" i="30"/>
  <c r="I380" i="30"/>
  <c r="J380" i="30"/>
  <c r="K380" i="30"/>
  <c r="L380" i="30"/>
  <c r="M380" i="30"/>
  <c r="H381" i="30"/>
  <c r="I381" i="30"/>
  <c r="J381" i="30"/>
  <c r="K381" i="30"/>
  <c r="L381" i="30"/>
  <c r="M381" i="30"/>
  <c r="H382" i="30"/>
  <c r="I382" i="30"/>
  <c r="J382" i="30"/>
  <c r="K382" i="30"/>
  <c r="L382" i="30"/>
  <c r="M382" i="30"/>
  <c r="H383" i="30"/>
  <c r="I383" i="30"/>
  <c r="J383" i="30"/>
  <c r="K383" i="30"/>
  <c r="L383" i="30"/>
  <c r="M383" i="30"/>
  <c r="H384" i="30"/>
  <c r="I384" i="30"/>
  <c r="J384" i="30"/>
  <c r="K384" i="30"/>
  <c r="L384" i="30"/>
  <c r="M384" i="30"/>
  <c r="H385" i="30"/>
  <c r="I385" i="30"/>
  <c r="J385" i="30"/>
  <c r="K385" i="30"/>
  <c r="L385" i="30"/>
  <c r="M385" i="30"/>
  <c r="H386" i="30"/>
  <c r="I386" i="30"/>
  <c r="J386" i="30"/>
  <c r="K386" i="30"/>
  <c r="L386" i="30"/>
  <c r="M386" i="30"/>
  <c r="H387" i="30"/>
  <c r="I387" i="30"/>
  <c r="J387" i="30"/>
  <c r="K387" i="30"/>
  <c r="L387" i="30"/>
  <c r="M387" i="30"/>
  <c r="H388" i="30"/>
  <c r="I388" i="30"/>
  <c r="J388" i="30"/>
  <c r="K388" i="30"/>
  <c r="L388" i="30"/>
  <c r="M388" i="30"/>
  <c r="H389" i="30"/>
  <c r="I389" i="30"/>
  <c r="J389" i="30"/>
  <c r="K389" i="30"/>
  <c r="L389" i="30"/>
  <c r="M389" i="30"/>
  <c r="H390" i="30"/>
  <c r="I390" i="30"/>
  <c r="J390" i="30"/>
  <c r="K390" i="30"/>
  <c r="L390" i="30"/>
  <c r="M390" i="30"/>
  <c r="H391" i="30"/>
  <c r="I391" i="30"/>
  <c r="J391" i="30"/>
  <c r="K391" i="30"/>
  <c r="L391" i="30"/>
  <c r="M391" i="30"/>
  <c r="H392" i="30"/>
  <c r="I392" i="30"/>
  <c r="J392" i="30"/>
  <c r="K392" i="30"/>
  <c r="L392" i="30"/>
  <c r="M392" i="30"/>
  <c r="H393" i="30"/>
  <c r="I393" i="30"/>
  <c r="J393" i="30"/>
  <c r="K393" i="30"/>
  <c r="L393" i="30"/>
  <c r="M393" i="30"/>
  <c r="H394" i="30"/>
  <c r="I394" i="30"/>
  <c r="J394" i="30"/>
  <c r="K394" i="30"/>
  <c r="L394" i="30"/>
  <c r="M394" i="30"/>
  <c r="H395" i="30"/>
  <c r="I395" i="30"/>
  <c r="J395" i="30"/>
  <c r="K395" i="30"/>
  <c r="L395" i="30"/>
  <c r="M395" i="30"/>
  <c r="H396" i="30"/>
  <c r="I396" i="30"/>
  <c r="J396" i="30"/>
  <c r="K396" i="30"/>
  <c r="L396" i="30"/>
  <c r="M396" i="30"/>
  <c r="H397" i="30"/>
  <c r="I397" i="30"/>
  <c r="J397" i="30"/>
  <c r="K397" i="30"/>
  <c r="L397" i="30"/>
  <c r="M397" i="30"/>
  <c r="H398" i="30"/>
  <c r="I398" i="30"/>
  <c r="J398" i="30"/>
  <c r="K398" i="30"/>
  <c r="L398" i="30"/>
  <c r="M398" i="30"/>
  <c r="H399" i="30"/>
  <c r="I399" i="30"/>
  <c r="J399" i="30"/>
  <c r="K399" i="30"/>
  <c r="L399" i="30"/>
  <c r="M399" i="30"/>
  <c r="H400" i="30"/>
  <c r="I400" i="30"/>
  <c r="J400" i="30"/>
  <c r="K400" i="30"/>
  <c r="L400" i="30"/>
  <c r="M400" i="30"/>
  <c r="H401" i="30"/>
  <c r="I401" i="30"/>
  <c r="J401" i="30"/>
  <c r="K401" i="30"/>
  <c r="L401" i="30"/>
  <c r="M401" i="30"/>
  <c r="S402" i="30"/>
  <c r="S602" i="30"/>
  <c r="S802" i="30"/>
  <c r="S1002" i="30"/>
  <c r="U2" i="30"/>
  <c r="U402" i="30" s="1"/>
  <c r="I2" i="30"/>
  <c r="V2" i="30" s="1"/>
  <c r="V402" i="30" s="1"/>
  <c r="J2" i="30"/>
  <c r="W2" i="30" s="1"/>
  <c r="W402" i="30" s="1"/>
  <c r="K2" i="30"/>
  <c r="U602" i="30" s="1"/>
  <c r="U802" i="30" s="1"/>
  <c r="L2" i="30"/>
  <c r="V602" i="30" s="1"/>
  <c r="V802" i="30" s="1"/>
  <c r="M2" i="30"/>
  <c r="W602" i="30" s="1"/>
  <c r="W802" i="30" s="1"/>
  <c r="S2" i="30"/>
  <c r="T1175" i="30"/>
  <c r="T1178" i="30"/>
  <c r="T1197" i="30"/>
  <c r="U110" i="30"/>
  <c r="S144" i="30"/>
  <c r="S150" i="30"/>
  <c r="S164" i="30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5" i="13"/>
  <c r="B6" i="13"/>
  <c r="B7" i="13"/>
  <c r="B8" i="13"/>
  <c r="B9" i="13"/>
  <c r="B2" i="13"/>
  <c r="B3" i="13"/>
  <c r="B4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S187" i="30" l="1"/>
  <c r="S183" i="30"/>
  <c r="S181" i="30"/>
  <c r="U374" i="30"/>
  <c r="U574" i="30"/>
  <c r="U572" i="30"/>
  <c r="U372" i="30"/>
  <c r="U370" i="30"/>
  <c r="U570" i="30"/>
  <c r="U568" i="30"/>
  <c r="U368" i="30"/>
  <c r="U566" i="30"/>
  <c r="U366" i="30"/>
  <c r="U562" i="30"/>
  <c r="U362" i="30"/>
  <c r="U560" i="30"/>
  <c r="U360" i="30"/>
  <c r="U358" i="30"/>
  <c r="U558" i="30"/>
  <c r="U354" i="30"/>
  <c r="U554" i="30"/>
  <c r="U352" i="30"/>
  <c r="U552" i="30"/>
  <c r="U550" i="30"/>
  <c r="U350" i="30"/>
  <c r="U346" i="30"/>
  <c r="U546" i="30"/>
  <c r="U544" i="30"/>
  <c r="U344" i="30"/>
  <c r="U542" i="30"/>
  <c r="U342" i="30"/>
  <c r="U540" i="30"/>
  <c r="U340" i="30"/>
  <c r="U538" i="30"/>
  <c r="U338" i="30"/>
  <c r="U536" i="30"/>
  <c r="U336" i="30"/>
  <c r="U534" i="30"/>
  <c r="U334" i="30"/>
  <c r="U532" i="30"/>
  <c r="U332" i="30"/>
  <c r="U330" i="30"/>
  <c r="U530" i="30"/>
  <c r="U528" i="30"/>
  <c r="U328" i="30"/>
  <c r="U526" i="30"/>
  <c r="U326" i="30"/>
  <c r="U522" i="30"/>
  <c r="U322" i="30"/>
  <c r="U520" i="30"/>
  <c r="U320" i="30"/>
  <c r="U518" i="30"/>
  <c r="U318" i="30"/>
  <c r="U316" i="30"/>
  <c r="U516" i="30"/>
  <c r="U514" i="30"/>
  <c r="U314" i="30"/>
  <c r="U512" i="30"/>
  <c r="U312" i="30"/>
  <c r="U308" i="30"/>
  <c r="U508" i="30"/>
  <c r="U506" i="30"/>
  <c r="U306" i="30"/>
  <c r="U504" i="30"/>
  <c r="U304" i="30"/>
  <c r="U500" i="30"/>
  <c r="U300" i="30"/>
  <c r="U496" i="30"/>
  <c r="U296" i="30"/>
  <c r="U294" i="30"/>
  <c r="U494" i="30"/>
  <c r="U490" i="30"/>
  <c r="U290" i="30"/>
  <c r="U288" i="30"/>
  <c r="U488" i="30"/>
  <c r="U486" i="30"/>
  <c r="U286" i="30"/>
  <c r="U484" i="30"/>
  <c r="U284" i="30"/>
  <c r="U364" i="30"/>
  <c r="U564" i="30"/>
  <c r="U548" i="30"/>
  <c r="U348" i="30"/>
  <c r="U535" i="30"/>
  <c r="U335" i="30"/>
  <c r="W519" i="30"/>
  <c r="W319" i="30"/>
  <c r="U502" i="30"/>
  <c r="U302" i="30"/>
  <c r="U380" i="30"/>
  <c r="U580" i="30"/>
  <c r="U355" i="30"/>
  <c r="U555" i="30"/>
  <c r="U543" i="30"/>
  <c r="U343" i="30"/>
  <c r="W534" i="30"/>
  <c r="W334" i="30"/>
  <c r="U519" i="30"/>
  <c r="U319" i="30"/>
  <c r="W314" i="30"/>
  <c r="W514" i="30"/>
  <c r="W509" i="30"/>
  <c r="W309" i="30"/>
  <c r="V306" i="30"/>
  <c r="V506" i="30"/>
  <c r="W501" i="30"/>
  <c r="W301" i="30"/>
  <c r="U297" i="30"/>
  <c r="U497" i="30"/>
  <c r="U491" i="30"/>
  <c r="U291" i="30"/>
  <c r="U367" i="30"/>
  <c r="U567" i="30"/>
  <c r="U563" i="30"/>
  <c r="U363" i="30"/>
  <c r="W559" i="30"/>
  <c r="W359" i="30"/>
  <c r="W354" i="30"/>
  <c r="W554" i="30"/>
  <c r="U351" i="30"/>
  <c r="U551" i="30"/>
  <c r="U547" i="30"/>
  <c r="U347" i="30"/>
  <c r="W342" i="30"/>
  <c r="W542" i="30"/>
  <c r="W538" i="30"/>
  <c r="W338" i="30"/>
  <c r="V534" i="30"/>
  <c r="V334" i="30"/>
  <c r="U531" i="30"/>
  <c r="U331" i="30"/>
  <c r="U527" i="30"/>
  <c r="U327" i="30"/>
  <c r="U523" i="30"/>
  <c r="U323" i="30"/>
  <c r="W518" i="30"/>
  <c r="W318" i="30"/>
  <c r="U309" i="30"/>
  <c r="U509" i="30"/>
  <c r="U301" i="30"/>
  <c r="U501" i="30"/>
  <c r="U285" i="30"/>
  <c r="U485" i="30"/>
  <c r="W401" i="30"/>
  <c r="W601" i="30"/>
  <c r="W599" i="30"/>
  <c r="W399" i="30"/>
  <c r="W397" i="30"/>
  <c r="W597" i="30"/>
  <c r="W595" i="30"/>
  <c r="W395" i="30"/>
  <c r="W593" i="30"/>
  <c r="W393" i="30"/>
  <c r="W591" i="30"/>
  <c r="W391" i="30"/>
  <c r="S192" i="30"/>
  <c r="W589" i="30"/>
  <c r="W389" i="30"/>
  <c r="S190" i="30"/>
  <c r="W587" i="30"/>
  <c r="W387" i="30"/>
  <c r="S188" i="30"/>
  <c r="W385" i="30"/>
  <c r="W585" i="30"/>
  <c r="W583" i="30"/>
  <c r="W383" i="30"/>
  <c r="S184" i="30"/>
  <c r="W581" i="30"/>
  <c r="W381" i="30"/>
  <c r="S182" i="30"/>
  <c r="W579" i="30"/>
  <c r="W379" i="30"/>
  <c r="S180" i="30"/>
  <c r="S179" i="30"/>
  <c r="W577" i="30"/>
  <c r="W377" i="30"/>
  <c r="W575" i="30"/>
  <c r="W375" i="30"/>
  <c r="W371" i="30"/>
  <c r="W571" i="30"/>
  <c r="W569" i="30"/>
  <c r="W369" i="30"/>
  <c r="W567" i="30"/>
  <c r="W367" i="30"/>
  <c r="W363" i="30"/>
  <c r="W563" i="30"/>
  <c r="W561" i="30"/>
  <c r="W361" i="30"/>
  <c r="W357" i="30"/>
  <c r="W557" i="30"/>
  <c r="W355" i="30"/>
  <c r="W555" i="30"/>
  <c r="W551" i="30"/>
  <c r="W351" i="30"/>
  <c r="W349" i="30"/>
  <c r="W549" i="30"/>
  <c r="W547" i="30"/>
  <c r="W347" i="30"/>
  <c r="W345" i="30"/>
  <c r="W545" i="30"/>
  <c r="W543" i="30"/>
  <c r="W343" i="30"/>
  <c r="W539" i="30"/>
  <c r="W339" i="30"/>
  <c r="W335" i="30"/>
  <c r="W535" i="30"/>
  <c r="W531" i="30"/>
  <c r="W331" i="30"/>
  <c r="W529" i="30"/>
  <c r="W329" i="30"/>
  <c r="W327" i="30"/>
  <c r="W527" i="30"/>
  <c r="W525" i="30"/>
  <c r="W325" i="30"/>
  <c r="W523" i="30"/>
  <c r="W323" i="30"/>
  <c r="W321" i="30"/>
  <c r="W521" i="30"/>
  <c r="W517" i="30"/>
  <c r="W317" i="30"/>
  <c r="W515" i="30"/>
  <c r="W315" i="30"/>
  <c r="W513" i="30"/>
  <c r="W313" i="30"/>
  <c r="W311" i="30"/>
  <c r="W511" i="30"/>
  <c r="W305" i="30"/>
  <c r="W505" i="30"/>
  <c r="W303" i="30"/>
  <c r="W503" i="30"/>
  <c r="W499" i="30"/>
  <c r="W299" i="30"/>
  <c r="W497" i="30"/>
  <c r="W297" i="30"/>
  <c r="W493" i="30"/>
  <c r="W293" i="30"/>
  <c r="W291" i="30"/>
  <c r="W491" i="30"/>
  <c r="W287" i="30"/>
  <c r="W487" i="30"/>
  <c r="W485" i="30"/>
  <c r="W285" i="30"/>
  <c r="W572" i="30"/>
  <c r="W372" i="30"/>
  <c r="W560" i="30"/>
  <c r="W360" i="30"/>
  <c r="U324" i="30"/>
  <c r="U524" i="30"/>
  <c r="W506" i="30"/>
  <c r="W306" i="30"/>
  <c r="U287" i="30"/>
  <c r="U487" i="30"/>
  <c r="U400" i="30"/>
  <c r="U600" i="30"/>
  <c r="U598" i="30"/>
  <c r="U398" i="30"/>
  <c r="U396" i="30"/>
  <c r="U596" i="30"/>
  <c r="U594" i="30"/>
  <c r="U394" i="30"/>
  <c r="U382" i="30"/>
  <c r="U582" i="30"/>
  <c r="U575" i="30"/>
  <c r="U375" i="30"/>
  <c r="U571" i="30"/>
  <c r="U371" i="30"/>
  <c r="U359" i="30"/>
  <c r="U559" i="30"/>
  <c r="V554" i="30"/>
  <c r="V354" i="30"/>
  <c r="V550" i="30"/>
  <c r="V350" i="30"/>
  <c r="W546" i="30"/>
  <c r="W346" i="30"/>
  <c r="W326" i="30"/>
  <c r="W526" i="30"/>
  <c r="U513" i="30"/>
  <c r="U313" i="30"/>
  <c r="W508" i="30"/>
  <c r="W308" i="30"/>
  <c r="U505" i="30"/>
  <c r="U305" i="30"/>
  <c r="W489" i="30"/>
  <c r="W289" i="30"/>
  <c r="V601" i="30"/>
  <c r="V401" i="30"/>
  <c r="V599" i="30"/>
  <c r="V399" i="30"/>
  <c r="V597" i="30"/>
  <c r="V397" i="30"/>
  <c r="V595" i="30"/>
  <c r="V395" i="30"/>
  <c r="V593" i="30"/>
  <c r="V393" i="30"/>
  <c r="V391" i="30"/>
  <c r="V591" i="30"/>
  <c r="V389" i="30"/>
  <c r="V589" i="30"/>
  <c r="V587" i="30"/>
  <c r="V387" i="30"/>
  <c r="V385" i="30"/>
  <c r="V585" i="30"/>
  <c r="V383" i="30"/>
  <c r="V583" i="30"/>
  <c r="V581" i="30"/>
  <c r="V381" i="30"/>
  <c r="V379" i="30"/>
  <c r="V579" i="30"/>
  <c r="V377" i="30"/>
  <c r="V577" i="30"/>
  <c r="V375" i="30"/>
  <c r="V575" i="30"/>
  <c r="V373" i="30"/>
  <c r="V573" i="30"/>
  <c r="V571" i="30"/>
  <c r="V371" i="30"/>
  <c r="V569" i="30"/>
  <c r="V369" i="30"/>
  <c r="V567" i="30"/>
  <c r="V367" i="30"/>
  <c r="V565" i="30"/>
  <c r="V365" i="30"/>
  <c r="V563" i="30"/>
  <c r="V363" i="30"/>
  <c r="V361" i="30"/>
  <c r="V561" i="30"/>
  <c r="V559" i="30"/>
  <c r="V359" i="30"/>
  <c r="V557" i="30"/>
  <c r="V357" i="30"/>
  <c r="V555" i="30"/>
  <c r="V355" i="30"/>
  <c r="V553" i="30"/>
  <c r="V353" i="30"/>
  <c r="V551" i="30"/>
  <c r="V351" i="30"/>
  <c r="V549" i="30"/>
  <c r="V349" i="30"/>
  <c r="V347" i="30"/>
  <c r="V547" i="30"/>
  <c r="V345" i="30"/>
  <c r="V545" i="30"/>
  <c r="V543" i="30"/>
  <c r="V343" i="30"/>
  <c r="V341" i="30"/>
  <c r="V541" i="30"/>
  <c r="V339" i="30"/>
  <c r="V539" i="30"/>
  <c r="V537" i="30"/>
  <c r="V337" i="30"/>
  <c r="V535" i="30"/>
  <c r="V335" i="30"/>
  <c r="V333" i="30"/>
  <c r="V533" i="30"/>
  <c r="V531" i="30"/>
  <c r="V331" i="30"/>
  <c r="V529" i="30"/>
  <c r="V329" i="30"/>
  <c r="V327" i="30"/>
  <c r="V527" i="30"/>
  <c r="V525" i="30"/>
  <c r="V325" i="30"/>
  <c r="V323" i="30"/>
  <c r="V523" i="30"/>
  <c r="V321" i="30"/>
  <c r="V521" i="30"/>
  <c r="V319" i="30"/>
  <c r="V519" i="30"/>
  <c r="V517" i="30"/>
  <c r="V317" i="30"/>
  <c r="V515" i="30"/>
  <c r="V315" i="30"/>
  <c r="V513" i="30"/>
  <c r="V313" i="30"/>
  <c r="V511" i="30"/>
  <c r="V311" i="30"/>
  <c r="V509" i="30"/>
  <c r="V309" i="30"/>
  <c r="V507" i="30"/>
  <c r="V307" i="30"/>
  <c r="V505" i="30"/>
  <c r="V305" i="30"/>
  <c r="V503" i="30"/>
  <c r="V303" i="30"/>
  <c r="V501" i="30"/>
  <c r="V301" i="30"/>
  <c r="V499" i="30"/>
  <c r="V299" i="30"/>
  <c r="V297" i="30"/>
  <c r="V497" i="30"/>
  <c r="V495" i="30"/>
  <c r="V295" i="30"/>
  <c r="V493" i="30"/>
  <c r="V293" i="30"/>
  <c r="V491" i="30"/>
  <c r="V291" i="30"/>
  <c r="V489" i="30"/>
  <c r="V289" i="30"/>
  <c r="V487" i="30"/>
  <c r="V287" i="30"/>
  <c r="V485" i="30"/>
  <c r="V285" i="30"/>
  <c r="W574" i="30"/>
  <c r="W374" i="30"/>
  <c r="V558" i="30"/>
  <c r="V358" i="30"/>
  <c r="V546" i="30"/>
  <c r="V346" i="30"/>
  <c r="W541" i="30"/>
  <c r="W341" i="30"/>
  <c r="W533" i="30"/>
  <c r="W333" i="30"/>
  <c r="W330" i="30"/>
  <c r="W530" i="30"/>
  <c r="V526" i="30"/>
  <c r="V326" i="30"/>
  <c r="W295" i="30"/>
  <c r="W495" i="30"/>
  <c r="U489" i="30"/>
  <c r="U289" i="30"/>
  <c r="W284" i="30"/>
  <c r="W484" i="30"/>
  <c r="U401" i="30"/>
  <c r="U601" i="30"/>
  <c r="U599" i="30"/>
  <c r="U399" i="30"/>
  <c r="U597" i="30"/>
  <c r="U397" i="30"/>
  <c r="U395" i="30"/>
  <c r="U595" i="30"/>
  <c r="U593" i="30"/>
  <c r="U393" i="30"/>
  <c r="U591" i="30"/>
  <c r="U391" i="30"/>
  <c r="U589" i="30"/>
  <c r="U389" i="30"/>
  <c r="U387" i="30"/>
  <c r="U587" i="30"/>
  <c r="U585" i="30"/>
  <c r="U385" i="30"/>
  <c r="U583" i="30"/>
  <c r="U383" i="30"/>
  <c r="U581" i="30"/>
  <c r="U381" i="30"/>
  <c r="U379" i="30"/>
  <c r="U579" i="30"/>
  <c r="U577" i="30"/>
  <c r="U377" i="30"/>
  <c r="V368" i="30"/>
  <c r="V568" i="30"/>
  <c r="W552" i="30"/>
  <c r="W352" i="30"/>
  <c r="V532" i="30"/>
  <c r="V332" i="30"/>
  <c r="U515" i="30"/>
  <c r="U315" i="30"/>
  <c r="U498" i="30"/>
  <c r="U298" i="30"/>
  <c r="U592" i="30"/>
  <c r="U392" i="30"/>
  <c r="U590" i="30"/>
  <c r="U390" i="30"/>
  <c r="U388" i="30"/>
  <c r="U588" i="30"/>
  <c r="U586" i="30"/>
  <c r="U386" i="30"/>
  <c r="U578" i="30"/>
  <c r="U378" i="30"/>
  <c r="U576" i="30"/>
  <c r="U376" i="30"/>
  <c r="U541" i="30"/>
  <c r="U341" i="30"/>
  <c r="U333" i="30"/>
  <c r="U533" i="30"/>
  <c r="U317" i="30"/>
  <c r="U517" i="30"/>
  <c r="W507" i="30"/>
  <c r="W307" i="30"/>
  <c r="V484" i="30"/>
  <c r="V284" i="30"/>
  <c r="W573" i="30"/>
  <c r="W373" i="30"/>
  <c r="U569" i="30"/>
  <c r="U369" i="30"/>
  <c r="W565" i="30"/>
  <c r="W365" i="30"/>
  <c r="U361" i="30"/>
  <c r="U561" i="30"/>
  <c r="U353" i="30"/>
  <c r="U553" i="30"/>
  <c r="U549" i="30"/>
  <c r="U349" i="30"/>
  <c r="U545" i="30"/>
  <c r="U345" i="30"/>
  <c r="W540" i="30"/>
  <c r="W340" i="30"/>
  <c r="U337" i="30"/>
  <c r="U537" i="30"/>
  <c r="U325" i="30"/>
  <c r="U525" i="30"/>
  <c r="W520" i="30"/>
  <c r="W320" i="30"/>
  <c r="U507" i="30"/>
  <c r="U307" i="30"/>
  <c r="U303" i="30"/>
  <c r="U503" i="30"/>
  <c r="U499" i="30"/>
  <c r="U299" i="30"/>
  <c r="V488" i="30"/>
  <c r="V288" i="30"/>
  <c r="W400" i="30"/>
  <c r="W600" i="30"/>
  <c r="W598" i="30"/>
  <c r="W398" i="30"/>
  <c r="W596" i="30"/>
  <c r="W396" i="30"/>
  <c r="W394" i="30"/>
  <c r="W594" i="30"/>
  <c r="W392" i="30"/>
  <c r="W592" i="30"/>
  <c r="W590" i="30"/>
  <c r="W390" i="30"/>
  <c r="W588" i="30"/>
  <c r="W388" i="30"/>
  <c r="W586" i="30"/>
  <c r="W386" i="30"/>
  <c r="W384" i="30"/>
  <c r="W584" i="30"/>
  <c r="W582" i="30"/>
  <c r="W382" i="30"/>
  <c r="W380" i="30"/>
  <c r="W580" i="30"/>
  <c r="W378" i="30"/>
  <c r="W578" i="30"/>
  <c r="W376" i="30"/>
  <c r="W576" i="30"/>
  <c r="W370" i="30"/>
  <c r="W570" i="30"/>
  <c r="W566" i="30"/>
  <c r="W366" i="30"/>
  <c r="W364" i="30"/>
  <c r="W564" i="30"/>
  <c r="W362" i="30"/>
  <c r="W562" i="30"/>
  <c r="W558" i="30"/>
  <c r="W358" i="30"/>
  <c r="W556" i="30"/>
  <c r="W356" i="30"/>
  <c r="W550" i="30"/>
  <c r="W350" i="30"/>
  <c r="W348" i="30"/>
  <c r="W548" i="30"/>
  <c r="W544" i="30"/>
  <c r="W344" i="30"/>
  <c r="W336" i="30"/>
  <c r="W536" i="30"/>
  <c r="W328" i="30"/>
  <c r="W528" i="30"/>
  <c r="W522" i="30"/>
  <c r="W322" i="30"/>
  <c r="W516" i="30"/>
  <c r="W316" i="30"/>
  <c r="W312" i="30"/>
  <c r="W512" i="30"/>
  <c r="W510" i="30"/>
  <c r="W310" i="30"/>
  <c r="W504" i="30"/>
  <c r="W304" i="30"/>
  <c r="W502" i="30"/>
  <c r="W302" i="30"/>
  <c r="W300" i="30"/>
  <c r="W500" i="30"/>
  <c r="W298" i="30"/>
  <c r="W498" i="30"/>
  <c r="W496" i="30"/>
  <c r="W296" i="30"/>
  <c r="W494" i="30"/>
  <c r="W294" i="30"/>
  <c r="W492" i="30"/>
  <c r="W292" i="30"/>
  <c r="W490" i="30"/>
  <c r="W290" i="30"/>
  <c r="W488" i="30"/>
  <c r="W288" i="30"/>
  <c r="W486" i="30"/>
  <c r="W286" i="30"/>
  <c r="U556" i="30"/>
  <c r="U356" i="30"/>
  <c r="U539" i="30"/>
  <c r="U339" i="30"/>
  <c r="U510" i="30"/>
  <c r="U310" i="30"/>
  <c r="U492" i="30"/>
  <c r="U292" i="30"/>
  <c r="U584" i="30"/>
  <c r="U384" i="30"/>
  <c r="W553" i="30"/>
  <c r="W353" i="30"/>
  <c r="W537" i="30"/>
  <c r="W337" i="30"/>
  <c r="U521" i="30"/>
  <c r="U321" i="30"/>
  <c r="U295" i="30"/>
  <c r="U495" i="30"/>
  <c r="U573" i="30"/>
  <c r="U373" i="30"/>
  <c r="W568" i="30"/>
  <c r="W368" i="30"/>
  <c r="U565" i="30"/>
  <c r="U365" i="30"/>
  <c r="U557" i="30"/>
  <c r="U357" i="30"/>
  <c r="W532" i="30"/>
  <c r="W332" i="30"/>
  <c r="U529" i="30"/>
  <c r="U329" i="30"/>
  <c r="W524" i="30"/>
  <c r="W324" i="30"/>
  <c r="U511" i="30"/>
  <c r="U311" i="30"/>
  <c r="U293" i="30"/>
  <c r="U493" i="30"/>
  <c r="V600" i="30"/>
  <c r="V400" i="30"/>
  <c r="V398" i="30"/>
  <c r="V598" i="30"/>
  <c r="V596" i="30"/>
  <c r="V396" i="30"/>
  <c r="V594" i="30"/>
  <c r="V394" i="30"/>
  <c r="V592" i="30"/>
  <c r="V392" i="30"/>
  <c r="V590" i="30"/>
  <c r="V390" i="30"/>
  <c r="V388" i="30"/>
  <c r="V588" i="30"/>
  <c r="V586" i="30"/>
  <c r="V386" i="30"/>
  <c r="V584" i="30"/>
  <c r="V384" i="30"/>
  <c r="V382" i="30"/>
  <c r="V582" i="30"/>
  <c r="V580" i="30"/>
  <c r="V380" i="30"/>
  <c r="V578" i="30"/>
  <c r="V378" i="30"/>
  <c r="V376" i="30"/>
  <c r="V576" i="30"/>
  <c r="V574" i="30"/>
  <c r="V374" i="30"/>
  <c r="V572" i="30"/>
  <c r="V372" i="30"/>
  <c r="V570" i="30"/>
  <c r="V370" i="30"/>
  <c r="V366" i="30"/>
  <c r="V566" i="30"/>
  <c r="V564" i="30"/>
  <c r="V364" i="30"/>
  <c r="V562" i="30"/>
  <c r="V362" i="30"/>
  <c r="V360" i="30"/>
  <c r="V560" i="30"/>
  <c r="V356" i="30"/>
  <c r="V556" i="30"/>
  <c r="V352" i="30"/>
  <c r="V552" i="30"/>
  <c r="V548" i="30"/>
  <c r="V348" i="30"/>
  <c r="V544" i="30"/>
  <c r="V344" i="30"/>
  <c r="V342" i="30"/>
  <c r="V542" i="30"/>
  <c r="V340" i="30"/>
  <c r="V540" i="30"/>
  <c r="V338" i="30"/>
  <c r="V538" i="30"/>
  <c r="V536" i="30"/>
  <c r="V336" i="30"/>
  <c r="V330" i="30"/>
  <c r="V530" i="30"/>
  <c r="V528" i="30"/>
  <c r="V328" i="30"/>
  <c r="V524" i="30"/>
  <c r="V324" i="30"/>
  <c r="V322" i="30"/>
  <c r="V522" i="30"/>
  <c r="V520" i="30"/>
  <c r="V320" i="30"/>
  <c r="V318" i="30"/>
  <c r="V518" i="30"/>
  <c r="V516" i="30"/>
  <c r="V316" i="30"/>
  <c r="V314" i="30"/>
  <c r="V514" i="30"/>
  <c r="V512" i="30"/>
  <c r="V312" i="30"/>
  <c r="V510" i="30"/>
  <c r="V310" i="30"/>
  <c r="V508" i="30"/>
  <c r="V308" i="30"/>
  <c r="V504" i="30"/>
  <c r="V304" i="30"/>
  <c r="V302" i="30"/>
  <c r="V502" i="30"/>
  <c r="V500" i="30"/>
  <c r="V300" i="30"/>
  <c r="V498" i="30"/>
  <c r="V298" i="30"/>
  <c r="V496" i="30"/>
  <c r="V296" i="30"/>
  <c r="V494" i="30"/>
  <c r="V294" i="30"/>
  <c r="V492" i="30"/>
  <c r="V292" i="30"/>
  <c r="V290" i="30"/>
  <c r="V490" i="30"/>
  <c r="V486" i="30"/>
  <c r="V286" i="30"/>
  <c r="W473" i="30"/>
  <c r="W273" i="30"/>
  <c r="W269" i="30"/>
  <c r="W469" i="30"/>
  <c r="W455" i="30"/>
  <c r="W255" i="30"/>
  <c r="W405" i="30"/>
  <c r="W205" i="30"/>
  <c r="V405" i="30"/>
  <c r="V205" i="30"/>
  <c r="U481" i="30"/>
  <c r="U281" i="30"/>
  <c r="U479" i="30"/>
  <c r="U279" i="30"/>
  <c r="U273" i="30"/>
  <c r="U473" i="30"/>
  <c r="U471" i="30"/>
  <c r="U271" i="30"/>
  <c r="U469" i="30"/>
  <c r="U269" i="30"/>
  <c r="U265" i="30"/>
  <c r="U465" i="30"/>
  <c r="U478" i="30"/>
  <c r="U278" i="30"/>
  <c r="W277" i="30"/>
  <c r="W477" i="30"/>
  <c r="W261" i="30"/>
  <c r="W461" i="30"/>
  <c r="W453" i="30"/>
  <c r="W253" i="30"/>
  <c r="W245" i="30"/>
  <c r="W445" i="30"/>
  <c r="W433" i="30"/>
  <c r="W233" i="30"/>
  <c r="W227" i="30"/>
  <c r="W427" i="30"/>
  <c r="W425" i="30"/>
  <c r="W225" i="30"/>
  <c r="W415" i="30"/>
  <c r="W215" i="30"/>
  <c r="V473" i="30"/>
  <c r="V273" i="30"/>
  <c r="V465" i="30"/>
  <c r="V265" i="30"/>
  <c r="V439" i="30"/>
  <c r="V239" i="30"/>
  <c r="V421" i="30"/>
  <c r="V221" i="30"/>
  <c r="V415" i="30"/>
  <c r="V215" i="30"/>
  <c r="U267" i="30"/>
  <c r="U467" i="30"/>
  <c r="U463" i="30"/>
  <c r="U263" i="30"/>
  <c r="U261" i="30"/>
  <c r="U461" i="30"/>
  <c r="U259" i="30"/>
  <c r="U459" i="30"/>
  <c r="U457" i="30"/>
  <c r="U257" i="30"/>
  <c r="U455" i="30"/>
  <c r="U255" i="30"/>
  <c r="U253" i="30"/>
  <c r="U453" i="30"/>
  <c r="U251" i="30"/>
  <c r="U451" i="30"/>
  <c r="U249" i="30"/>
  <c r="U449" i="30"/>
  <c r="U447" i="30"/>
  <c r="U247" i="30"/>
  <c r="U445" i="30"/>
  <c r="U245" i="30"/>
  <c r="U243" i="30"/>
  <c r="U443" i="30"/>
  <c r="U241" i="30"/>
  <c r="U441" i="30"/>
  <c r="U439" i="30"/>
  <c r="U239" i="30"/>
  <c r="U237" i="30"/>
  <c r="U437" i="30"/>
  <c r="U235" i="30"/>
  <c r="U435" i="30"/>
  <c r="U233" i="30"/>
  <c r="U433" i="30"/>
  <c r="U431" i="30"/>
  <c r="U231" i="30"/>
  <c r="U229" i="30"/>
  <c r="U429" i="30"/>
  <c r="U227" i="30"/>
  <c r="U427" i="30"/>
  <c r="U425" i="30"/>
  <c r="U225" i="30"/>
  <c r="U423" i="30"/>
  <c r="U223" i="30"/>
  <c r="U421" i="30"/>
  <c r="U221" i="30"/>
  <c r="U419" i="30"/>
  <c r="U219" i="30"/>
  <c r="U217" i="30"/>
  <c r="U417" i="30"/>
  <c r="U215" i="30"/>
  <c r="U415" i="30"/>
  <c r="U413" i="30"/>
  <c r="U213" i="30"/>
  <c r="U411" i="30"/>
  <c r="U211" i="30"/>
  <c r="U409" i="30"/>
  <c r="U209" i="30"/>
  <c r="U207" i="30"/>
  <c r="U407" i="30"/>
  <c r="U405" i="30"/>
  <c r="U205" i="30"/>
  <c r="U403" i="30"/>
  <c r="U203" i="30"/>
  <c r="W481" i="30"/>
  <c r="W281" i="30"/>
  <c r="W475" i="30"/>
  <c r="W275" i="30"/>
  <c r="W271" i="30"/>
  <c r="W471" i="30"/>
  <c r="W463" i="30"/>
  <c r="W263" i="30"/>
  <c r="W449" i="30"/>
  <c r="W249" i="30"/>
  <c r="W441" i="30"/>
  <c r="W241" i="30"/>
  <c r="W237" i="30"/>
  <c r="W437" i="30"/>
  <c r="W231" i="30"/>
  <c r="W431" i="30"/>
  <c r="W219" i="30"/>
  <c r="W419" i="30"/>
  <c r="W411" i="30"/>
  <c r="W211" i="30"/>
  <c r="W407" i="30"/>
  <c r="W207" i="30"/>
  <c r="U468" i="30"/>
  <c r="U268" i="30"/>
  <c r="V475" i="30"/>
  <c r="V275" i="30"/>
  <c r="V463" i="30"/>
  <c r="V263" i="30"/>
  <c r="V243" i="30"/>
  <c r="V443" i="30"/>
  <c r="V435" i="30"/>
  <c r="V235" i="30"/>
  <c r="V423" i="30"/>
  <c r="V223" i="30"/>
  <c r="V411" i="30"/>
  <c r="V211" i="30"/>
  <c r="V403" i="30"/>
  <c r="V203" i="30"/>
  <c r="W460" i="30"/>
  <c r="W260" i="30"/>
  <c r="W482" i="30"/>
  <c r="W282" i="30"/>
  <c r="W476" i="30"/>
  <c r="W276" i="30"/>
  <c r="W470" i="30"/>
  <c r="W270" i="30"/>
  <c r="W466" i="30"/>
  <c r="W266" i="30"/>
  <c r="W454" i="30"/>
  <c r="W254" i="30"/>
  <c r="W248" i="30"/>
  <c r="W448" i="30"/>
  <c r="W242" i="30"/>
  <c r="W442" i="30"/>
  <c r="W438" i="30"/>
  <c r="W238" i="30"/>
  <c r="W428" i="30"/>
  <c r="W228" i="30"/>
  <c r="W418" i="30"/>
  <c r="W218" i="30"/>
  <c r="W414" i="30"/>
  <c r="W214" i="30"/>
  <c r="W406" i="30"/>
  <c r="W206" i="30"/>
  <c r="V282" i="30"/>
  <c r="V482" i="30"/>
  <c r="V280" i="30"/>
  <c r="V480" i="30"/>
  <c r="V478" i="30"/>
  <c r="V278" i="30"/>
  <c r="V476" i="30"/>
  <c r="V276" i="30"/>
  <c r="V474" i="30"/>
  <c r="V274" i="30"/>
  <c r="V272" i="30"/>
  <c r="V472" i="30"/>
  <c r="V270" i="30"/>
  <c r="V470" i="30"/>
  <c r="V468" i="30"/>
  <c r="V268" i="30"/>
  <c r="V466" i="30"/>
  <c r="V266" i="30"/>
  <c r="V264" i="30"/>
  <c r="V464" i="30"/>
  <c r="V262" i="30"/>
  <c r="V462" i="30"/>
  <c r="V460" i="30"/>
  <c r="V260" i="30"/>
  <c r="V458" i="30"/>
  <c r="V258" i="30"/>
  <c r="V256" i="30"/>
  <c r="V456" i="30"/>
  <c r="V454" i="30"/>
  <c r="V254" i="30"/>
  <c r="V452" i="30"/>
  <c r="V252" i="30"/>
  <c r="V248" i="30"/>
  <c r="V448" i="30"/>
  <c r="V246" i="30"/>
  <c r="V446" i="30"/>
  <c r="V444" i="30"/>
  <c r="V244" i="30"/>
  <c r="V442" i="30"/>
  <c r="V242" i="30"/>
  <c r="V240" i="30"/>
  <c r="V440" i="30"/>
  <c r="V238" i="30"/>
  <c r="V438" i="30"/>
  <c r="V436" i="30"/>
  <c r="V236" i="30"/>
  <c r="V234" i="30"/>
  <c r="V434" i="30"/>
  <c r="V432" i="30"/>
  <c r="V232" i="30"/>
  <c r="V230" i="30"/>
  <c r="V430" i="30"/>
  <c r="V228" i="30"/>
  <c r="V428" i="30"/>
  <c r="V424" i="30"/>
  <c r="V224" i="30"/>
  <c r="V222" i="30"/>
  <c r="V422" i="30"/>
  <c r="V420" i="30"/>
  <c r="V220" i="30"/>
  <c r="V418" i="30"/>
  <c r="V218" i="30"/>
  <c r="V416" i="30"/>
  <c r="V216" i="30"/>
  <c r="V214" i="30"/>
  <c r="V414" i="30"/>
  <c r="V412" i="30"/>
  <c r="V212" i="30"/>
  <c r="V410" i="30"/>
  <c r="V210" i="30"/>
  <c r="V408" i="30"/>
  <c r="V208" i="30"/>
  <c r="V206" i="30"/>
  <c r="V406" i="30"/>
  <c r="V404" i="30"/>
  <c r="V204" i="30"/>
  <c r="U277" i="30"/>
  <c r="U477" i="30"/>
  <c r="W479" i="30"/>
  <c r="W279" i="30"/>
  <c r="W465" i="30"/>
  <c r="W265" i="30"/>
  <c r="W459" i="30"/>
  <c r="W259" i="30"/>
  <c r="W243" i="30"/>
  <c r="W443" i="30"/>
  <c r="W429" i="30"/>
  <c r="W229" i="30"/>
  <c r="W423" i="30"/>
  <c r="W223" i="30"/>
  <c r="W417" i="30"/>
  <c r="W217" i="30"/>
  <c r="W413" i="30"/>
  <c r="W213" i="30"/>
  <c r="W403" i="30"/>
  <c r="W203" i="30"/>
  <c r="V426" i="30"/>
  <c r="V226" i="30"/>
  <c r="V481" i="30"/>
  <c r="V281" i="30"/>
  <c r="V277" i="30"/>
  <c r="V477" i="30"/>
  <c r="V469" i="30"/>
  <c r="V269" i="30"/>
  <c r="V461" i="30"/>
  <c r="V261" i="30"/>
  <c r="V457" i="30"/>
  <c r="V257" i="30"/>
  <c r="V253" i="30"/>
  <c r="V453" i="30"/>
  <c r="V445" i="30"/>
  <c r="V245" i="30"/>
  <c r="V225" i="30"/>
  <c r="V425" i="30"/>
  <c r="V217" i="30"/>
  <c r="V417" i="30"/>
  <c r="V213" i="30"/>
  <c r="V413" i="30"/>
  <c r="V407" i="30"/>
  <c r="V207" i="30"/>
  <c r="U472" i="30"/>
  <c r="U272" i="30"/>
  <c r="W280" i="30"/>
  <c r="W480" i="30"/>
  <c r="W474" i="30"/>
  <c r="W274" i="30"/>
  <c r="W264" i="30"/>
  <c r="W464" i="30"/>
  <c r="W458" i="30"/>
  <c r="W258" i="30"/>
  <c r="W252" i="30"/>
  <c r="W452" i="30"/>
  <c r="W444" i="30"/>
  <c r="W244" i="30"/>
  <c r="W436" i="30"/>
  <c r="W236" i="30"/>
  <c r="W432" i="30"/>
  <c r="W232" i="30"/>
  <c r="W426" i="30"/>
  <c r="W226" i="30"/>
  <c r="W222" i="30"/>
  <c r="W422" i="30"/>
  <c r="W416" i="30"/>
  <c r="W216" i="30"/>
  <c r="W410" i="30"/>
  <c r="W210" i="30"/>
  <c r="W404" i="30"/>
  <c r="W204" i="30"/>
  <c r="V250" i="30"/>
  <c r="V450" i="30"/>
  <c r="U482" i="30"/>
  <c r="U282" i="30"/>
  <c r="U480" i="30"/>
  <c r="U280" i="30"/>
  <c r="U476" i="30"/>
  <c r="U276" i="30"/>
  <c r="U474" i="30"/>
  <c r="U274" i="30"/>
  <c r="U270" i="30"/>
  <c r="U470" i="30"/>
  <c r="U466" i="30"/>
  <c r="U266" i="30"/>
  <c r="U464" i="30"/>
  <c r="U264" i="30"/>
  <c r="U262" i="30"/>
  <c r="U462" i="30"/>
  <c r="U460" i="30"/>
  <c r="U260" i="30"/>
  <c r="U458" i="30"/>
  <c r="U258" i="30"/>
  <c r="U456" i="30"/>
  <c r="U256" i="30"/>
  <c r="U454" i="30"/>
  <c r="U254" i="30"/>
  <c r="U452" i="30"/>
  <c r="U252" i="30"/>
  <c r="U450" i="30"/>
  <c r="U250" i="30"/>
  <c r="U448" i="30"/>
  <c r="U248" i="30"/>
  <c r="U246" i="30"/>
  <c r="U446" i="30"/>
  <c r="U444" i="30"/>
  <c r="U244" i="30"/>
  <c r="U442" i="30"/>
  <c r="U242" i="30"/>
  <c r="U240" i="30"/>
  <c r="U440" i="30"/>
  <c r="U438" i="30"/>
  <c r="U238" i="30"/>
  <c r="U436" i="30"/>
  <c r="U236" i="30"/>
  <c r="U234" i="30"/>
  <c r="U434" i="30"/>
  <c r="U432" i="30"/>
  <c r="U232" i="30"/>
  <c r="U430" i="30"/>
  <c r="U230" i="30"/>
  <c r="U428" i="30"/>
  <c r="U228" i="30"/>
  <c r="U426" i="30"/>
  <c r="U226" i="30"/>
  <c r="U424" i="30"/>
  <c r="U224" i="30"/>
  <c r="U422" i="30"/>
  <c r="U222" i="30"/>
  <c r="U420" i="30"/>
  <c r="U220" i="30"/>
  <c r="U418" i="30"/>
  <c r="U218" i="30"/>
  <c r="U416" i="30"/>
  <c r="U216" i="30"/>
  <c r="U214" i="30"/>
  <c r="U414" i="30"/>
  <c r="U412" i="30"/>
  <c r="U212" i="30"/>
  <c r="U410" i="30"/>
  <c r="U210" i="30"/>
  <c r="U408" i="30"/>
  <c r="U208" i="30"/>
  <c r="U406" i="30"/>
  <c r="U206" i="30"/>
  <c r="U404" i="30"/>
  <c r="U204" i="30"/>
  <c r="V429" i="30"/>
  <c r="V229" i="30"/>
  <c r="W267" i="30"/>
  <c r="W467" i="30"/>
  <c r="W457" i="30"/>
  <c r="W257" i="30"/>
  <c r="W251" i="30"/>
  <c r="W451" i="30"/>
  <c r="W447" i="30"/>
  <c r="W247" i="30"/>
  <c r="W439" i="30"/>
  <c r="W239" i="30"/>
  <c r="W235" i="30"/>
  <c r="W435" i="30"/>
  <c r="W421" i="30"/>
  <c r="W221" i="30"/>
  <c r="W209" i="30"/>
  <c r="W409" i="30"/>
  <c r="U475" i="30"/>
  <c r="U275" i="30"/>
  <c r="V279" i="30"/>
  <c r="V479" i="30"/>
  <c r="V271" i="30"/>
  <c r="V471" i="30"/>
  <c r="V267" i="30"/>
  <c r="V467" i="30"/>
  <c r="V259" i="30"/>
  <c r="V459" i="30"/>
  <c r="V455" i="30"/>
  <c r="V255" i="30"/>
  <c r="V251" i="30"/>
  <c r="V451" i="30"/>
  <c r="V449" i="30"/>
  <c r="V249" i="30"/>
  <c r="V247" i="30"/>
  <c r="V447" i="30"/>
  <c r="V441" i="30"/>
  <c r="V241" i="30"/>
  <c r="V237" i="30"/>
  <c r="V437" i="30"/>
  <c r="V233" i="30"/>
  <c r="V433" i="30"/>
  <c r="V231" i="30"/>
  <c r="V431" i="30"/>
  <c r="V427" i="30"/>
  <c r="V227" i="30"/>
  <c r="V219" i="30"/>
  <c r="V419" i="30"/>
  <c r="V409" i="30"/>
  <c r="V209" i="30"/>
  <c r="W478" i="30"/>
  <c r="W278" i="30"/>
  <c r="W272" i="30"/>
  <c r="W472" i="30"/>
  <c r="W268" i="30"/>
  <c r="W468" i="30"/>
  <c r="W462" i="30"/>
  <c r="W262" i="30"/>
  <c r="W456" i="30"/>
  <c r="W256" i="30"/>
  <c r="W450" i="30"/>
  <c r="W250" i="30"/>
  <c r="W246" i="30"/>
  <c r="W446" i="30"/>
  <c r="W240" i="30"/>
  <c r="W440" i="30"/>
  <c r="W234" i="30"/>
  <c r="W434" i="30"/>
  <c r="W430" i="30"/>
  <c r="W230" i="30"/>
  <c r="W424" i="30"/>
  <c r="W224" i="30"/>
  <c r="W420" i="30"/>
  <c r="W220" i="30"/>
  <c r="W412" i="30"/>
  <c r="W212" i="30"/>
  <c r="W408" i="30"/>
  <c r="W208" i="30"/>
  <c r="U283" i="30"/>
  <c r="U483" i="30"/>
  <c r="W483" i="30"/>
  <c r="W283" i="30"/>
  <c r="V283" i="30"/>
  <c r="V483" i="30"/>
  <c r="S1187" i="30"/>
  <c r="S283" i="30"/>
  <c r="S1192" i="30"/>
  <c r="S458" i="30"/>
  <c r="S1188" i="30"/>
  <c r="S452" i="30"/>
  <c r="S1190" i="30"/>
  <c r="S436" i="30"/>
  <c r="S1189" i="30"/>
  <c r="S418" i="30"/>
  <c r="S1185" i="30"/>
  <c r="S276" i="30"/>
  <c r="S1175" i="30"/>
  <c r="S272" i="30"/>
  <c r="S1183" i="30"/>
  <c r="S236" i="30"/>
  <c r="S1186" i="30"/>
  <c r="S270" i="30"/>
  <c r="S1199" i="30"/>
  <c r="S266" i="30"/>
  <c r="S1197" i="30"/>
  <c r="S260" i="30"/>
  <c r="S1182" i="30"/>
  <c r="S242" i="30"/>
  <c r="S1178" i="30"/>
  <c r="S234" i="30"/>
  <c r="S1184" i="30"/>
  <c r="S230" i="30"/>
  <c r="S1195" i="30"/>
  <c r="S471" i="30"/>
  <c r="S1193" i="30"/>
  <c r="S437" i="30"/>
  <c r="S1194" i="30"/>
  <c r="S425" i="30"/>
  <c r="S1191" i="30"/>
  <c r="S415" i="30"/>
  <c r="S202" i="30"/>
  <c r="S262" i="30"/>
  <c r="S1201" i="30"/>
  <c r="S281" i="30"/>
  <c r="S1196" i="30"/>
  <c r="S275" i="30"/>
  <c r="S1177" i="30"/>
  <c r="S273" i="30"/>
  <c r="S1180" i="30"/>
  <c r="S271" i="30"/>
  <c r="S1181" i="30"/>
  <c r="S255" i="30"/>
  <c r="S1179" i="30"/>
  <c r="S251" i="30"/>
  <c r="S1198" i="30"/>
  <c r="S241" i="30"/>
  <c r="S1200" i="30"/>
  <c r="S239" i="30"/>
  <c r="S1176" i="30"/>
  <c r="S227" i="30"/>
  <c r="T1201" i="30"/>
  <c r="T1200" i="30"/>
  <c r="T1179" i="30"/>
  <c r="T1186" i="30"/>
  <c r="T1188" i="30"/>
  <c r="U202" i="30"/>
  <c r="T1199" i="30"/>
  <c r="T1195" i="30"/>
  <c r="T1182" i="30"/>
  <c r="T1187" i="30"/>
  <c r="T1194" i="30"/>
  <c r="T1192" i="30"/>
  <c r="T1189" i="30"/>
  <c r="T1177" i="30"/>
  <c r="T1198" i="30"/>
  <c r="W1022" i="30"/>
  <c r="W1014" i="30"/>
  <c r="W1149" i="30"/>
  <c r="W1054" i="30"/>
  <c r="W1044" i="30"/>
  <c r="T1184" i="30"/>
  <c r="V1039" i="30"/>
  <c r="V1045" i="30"/>
  <c r="V1003" i="30"/>
  <c r="V1035" i="30"/>
  <c r="T1183" i="30"/>
  <c r="V1149" i="30"/>
  <c r="W1040" i="30"/>
  <c r="V1056" i="30"/>
  <c r="V1036" i="30"/>
  <c r="V1023" i="30"/>
  <c r="W1050" i="30"/>
  <c r="W1026" i="30"/>
  <c r="V1028" i="30"/>
  <c r="U1015" i="30"/>
  <c r="V1037" i="30"/>
  <c r="W1012" i="30"/>
  <c r="W1048" i="30"/>
  <c r="V1040" i="30"/>
  <c r="W1042" i="30"/>
  <c r="V1053" i="30"/>
  <c r="V1031" i="30"/>
  <c r="V1029" i="30"/>
  <c r="U1034" i="30"/>
  <c r="U1026" i="30"/>
  <c r="U1037" i="30"/>
  <c r="U1107" i="30"/>
  <c r="V1022" i="30"/>
  <c r="V1014" i="30"/>
  <c r="W1021" i="30"/>
  <c r="W1032" i="30"/>
  <c r="U1013" i="30"/>
  <c r="U1035" i="30"/>
  <c r="W1020" i="30"/>
  <c r="U1018" i="30"/>
  <c r="W1015" i="30"/>
  <c r="W1027" i="30"/>
  <c r="W1057" i="30"/>
  <c r="V1054" i="30"/>
  <c r="U1052" i="30"/>
  <c r="V1046" i="30"/>
  <c r="U1043" i="30"/>
  <c r="U1165" i="30" s="1"/>
  <c r="U1146" i="30" s="1"/>
  <c r="V1016" i="30"/>
  <c r="V1050" i="30"/>
  <c r="W1029" i="30"/>
  <c r="W1034" i="30"/>
  <c r="U1114" i="30"/>
  <c r="U1029" i="30"/>
  <c r="W1055" i="30"/>
  <c r="W1049" i="30"/>
  <c r="W1047" i="30"/>
  <c r="W1045" i="30"/>
  <c r="W1043" i="30"/>
  <c r="W1165" i="30" s="1"/>
  <c r="W1146" i="30" s="1"/>
  <c r="W1041" i="30"/>
  <c r="W1037" i="30"/>
  <c r="W1035" i="30"/>
  <c r="W1107" i="30"/>
  <c r="W1023" i="30"/>
  <c r="W1019" i="30"/>
  <c r="W1017" i="30"/>
  <c r="W1013" i="30"/>
  <c r="W1056" i="30"/>
  <c r="U1020" i="30"/>
  <c r="U1030" i="30"/>
  <c r="V1057" i="30"/>
  <c r="V1049" i="30"/>
  <c r="U1050" i="30"/>
  <c r="U1045" i="30"/>
  <c r="U1023" i="30"/>
  <c r="V1018" i="30"/>
  <c r="V1055" i="30"/>
  <c r="W1052" i="30"/>
  <c r="V1030" i="30"/>
  <c r="U1012" i="30"/>
  <c r="V1047" i="30"/>
  <c r="U1027" i="30"/>
  <c r="V1012" i="30"/>
  <c r="V1052" i="30"/>
  <c r="U1009" i="30"/>
  <c r="U1046" i="30"/>
  <c r="W1036" i="30"/>
  <c r="U1019" i="30"/>
  <c r="W1016" i="30"/>
  <c r="U1042" i="30"/>
  <c r="V1020" i="30"/>
  <c r="U1053" i="30"/>
  <c r="U1048" i="30"/>
  <c r="U1036" i="30"/>
  <c r="W1030" i="30"/>
  <c r="U1028" i="30"/>
  <c r="U1021" i="30"/>
  <c r="V1044" i="30"/>
  <c r="V1167" i="30" s="1"/>
  <c r="V1043" i="30"/>
  <c r="V1041" i="30"/>
  <c r="V1033" i="30"/>
  <c r="V1027" i="30"/>
  <c r="V1107" i="30"/>
  <c r="V1017" i="30"/>
  <c r="V1153" i="30"/>
  <c r="V1013" i="30"/>
  <c r="U1054" i="30"/>
  <c r="U1047" i="30"/>
  <c r="U1031" i="30"/>
  <c r="U1163" i="30" s="1"/>
  <c r="U1022" i="30"/>
  <c r="W202" i="30"/>
  <c r="U1049" i="30"/>
  <c r="U1115" i="30"/>
  <c r="V1042" i="30"/>
  <c r="U1040" i="30"/>
  <c r="W1028" i="30"/>
  <c r="U1017" i="30"/>
  <c r="V202" i="30"/>
  <c r="AJ204" i="13"/>
  <c r="AJ205" i="13"/>
  <c r="AJ206" i="13"/>
  <c r="AJ207" i="13"/>
  <c r="AJ208" i="13"/>
  <c r="AJ209" i="13"/>
  <c r="AJ210" i="13"/>
  <c r="AJ211" i="13"/>
  <c r="AJ212" i="13"/>
  <c r="AJ213" i="13"/>
  <c r="AJ214" i="13"/>
  <c r="AJ215" i="13"/>
  <c r="AJ216" i="13"/>
  <c r="AJ217" i="13"/>
  <c r="AJ218" i="13"/>
  <c r="AJ219" i="13"/>
  <c r="AJ220" i="13"/>
  <c r="AJ221" i="13"/>
  <c r="AJ222" i="13"/>
  <c r="AJ223" i="13"/>
  <c r="AJ224" i="13"/>
  <c r="AJ225" i="13"/>
  <c r="AJ226" i="13"/>
  <c r="AJ227" i="13"/>
  <c r="AJ228" i="13"/>
  <c r="AJ229" i="13"/>
  <c r="AJ230" i="13"/>
  <c r="AJ231" i="13"/>
  <c r="AJ232" i="13"/>
  <c r="AJ233" i="13"/>
  <c r="AJ234" i="13"/>
  <c r="AJ235" i="13"/>
  <c r="AJ236" i="13"/>
  <c r="AJ237" i="13"/>
  <c r="AJ238" i="13"/>
  <c r="AJ239" i="13"/>
  <c r="AJ240" i="13"/>
  <c r="AJ241" i="13"/>
  <c r="AJ242" i="13"/>
  <c r="AJ243" i="13"/>
  <c r="AJ244" i="13"/>
  <c r="AJ245" i="13"/>
  <c r="AJ246" i="13"/>
  <c r="AJ247" i="13"/>
  <c r="AJ248" i="13"/>
  <c r="AJ249" i="13"/>
  <c r="AJ250" i="13"/>
  <c r="AJ251" i="13"/>
  <c r="AJ252" i="13"/>
  <c r="AJ253" i="13"/>
  <c r="AJ254" i="13"/>
  <c r="AJ255" i="13"/>
  <c r="AJ256" i="13"/>
  <c r="AJ257" i="13"/>
  <c r="AJ258" i="13"/>
  <c r="AJ259" i="13"/>
  <c r="AJ260" i="13"/>
  <c r="AJ261" i="13"/>
  <c r="AJ262" i="13"/>
  <c r="AJ263" i="13"/>
  <c r="AJ264" i="13"/>
  <c r="AJ265" i="13"/>
  <c r="AJ266" i="13"/>
  <c r="AJ267" i="13"/>
  <c r="AJ268" i="13"/>
  <c r="AJ269" i="13"/>
  <c r="AJ270" i="13"/>
  <c r="AJ271" i="13"/>
  <c r="AJ272" i="13"/>
  <c r="AJ273" i="13"/>
  <c r="AJ274" i="13"/>
  <c r="AJ275" i="13"/>
  <c r="AJ276" i="13"/>
  <c r="AJ277" i="13"/>
  <c r="AJ278" i="13"/>
  <c r="AJ279" i="13"/>
  <c r="AJ280" i="13"/>
  <c r="AJ281" i="13"/>
  <c r="AJ282" i="13"/>
  <c r="AJ283" i="13"/>
  <c r="AJ284" i="13"/>
  <c r="AJ285" i="13"/>
  <c r="AJ286" i="13"/>
  <c r="AJ287" i="13"/>
  <c r="AJ288" i="13"/>
  <c r="AJ289" i="13"/>
  <c r="AJ290" i="13"/>
  <c r="AJ291" i="13"/>
  <c r="AJ292" i="13"/>
  <c r="AJ293" i="13"/>
  <c r="AJ294" i="13"/>
  <c r="AJ295" i="13"/>
  <c r="AJ296" i="13"/>
  <c r="AJ297" i="13"/>
  <c r="AJ298" i="13"/>
  <c r="AJ299" i="13"/>
  <c r="AJ300" i="13"/>
  <c r="AJ301" i="13"/>
  <c r="AJ302" i="13"/>
  <c r="AJ303" i="13"/>
  <c r="AJ304" i="13"/>
  <c r="AJ305" i="13"/>
  <c r="AJ306" i="13"/>
  <c r="AJ307" i="13"/>
  <c r="AJ308" i="13"/>
  <c r="AJ309" i="13"/>
  <c r="AJ310" i="13"/>
  <c r="AJ311" i="13"/>
  <c r="AJ312" i="13"/>
  <c r="AJ313" i="13"/>
  <c r="AJ314" i="13"/>
  <c r="AJ315" i="13"/>
  <c r="AJ316" i="13"/>
  <c r="AJ317" i="13"/>
  <c r="AJ318" i="13"/>
  <c r="AJ319" i="13"/>
  <c r="AJ320" i="13"/>
  <c r="AJ321" i="13"/>
  <c r="AJ322" i="13"/>
  <c r="AJ323" i="13"/>
  <c r="AJ324" i="13"/>
  <c r="AJ325" i="13"/>
  <c r="AJ326" i="13"/>
  <c r="AJ327" i="13"/>
  <c r="AJ328" i="13"/>
  <c r="AJ329" i="13"/>
  <c r="AJ330" i="13"/>
  <c r="AJ331" i="13"/>
  <c r="AJ332" i="13"/>
  <c r="AJ333" i="13"/>
  <c r="AJ334" i="13"/>
  <c r="AJ335" i="13"/>
  <c r="AJ336" i="13"/>
  <c r="AJ337" i="13"/>
  <c r="AJ338" i="13"/>
  <c r="AJ339" i="13"/>
  <c r="AJ340" i="13"/>
  <c r="AJ341" i="13"/>
  <c r="AJ342" i="13"/>
  <c r="AJ343" i="13"/>
  <c r="AJ344" i="13"/>
  <c r="AJ345" i="13"/>
  <c r="AJ346" i="13"/>
  <c r="AJ347" i="13"/>
  <c r="AJ348" i="13"/>
  <c r="AJ349" i="13"/>
  <c r="AJ350" i="13"/>
  <c r="AJ351" i="13"/>
  <c r="AJ352" i="13"/>
  <c r="AJ353" i="13"/>
  <c r="AJ354" i="13"/>
  <c r="AJ355" i="13"/>
  <c r="AJ356" i="13"/>
  <c r="AJ357" i="13"/>
  <c r="AJ358" i="13"/>
  <c r="AJ359" i="13"/>
  <c r="AJ360" i="13"/>
  <c r="AJ361" i="13"/>
  <c r="AJ362" i="13"/>
  <c r="AJ363" i="13"/>
  <c r="AJ364" i="13"/>
  <c r="AJ365" i="13"/>
  <c r="AJ366" i="13"/>
  <c r="AJ367" i="13"/>
  <c r="AJ368" i="13"/>
  <c r="AJ369" i="13"/>
  <c r="AJ370" i="13"/>
  <c r="AJ371" i="13"/>
  <c r="AJ372" i="13"/>
  <c r="AJ373" i="13"/>
  <c r="AJ374" i="13"/>
  <c r="AJ375" i="13"/>
  <c r="AJ376" i="13"/>
  <c r="AJ377" i="13"/>
  <c r="AJ378" i="13"/>
  <c r="AJ379" i="13"/>
  <c r="AJ380" i="13"/>
  <c r="AJ381" i="13"/>
  <c r="AJ382" i="13"/>
  <c r="AJ383" i="13"/>
  <c r="AJ384" i="13"/>
  <c r="AJ385" i="13"/>
  <c r="AJ386" i="13"/>
  <c r="AJ387" i="13"/>
  <c r="AJ388" i="13"/>
  <c r="AJ389" i="13"/>
  <c r="AJ390" i="13"/>
  <c r="AJ391" i="13"/>
  <c r="AJ392" i="13"/>
  <c r="AJ393" i="13"/>
  <c r="AJ394" i="13"/>
  <c r="AJ395" i="13"/>
  <c r="AJ396" i="13"/>
  <c r="AJ397" i="13"/>
  <c r="AJ398" i="13"/>
  <c r="AJ399" i="13"/>
  <c r="AJ400" i="13"/>
  <c r="AJ401" i="13"/>
  <c r="AJ402" i="13"/>
  <c r="AJ403" i="13"/>
  <c r="AJ404" i="13"/>
  <c r="AJ405" i="13"/>
  <c r="AJ406" i="13"/>
  <c r="AJ407" i="13"/>
  <c r="AJ408" i="13"/>
  <c r="AJ409" i="13"/>
  <c r="AJ410" i="13"/>
  <c r="AJ411" i="13"/>
  <c r="AJ412" i="13"/>
  <c r="AJ413" i="13"/>
  <c r="AJ414" i="13"/>
  <c r="AJ415" i="13"/>
  <c r="AJ416" i="13"/>
  <c r="AJ417" i="13"/>
  <c r="AJ418" i="13"/>
  <c r="AJ419" i="13"/>
  <c r="AJ420" i="13"/>
  <c r="AJ421" i="13"/>
  <c r="AJ422" i="13"/>
  <c r="AJ423" i="13"/>
  <c r="AJ424" i="13"/>
  <c r="AJ425" i="13"/>
  <c r="AJ426" i="13"/>
  <c r="AJ427" i="13"/>
  <c r="AJ428" i="13"/>
  <c r="AJ429" i="13"/>
  <c r="AJ430" i="13"/>
  <c r="AJ431" i="13"/>
  <c r="AJ432" i="13"/>
  <c r="AJ433" i="13"/>
  <c r="AJ434" i="13"/>
  <c r="AJ435" i="13"/>
  <c r="AJ436" i="13"/>
  <c r="AJ437" i="13"/>
  <c r="AJ438" i="13"/>
  <c r="AJ439" i="13"/>
  <c r="AJ440" i="13"/>
  <c r="AJ441" i="13"/>
  <c r="AJ442" i="13"/>
  <c r="AJ443" i="13"/>
  <c r="AJ444" i="13"/>
  <c r="AJ445" i="13"/>
  <c r="AJ446" i="13"/>
  <c r="AJ447" i="13"/>
  <c r="AJ448" i="13"/>
  <c r="AJ449" i="13"/>
  <c r="AJ450" i="13"/>
  <c r="AJ451" i="13"/>
  <c r="AJ452" i="13"/>
  <c r="AJ453" i="13"/>
  <c r="AJ454" i="13"/>
  <c r="AJ455" i="13"/>
  <c r="AJ456" i="13"/>
  <c r="AJ457" i="13"/>
  <c r="AJ458" i="13"/>
  <c r="AJ459" i="13"/>
  <c r="AJ460" i="13"/>
  <c r="AJ461" i="13"/>
  <c r="AJ462" i="13"/>
  <c r="AJ463" i="13"/>
  <c r="AJ464" i="13"/>
  <c r="AJ465" i="13"/>
  <c r="AJ466" i="13"/>
  <c r="AJ467" i="13"/>
  <c r="AJ468" i="13"/>
  <c r="AJ469" i="13"/>
  <c r="AJ470" i="13"/>
  <c r="AJ471" i="13"/>
  <c r="AJ472" i="13"/>
  <c r="AJ473" i="13"/>
  <c r="AJ474" i="13"/>
  <c r="AJ475" i="13"/>
  <c r="AJ476" i="13"/>
  <c r="AJ477" i="13"/>
  <c r="AJ478" i="13"/>
  <c r="AJ479" i="13"/>
  <c r="AJ480" i="13"/>
  <c r="AJ481" i="13"/>
  <c r="AJ482" i="13"/>
  <c r="AJ483" i="13"/>
  <c r="AJ484" i="13"/>
  <c r="AJ485" i="13"/>
  <c r="AJ486" i="13"/>
  <c r="AJ487" i="13"/>
  <c r="AJ488" i="13"/>
  <c r="AJ489" i="13"/>
  <c r="AJ490" i="13"/>
  <c r="AJ491" i="13"/>
  <c r="AJ492" i="13"/>
  <c r="AJ493" i="13"/>
  <c r="AJ494" i="13"/>
  <c r="AJ495" i="13"/>
  <c r="AJ496" i="13"/>
  <c r="AJ497" i="13"/>
  <c r="AJ498" i="13"/>
  <c r="AJ499" i="13"/>
  <c r="AJ500" i="13"/>
  <c r="AJ501" i="13"/>
  <c r="AJ502" i="13"/>
  <c r="AJ503" i="13"/>
  <c r="AJ504" i="13"/>
  <c r="AJ505" i="13"/>
  <c r="AJ506" i="13"/>
  <c r="AJ507" i="13"/>
  <c r="AJ508" i="13"/>
  <c r="AJ509" i="13"/>
  <c r="AJ510" i="13"/>
  <c r="AJ511" i="13"/>
  <c r="AJ512" i="13"/>
  <c r="AJ513" i="13"/>
  <c r="AJ514" i="13"/>
  <c r="AJ515" i="13"/>
  <c r="AJ516" i="13"/>
  <c r="AJ517" i="13"/>
  <c r="AJ518" i="13"/>
  <c r="AJ519" i="13"/>
  <c r="AJ520" i="13"/>
  <c r="AJ521" i="13"/>
  <c r="AJ522" i="13"/>
  <c r="AJ523" i="13"/>
  <c r="AJ524" i="13"/>
  <c r="AJ525" i="13"/>
  <c r="AJ526" i="13"/>
  <c r="AJ527" i="13"/>
  <c r="AJ528" i="13"/>
  <c r="AJ529" i="13"/>
  <c r="AJ530" i="13"/>
  <c r="AJ531" i="13"/>
  <c r="AJ532" i="13"/>
  <c r="AJ533" i="13"/>
  <c r="AJ534" i="13"/>
  <c r="AJ535" i="13"/>
  <c r="AJ536" i="13"/>
  <c r="AJ537" i="13"/>
  <c r="AJ538" i="13"/>
  <c r="AJ539" i="13"/>
  <c r="AJ540" i="13"/>
  <c r="AJ541" i="13"/>
  <c r="AJ542" i="13"/>
  <c r="AJ543" i="13"/>
  <c r="AJ544" i="13"/>
  <c r="AJ545" i="13"/>
  <c r="AJ546" i="13"/>
  <c r="AJ547" i="13"/>
  <c r="AJ548" i="13"/>
  <c r="AJ549" i="13"/>
  <c r="AJ550" i="13"/>
  <c r="AJ551" i="13"/>
  <c r="AJ552" i="13"/>
  <c r="AJ553" i="13"/>
  <c r="AJ554" i="13"/>
  <c r="AJ555" i="13"/>
  <c r="AJ556" i="13"/>
  <c r="AJ557" i="13"/>
  <c r="AJ558" i="13"/>
  <c r="AJ559" i="13"/>
  <c r="AJ560" i="13"/>
  <c r="AJ561" i="13"/>
  <c r="AJ562" i="13"/>
  <c r="AJ563" i="13"/>
  <c r="AJ564" i="13"/>
  <c r="AJ565" i="13"/>
  <c r="AJ566" i="13"/>
  <c r="AJ567" i="13"/>
  <c r="AJ568" i="13"/>
  <c r="AJ569" i="13"/>
  <c r="AJ570" i="13"/>
  <c r="AJ571" i="13"/>
  <c r="AJ572" i="13"/>
  <c r="AJ573" i="13"/>
  <c r="AJ574" i="13"/>
  <c r="AJ575" i="13"/>
  <c r="AJ576" i="13"/>
  <c r="AJ577" i="13"/>
  <c r="AJ578" i="13"/>
  <c r="AJ579" i="13"/>
  <c r="AJ580" i="13"/>
  <c r="AJ581" i="13"/>
  <c r="AJ582" i="13"/>
  <c r="AJ583" i="13"/>
  <c r="AJ584" i="13"/>
  <c r="AJ585" i="13"/>
  <c r="AJ586" i="13"/>
  <c r="AJ587" i="13"/>
  <c r="AJ588" i="13"/>
  <c r="AJ589" i="13"/>
  <c r="AJ590" i="13"/>
  <c r="AJ591" i="13"/>
  <c r="AJ592" i="13"/>
  <c r="AJ593" i="13"/>
  <c r="AJ594" i="13"/>
  <c r="AJ595" i="13"/>
  <c r="AJ596" i="13"/>
  <c r="AJ597" i="13"/>
  <c r="AJ598" i="13"/>
  <c r="AJ599" i="13"/>
  <c r="AJ600" i="13"/>
  <c r="AJ601" i="13"/>
  <c r="V1148" i="30" l="1"/>
  <c r="V1117" i="30"/>
  <c r="V1152" i="30" s="1"/>
  <c r="W1118" i="30"/>
  <c r="V1109" i="30"/>
  <c r="V1115" i="30"/>
  <c r="U1116" i="30"/>
  <c r="T1185" i="30"/>
  <c r="W1114" i="30"/>
  <c r="U1108" i="30"/>
  <c r="V1073" i="30"/>
  <c r="V1032" i="30"/>
  <c r="V1114" i="30"/>
  <c r="V1026" i="30"/>
  <c r="V1108" i="30"/>
  <c r="W1108" i="30"/>
  <c r="W1171" i="30"/>
  <c r="W1141" i="30" s="1"/>
  <c r="W1033" i="30"/>
  <c r="W1115" i="30"/>
  <c r="V1034" i="30"/>
  <c r="V1116" i="30"/>
  <c r="U1117" i="30"/>
  <c r="U1152" i="30" s="1"/>
  <c r="W1179" i="30"/>
  <c r="W1170" i="30"/>
  <c r="W1117" i="30"/>
  <c r="W1152" i="30" s="1"/>
  <c r="V1164" i="30"/>
  <c r="V1110" i="30" s="1"/>
  <c r="W1116" i="30"/>
  <c r="V1163" i="30"/>
  <c r="W1109" i="30"/>
  <c r="U1109" i="30"/>
  <c r="V1072" i="30"/>
  <c r="U1039" i="30"/>
  <c r="U1101" i="30"/>
  <c r="W1070" i="30"/>
  <c r="V1063" i="30"/>
  <c r="U1002" i="30"/>
  <c r="U1084" i="30"/>
  <c r="U1014" i="30"/>
  <c r="U1041" i="30"/>
  <c r="U1103" i="30"/>
  <c r="W1046" i="30"/>
  <c r="U1067" i="30"/>
  <c r="W1122" i="30"/>
  <c r="W1076" i="30"/>
  <c r="U1008" i="30"/>
  <c r="U1090" i="30"/>
  <c r="U1200" i="30"/>
  <c r="U1082" i="30"/>
  <c r="V1010" i="30"/>
  <c r="V1092" i="30"/>
  <c r="U1033" i="30"/>
  <c r="W1060" i="30"/>
  <c r="W1006" i="30"/>
  <c r="W1088" i="30"/>
  <c r="W1113" i="30" s="1"/>
  <c r="W1031" i="30"/>
  <c r="W1163" i="30" s="1"/>
  <c r="W1072" i="30"/>
  <c r="V1150" i="30"/>
  <c r="V1005" i="30"/>
  <c r="V1087" i="30"/>
  <c r="V1101" i="30"/>
  <c r="V1096" i="30" s="1"/>
  <c r="W1098" i="30"/>
  <c r="W1080" i="30"/>
  <c r="W1133" i="30" s="1"/>
  <c r="V1038" i="30"/>
  <c r="V1100" i="30"/>
  <c r="V1157" i="30" s="1"/>
  <c r="U1177" i="30"/>
  <c r="U1059" i="30"/>
  <c r="U1112" i="30"/>
  <c r="V1173" i="30"/>
  <c r="W1018" i="30"/>
  <c r="W1121" i="30"/>
  <c r="V1067" i="30"/>
  <c r="V1011" i="30"/>
  <c r="V1093" i="30"/>
  <c r="V1006" i="30"/>
  <c r="V1088" i="30"/>
  <c r="V1113" i="30" s="1"/>
  <c r="W1112" i="30"/>
  <c r="W1144" i="30" s="1"/>
  <c r="W1127" i="30" s="1"/>
  <c r="U1064" i="30"/>
  <c r="U1060" i="30"/>
  <c r="U1130" i="30" s="1"/>
  <c r="V1082" i="30"/>
  <c r="V1051" i="30"/>
  <c r="V1104" i="30"/>
  <c r="V1007" i="30"/>
  <c r="V1089" i="30"/>
  <c r="W1073" i="30"/>
  <c r="U1061" i="30"/>
  <c r="U1131" i="30" s="1"/>
  <c r="W1131" i="30"/>
  <c r="V1066" i="30"/>
  <c r="U1044" i="30"/>
  <c r="U1167" i="30" s="1"/>
  <c r="U1073" i="30"/>
  <c r="W1078" i="30"/>
  <c r="W1024" i="30"/>
  <c r="W1094" i="30"/>
  <c r="V1065" i="30"/>
  <c r="V1079" i="30"/>
  <c r="V1172" i="30" s="1"/>
  <c r="V1009" i="30"/>
  <c r="V1091" i="30"/>
  <c r="V1025" i="30"/>
  <c r="V1095" i="30"/>
  <c r="W1068" i="30"/>
  <c r="U1004" i="30"/>
  <c r="U1086" i="30"/>
  <c r="U1077" i="30"/>
  <c r="W1039" i="30"/>
  <c r="W1101" i="30"/>
  <c r="W1096" i="30" s="1"/>
  <c r="V1024" i="30"/>
  <c r="V1094" i="30"/>
  <c r="V1102" i="30"/>
  <c r="U1066" i="30"/>
  <c r="U1081" i="30"/>
  <c r="V1122" i="30"/>
  <c r="V1076" i="30"/>
  <c r="V1081" i="30"/>
  <c r="W1081" i="30"/>
  <c r="V1004" i="30"/>
  <c r="V1086" i="30"/>
  <c r="W1002" i="30"/>
  <c r="W1084" i="30"/>
  <c r="W1126" i="30" s="1"/>
  <c r="U1025" i="30"/>
  <c r="U1095" i="30"/>
  <c r="U1098" i="30"/>
  <c r="U1074" i="30"/>
  <c r="U1065" i="30"/>
  <c r="U1016" i="30"/>
  <c r="U1080" i="30"/>
  <c r="U1133" i="30" s="1"/>
  <c r="V1196" i="30"/>
  <c r="V1078" i="30"/>
  <c r="V1171" i="30" s="1"/>
  <c r="V1141" i="30" s="1"/>
  <c r="U1003" i="30"/>
  <c r="U1085" i="30"/>
  <c r="W1065" i="30"/>
  <c r="W1077" i="30"/>
  <c r="W1005" i="30"/>
  <c r="W1087" i="30"/>
  <c r="W1051" i="30"/>
  <c r="W1104" i="30"/>
  <c r="W1074" i="30"/>
  <c r="U1032" i="30"/>
  <c r="V1064" i="30"/>
  <c r="W1053" i="30"/>
  <c r="W1106" i="30"/>
  <c r="W1123" i="30" s="1"/>
  <c r="W1071" i="30"/>
  <c r="U1055" i="30"/>
  <c r="V1080" i="30"/>
  <c r="V1133" i="30" s="1"/>
  <c r="U1076" i="30"/>
  <c r="W1062" i="30"/>
  <c r="V1021" i="30"/>
  <c r="V1165" i="30" s="1"/>
  <c r="V1146" i="30" s="1"/>
  <c r="U1153" i="30"/>
  <c r="U1075" i="30"/>
  <c r="U1024" i="30"/>
  <c r="U1094" i="30"/>
  <c r="U1134" i="30" s="1"/>
  <c r="U1072" i="30"/>
  <c r="U1038" i="30"/>
  <c r="U1100" i="30"/>
  <c r="W1004" i="30"/>
  <c r="W1086" i="30"/>
  <c r="W1067" i="30"/>
  <c r="W1007" i="30"/>
  <c r="W1089" i="30"/>
  <c r="W1079" i="30"/>
  <c r="V1059" i="30"/>
  <c r="V1190" i="30" s="1"/>
  <c r="V1083" i="30"/>
  <c r="W1066" i="30"/>
  <c r="U1010" i="30"/>
  <c r="U1092" i="30"/>
  <c r="U1068" i="30"/>
  <c r="W1038" i="30"/>
  <c r="W1100" i="30"/>
  <c r="W1063" i="30"/>
  <c r="W1003" i="30"/>
  <c r="W1085" i="30"/>
  <c r="W1025" i="30"/>
  <c r="W1095" i="30"/>
  <c r="V1048" i="30"/>
  <c r="U1058" i="30"/>
  <c r="V1008" i="30"/>
  <c r="V1090" i="30"/>
  <c r="U1051" i="30"/>
  <c r="U1104" i="30"/>
  <c r="V1002" i="30"/>
  <c r="V1084" i="30"/>
  <c r="V1068" i="30"/>
  <c r="W1059" i="30"/>
  <c r="W1153" i="30"/>
  <c r="W1075" i="30"/>
  <c r="V1121" i="30"/>
  <c r="U1078" i="30"/>
  <c r="V1070" i="30"/>
  <c r="W1064" i="30"/>
  <c r="W1082" i="30"/>
  <c r="V1062" i="30"/>
  <c r="W1058" i="30"/>
  <c r="V1015" i="30"/>
  <c r="V1077" i="30"/>
  <c r="V1060" i="30"/>
  <c r="U1083" i="30"/>
  <c r="U1056" i="30"/>
  <c r="V1069" i="30"/>
  <c r="V1176" i="30"/>
  <c r="V1058" i="30"/>
  <c r="V1074" i="30"/>
  <c r="W1010" i="30"/>
  <c r="W1092" i="30"/>
  <c r="V1071" i="30"/>
  <c r="W1008" i="30"/>
  <c r="W1090" i="30"/>
  <c r="U1069" i="30"/>
  <c r="U1070" i="30"/>
  <c r="V1112" i="30"/>
  <c r="V1144" i="30" s="1"/>
  <c r="U1005" i="30"/>
  <c r="U1087" i="30"/>
  <c r="U1079" i="30"/>
  <c r="W1102" i="30"/>
  <c r="W1069" i="30"/>
  <c r="W1083" i="30"/>
  <c r="W1011" i="30"/>
  <c r="W1093" i="30"/>
  <c r="U1007" i="30"/>
  <c r="U1089" i="30"/>
  <c r="U1063" i="30"/>
  <c r="W1009" i="30"/>
  <c r="W1091" i="30"/>
  <c r="U1062" i="30"/>
  <c r="U1011" i="30"/>
  <c r="U1093" i="30"/>
  <c r="U1180" i="30" s="1"/>
  <c r="U1006" i="30"/>
  <c r="U1088" i="30"/>
  <c r="U1113" i="30" s="1"/>
  <c r="W1132" i="30"/>
  <c r="U1091" i="30"/>
  <c r="U1144" i="30"/>
  <c r="W1129" i="30"/>
  <c r="W1159" i="30"/>
  <c r="W1198" i="30" s="1"/>
  <c r="V1061" i="30"/>
  <c r="V1131" i="30" s="1"/>
  <c r="V1085" i="30"/>
  <c r="U1132" i="30"/>
  <c r="V1129" i="30"/>
  <c r="W1061" i="30"/>
  <c r="U1159" i="30"/>
  <c r="W1130" i="30"/>
  <c r="U1151" i="30"/>
  <c r="V1124" i="30"/>
  <c r="U1071" i="30"/>
  <c r="U1097" i="30"/>
  <c r="V1132" i="30"/>
  <c r="V1097" i="30"/>
  <c r="W1097" i="30"/>
  <c r="U1172" i="30"/>
  <c r="V1075" i="30"/>
  <c r="W1151" i="30"/>
  <c r="U1129" i="30"/>
  <c r="U1122" i="30"/>
  <c r="U1106" i="30"/>
  <c r="U1123" i="30" s="1"/>
  <c r="V1151" i="30"/>
  <c r="W1172" i="30"/>
  <c r="W1103" i="30"/>
  <c r="V1106" i="30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U1198" i="30" l="1"/>
  <c r="W1185" i="30"/>
  <c r="W1177" i="30"/>
  <c r="V1185" i="30"/>
  <c r="V1200" i="30"/>
  <c r="U1175" i="30"/>
  <c r="U1201" i="30" s="1"/>
  <c r="W1200" i="30"/>
  <c r="U1199" i="30"/>
  <c r="V1177" i="30"/>
  <c r="W1178" i="30"/>
  <c r="V1178" i="30"/>
  <c r="U1178" i="30"/>
  <c r="U1196" i="30"/>
  <c r="W1175" i="30"/>
  <c r="W1201" i="30" s="1"/>
  <c r="W1196" i="30"/>
  <c r="V1180" i="30"/>
  <c r="W1148" i="30"/>
  <c r="V1130" i="30"/>
  <c r="V1188" i="30"/>
  <c r="U1185" i="30"/>
  <c r="U1139" i="30"/>
  <c r="V1179" i="30"/>
  <c r="U1193" i="30"/>
  <c r="W1193" i="30"/>
  <c r="U1149" i="30"/>
  <c r="W1190" i="30"/>
  <c r="V1193" i="30"/>
  <c r="U1127" i="30"/>
  <c r="W1184" i="30"/>
  <c r="V1103" i="30"/>
  <c r="U1184" i="30"/>
  <c r="V1186" i="30"/>
  <c r="V1135" i="30"/>
  <c r="V1182" i="30"/>
  <c r="V1192" i="30"/>
  <c r="W1174" i="30"/>
  <c r="V1136" i="30"/>
  <c r="V1189" i="30"/>
  <c r="W1169" i="30"/>
  <c r="W1167" i="30"/>
  <c r="U1187" i="30"/>
  <c r="U1137" i="30" s="1"/>
  <c r="U1168" i="30"/>
  <c r="U1186" i="30"/>
  <c r="U1126" i="30"/>
  <c r="U1174" i="30"/>
  <c r="V1168" i="30"/>
  <c r="U1164" i="30"/>
  <c r="V1194" i="30"/>
  <c r="V1169" i="30"/>
  <c r="U1169" i="30"/>
  <c r="U1136" i="30"/>
  <c r="U1189" i="30"/>
  <c r="V1158" i="30"/>
  <c r="W1168" i="30"/>
  <c r="V1166" i="30"/>
  <c r="W1135" i="30"/>
  <c r="W1182" i="30"/>
  <c r="W1180" i="30"/>
  <c r="W1188" i="30"/>
  <c r="U1057" i="30"/>
  <c r="U1096" i="30"/>
  <c r="U1190" i="30" s="1"/>
  <c r="V1184" i="30"/>
  <c r="W1186" i="30"/>
  <c r="V1119" i="30"/>
  <c r="W1119" i="30"/>
  <c r="U1119" i="30"/>
  <c r="W1192" i="30"/>
  <c r="W1164" i="30"/>
  <c r="W1110" i="30" s="1"/>
  <c r="U1135" i="30"/>
  <c r="W1136" i="30"/>
  <c r="W1189" i="30"/>
  <c r="U1188" i="30"/>
  <c r="V1127" i="30"/>
  <c r="V1159" i="30" s="1"/>
  <c r="V1198" i="30" s="1"/>
  <c r="W1157" i="30"/>
  <c r="U1157" i="30"/>
  <c r="U1166" i="30"/>
  <c r="U1182" i="30"/>
  <c r="V1174" i="30"/>
  <c r="U1162" i="30"/>
  <c r="U1111" i="30"/>
  <c r="W1147" i="30"/>
  <c r="U1105" i="30"/>
  <c r="U1120" i="30" s="1"/>
  <c r="V1162" i="30"/>
  <c r="V1111" i="30"/>
  <c r="V1156" i="30" s="1"/>
  <c r="V1197" i="30" s="1"/>
  <c r="V1019" i="30"/>
  <c r="W1160" i="30"/>
  <c r="W1142" i="30" s="1"/>
  <c r="V1134" i="30"/>
  <c r="W1124" i="30"/>
  <c r="W1166" i="30"/>
  <c r="V1139" i="30"/>
  <c r="V1143" i="30"/>
  <c r="V1160" i="30"/>
  <c r="V1142" i="30" s="1"/>
  <c r="W1139" i="30"/>
  <c r="V1099" i="30"/>
  <c r="V1181" i="30" s="1"/>
  <c r="U1121" i="30"/>
  <c r="V1147" i="30"/>
  <c r="U1154" i="30"/>
  <c r="U1195" i="30"/>
  <c r="V1123" i="30"/>
  <c r="V1175" i="30" s="1"/>
  <c r="V1201" i="30" s="1"/>
  <c r="U1124" i="30"/>
  <c r="U1143" i="30"/>
  <c r="W1099" i="30"/>
  <c r="W1181" i="30" s="1"/>
  <c r="W1155" i="30"/>
  <c r="W1128" i="30"/>
  <c r="U1161" i="30"/>
  <c r="U1191" i="30" s="1"/>
  <c r="V1161" i="30"/>
  <c r="V1191" i="30" s="1"/>
  <c r="W1134" i="30"/>
  <c r="W1143" i="30"/>
  <c r="W1158" i="30" s="1"/>
  <c r="U1150" i="30"/>
  <c r="U1176" i="30"/>
  <c r="W1162" i="30"/>
  <c r="W1111" i="30"/>
  <c r="W1156" i="30" s="1"/>
  <c r="W1197" i="30" s="1"/>
  <c r="W1161" i="30"/>
  <c r="W1191" i="30" s="1"/>
  <c r="W1154" i="30"/>
  <c r="W1195" i="30"/>
  <c r="V1105" i="30"/>
  <c r="V1120" i="30" s="1"/>
  <c r="W1150" i="30"/>
  <c r="W1176" i="30"/>
  <c r="U1099" i="30"/>
  <c r="U1160" i="30"/>
  <c r="U1142" i="30" s="1"/>
  <c r="V1154" i="30"/>
  <c r="V1195" i="30"/>
  <c r="U1147" i="30"/>
  <c r="U1158" i="30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2" i="22"/>
  <c r="W1125" i="30" l="1"/>
  <c r="V1098" i="30"/>
  <c r="V1187" i="30"/>
  <c r="V1137" i="30" s="1"/>
  <c r="V1125" i="30"/>
  <c r="V1199" i="30"/>
  <c r="W1199" i="30"/>
  <c r="W1194" i="30"/>
  <c r="U1194" i="30"/>
  <c r="V1118" i="30"/>
  <c r="V1155" i="30" s="1"/>
  <c r="U1192" i="30"/>
  <c r="U1128" i="30"/>
  <c r="V1128" i="30"/>
  <c r="W1187" i="30"/>
  <c r="U1125" i="30"/>
  <c r="U1110" i="30"/>
  <c r="U1102" i="30" s="1"/>
  <c r="V1138" i="30"/>
  <c r="W1105" i="30"/>
  <c r="W1120" i="30" s="1"/>
  <c r="V1145" i="30"/>
  <c r="U1138" i="30"/>
  <c r="U1156" i="30"/>
  <c r="U1197" i="30" s="1"/>
  <c r="U1118" i="30"/>
  <c r="U1155" i="30" s="1"/>
  <c r="U1179" i="30"/>
  <c r="W1140" i="30"/>
  <c r="U1145" i="30"/>
  <c r="W1138" i="30"/>
  <c r="U1183" i="30"/>
  <c r="U1170" i="30"/>
  <c r="U1171" i="30"/>
  <c r="U1141" i="30" s="1"/>
  <c r="U1181" i="30"/>
  <c r="V1170" i="30"/>
  <c r="U1140" i="30"/>
  <c r="V1126" i="30"/>
  <c r="V1140" i="30"/>
  <c r="E28" i="8" l="1"/>
  <c r="W1137" i="30"/>
  <c r="V1183" i="30"/>
  <c r="E91" i="8" s="1"/>
  <c r="E91" i="26" s="1"/>
  <c r="W1183" i="30"/>
  <c r="W1173" i="30"/>
  <c r="U1148" i="30"/>
  <c r="W1145" i="30"/>
  <c r="E43" i="8" l="1"/>
  <c r="E43" i="26" s="1"/>
  <c r="E28" i="26"/>
  <c r="E8" i="8"/>
  <c r="E29" i="8"/>
  <c r="E36" i="8"/>
  <c r="E50" i="8"/>
  <c r="E78" i="8"/>
  <c r="E78" i="26" s="1"/>
  <c r="E73" i="8"/>
  <c r="E73" i="26" s="1"/>
  <c r="E6" i="8"/>
  <c r="E31" i="8"/>
  <c r="E96" i="8"/>
  <c r="E96" i="26" s="1"/>
  <c r="E4" i="8"/>
  <c r="E89" i="8"/>
  <c r="E89" i="26" s="1"/>
  <c r="E14" i="8"/>
  <c r="E61" i="8"/>
  <c r="E81" i="8"/>
  <c r="E81" i="26" s="1"/>
  <c r="E72" i="8"/>
  <c r="E72" i="26" s="1"/>
  <c r="E54" i="8"/>
  <c r="E99" i="8"/>
  <c r="E99" i="26" s="1"/>
  <c r="E63" i="8"/>
  <c r="E13" i="8"/>
  <c r="E19" i="8"/>
  <c r="E100" i="8"/>
  <c r="E100" i="26" s="1"/>
  <c r="E30" i="8"/>
  <c r="E23" i="8"/>
  <c r="E70" i="8"/>
  <c r="E70" i="26" s="1"/>
  <c r="E90" i="8"/>
  <c r="E90" i="26" s="1"/>
  <c r="E94" i="8"/>
  <c r="E94" i="26" s="1"/>
  <c r="E15" i="8"/>
  <c r="E93" i="8"/>
  <c r="E93" i="26" s="1"/>
  <c r="E38" i="8"/>
  <c r="E25" i="8"/>
  <c r="E40" i="8"/>
  <c r="E57" i="8"/>
  <c r="E60" i="8"/>
  <c r="E74" i="8"/>
  <c r="E74" i="26" s="1"/>
  <c r="E85" i="8"/>
  <c r="E85" i="26" s="1"/>
  <c r="E2" i="8"/>
  <c r="E64" i="8"/>
  <c r="E20" i="8"/>
  <c r="E41" i="8"/>
  <c r="E39" i="8"/>
  <c r="E44" i="8"/>
  <c r="E11" i="8"/>
  <c r="E76" i="8"/>
  <c r="E76" i="26" s="1"/>
  <c r="E59" i="8"/>
  <c r="E12" i="8"/>
  <c r="E21" i="8"/>
  <c r="E80" i="8"/>
  <c r="E80" i="26" s="1"/>
  <c r="E33" i="8"/>
  <c r="E42" i="8"/>
  <c r="E22" i="8"/>
  <c r="E5" i="8"/>
  <c r="E56" i="8"/>
  <c r="E10" i="8"/>
  <c r="E3" i="8"/>
  <c r="E62" i="8"/>
  <c r="E55" i="8"/>
  <c r="E47" i="8"/>
  <c r="E79" i="8"/>
  <c r="E79" i="26" s="1"/>
  <c r="E92" i="8"/>
  <c r="E92" i="26" s="1"/>
  <c r="E97" i="8"/>
  <c r="E97" i="26" s="1"/>
  <c r="E88" i="8"/>
  <c r="E88" i="26" s="1"/>
  <c r="E58" i="8"/>
  <c r="E18" i="8"/>
  <c r="E71" i="8"/>
  <c r="E71" i="26" s="1"/>
  <c r="E67" i="8"/>
  <c r="E67" i="26" s="1"/>
  <c r="E16" i="8"/>
  <c r="E7" i="8"/>
  <c r="E65" i="8"/>
  <c r="E37" i="8"/>
  <c r="E68" i="8"/>
  <c r="E68" i="26" s="1"/>
  <c r="E83" i="8"/>
  <c r="E83" i="26" s="1"/>
  <c r="E82" i="8"/>
  <c r="E82" i="26" s="1"/>
  <c r="E24" i="8"/>
  <c r="E52" i="8"/>
  <c r="E98" i="8"/>
  <c r="E98" i="26" s="1"/>
  <c r="E101" i="8"/>
  <c r="E101" i="26" s="1"/>
  <c r="E69" i="8"/>
  <c r="E69" i="26" s="1"/>
  <c r="E17" i="8"/>
  <c r="E84" i="8"/>
  <c r="E84" i="26" s="1"/>
  <c r="E26" i="8"/>
  <c r="E48" i="8"/>
  <c r="E75" i="8"/>
  <c r="E75" i="26" s="1"/>
  <c r="E45" i="8"/>
  <c r="E95" i="8"/>
  <c r="E95" i="26" s="1"/>
  <c r="E27" i="8"/>
  <c r="E77" i="8"/>
  <c r="E77" i="26" s="1"/>
  <c r="E46" i="8"/>
  <c r="E53" i="8"/>
  <c r="E9" i="8"/>
  <c r="E32" i="8"/>
  <c r="E49" i="8"/>
  <c r="E86" i="8"/>
  <c r="E86" i="26" s="1"/>
  <c r="E34" i="8"/>
  <c r="E66" i="8"/>
  <c r="E35" i="8"/>
  <c r="E51" i="8"/>
  <c r="E87" i="8"/>
  <c r="E87" i="26" s="1"/>
  <c r="U1173" i="30"/>
  <c r="D48" i="8" s="1"/>
  <c r="D152" i="22"/>
  <c r="E152" i="22" s="1"/>
  <c r="J152" i="22"/>
  <c r="K152" i="22" s="1"/>
  <c r="L152" i="22" s="1"/>
  <c r="J153" i="22"/>
  <c r="K153" i="22" s="1"/>
  <c r="L153" i="22" s="1"/>
  <c r="J154" i="22"/>
  <c r="K154" i="22" s="1"/>
  <c r="L154" i="22" s="1"/>
  <c r="J155" i="22"/>
  <c r="K155" i="22" s="1"/>
  <c r="L155" i="22" s="1"/>
  <c r="D156" i="22"/>
  <c r="J156" i="22"/>
  <c r="D157" i="22"/>
  <c r="E157" i="22" s="1"/>
  <c r="F157" i="22" s="1"/>
  <c r="I157" i="22" s="1"/>
  <c r="J157" i="22"/>
  <c r="K157" i="22" s="1"/>
  <c r="L157" i="22" s="1"/>
  <c r="D158" i="22"/>
  <c r="E158" i="22" s="1"/>
  <c r="J158" i="22"/>
  <c r="K158" i="22" s="1"/>
  <c r="L158" i="22" s="1"/>
  <c r="D159" i="22"/>
  <c r="E159" i="22" s="1"/>
  <c r="F159" i="22" s="1"/>
  <c r="I159" i="22" s="1"/>
  <c r="J159" i="22"/>
  <c r="K159" i="22" s="1"/>
  <c r="L159" i="22" s="1"/>
  <c r="J160" i="22"/>
  <c r="K160" i="22" s="1"/>
  <c r="L160" i="22" s="1"/>
  <c r="J161" i="22"/>
  <c r="K161" i="22" s="1"/>
  <c r="L161" i="22" s="1"/>
  <c r="J162" i="22"/>
  <c r="K162" i="22" s="1"/>
  <c r="L162" i="22" s="1"/>
  <c r="J163" i="22"/>
  <c r="K163" i="22" s="1"/>
  <c r="L163" i="22" s="1"/>
  <c r="D164" i="22"/>
  <c r="J164" i="22"/>
  <c r="D165" i="22"/>
  <c r="E165" i="22" s="1"/>
  <c r="F165" i="22" s="1"/>
  <c r="I165" i="22" s="1"/>
  <c r="J165" i="22"/>
  <c r="K165" i="22" s="1"/>
  <c r="L165" i="22" s="1"/>
  <c r="D166" i="22"/>
  <c r="E166" i="22" s="1"/>
  <c r="F166" i="22" s="1"/>
  <c r="I166" i="22" s="1"/>
  <c r="J166" i="22"/>
  <c r="K166" i="22" s="1"/>
  <c r="L166" i="22" s="1"/>
  <c r="D167" i="22"/>
  <c r="E167" i="22" s="1"/>
  <c r="F167" i="22" s="1"/>
  <c r="I167" i="22" s="1"/>
  <c r="J167" i="22"/>
  <c r="K167" i="22" s="1"/>
  <c r="L167" i="22" s="1"/>
  <c r="D168" i="22"/>
  <c r="E168" i="22" s="1"/>
  <c r="J168" i="22"/>
  <c r="K168" i="22" s="1"/>
  <c r="L168" i="22" s="1"/>
  <c r="D169" i="22"/>
  <c r="E169" i="22" s="1"/>
  <c r="F169" i="22" s="1"/>
  <c r="I169" i="22" s="1"/>
  <c r="J169" i="22"/>
  <c r="K169" i="22" s="1"/>
  <c r="L169" i="22" s="1"/>
  <c r="D170" i="22"/>
  <c r="E170" i="22" s="1"/>
  <c r="F170" i="22" s="1"/>
  <c r="I170" i="22" s="1"/>
  <c r="J170" i="22"/>
  <c r="D171" i="22"/>
  <c r="E171" i="22" s="1"/>
  <c r="F171" i="22" s="1"/>
  <c r="I171" i="22" s="1"/>
  <c r="J171" i="22"/>
  <c r="K171" i="22" s="1"/>
  <c r="L171" i="22" s="1"/>
  <c r="D172" i="22"/>
  <c r="E172" i="22" s="1"/>
  <c r="F172" i="22" s="1"/>
  <c r="I172" i="22" s="1"/>
  <c r="J172" i="22"/>
  <c r="K172" i="22" s="1"/>
  <c r="L172" i="22" s="1"/>
  <c r="D173" i="22"/>
  <c r="E173" i="22" s="1"/>
  <c r="F173" i="22" s="1"/>
  <c r="I173" i="22" s="1"/>
  <c r="J173" i="22"/>
  <c r="K173" i="22" s="1"/>
  <c r="L173" i="22" s="1"/>
  <c r="D174" i="22"/>
  <c r="E174" i="22" s="1"/>
  <c r="J174" i="22"/>
  <c r="D175" i="22"/>
  <c r="E175" i="22" s="1"/>
  <c r="J175" i="22"/>
  <c r="K175" i="22" s="1"/>
  <c r="L175" i="22" s="1"/>
  <c r="J176" i="22"/>
  <c r="K176" i="22" s="1"/>
  <c r="L176" i="22" s="1"/>
  <c r="D177" i="22"/>
  <c r="E177" i="22" s="1"/>
  <c r="F177" i="22" s="1"/>
  <c r="I177" i="22" s="1"/>
  <c r="J177" i="22"/>
  <c r="K177" i="22" s="1"/>
  <c r="L177" i="22" s="1"/>
  <c r="J178" i="22"/>
  <c r="J179" i="22"/>
  <c r="K179" i="22" s="1"/>
  <c r="L179" i="22" s="1"/>
  <c r="D180" i="22"/>
  <c r="J180" i="22"/>
  <c r="K180" i="22" s="1"/>
  <c r="L180" i="22" s="1"/>
  <c r="D181" i="22"/>
  <c r="E181" i="22" s="1"/>
  <c r="J181" i="22"/>
  <c r="K181" i="22" s="1"/>
  <c r="L181" i="22" s="1"/>
  <c r="D182" i="22"/>
  <c r="E182" i="22" s="1"/>
  <c r="J182" i="22"/>
  <c r="D183" i="22"/>
  <c r="E183" i="22" s="1"/>
  <c r="F183" i="22" s="1"/>
  <c r="I183" i="22" s="1"/>
  <c r="J183" i="22"/>
  <c r="K183" i="22" s="1"/>
  <c r="L183" i="22" s="1"/>
  <c r="J184" i="22"/>
  <c r="K184" i="22" s="1"/>
  <c r="L184" i="22" s="1"/>
  <c r="M184" i="22" s="1"/>
  <c r="P184" i="22" s="1"/>
  <c r="D185" i="22"/>
  <c r="E185" i="22" s="1"/>
  <c r="F185" i="22" s="1"/>
  <c r="I185" i="22" s="1"/>
  <c r="J185" i="22"/>
  <c r="J186" i="22"/>
  <c r="J187" i="22"/>
  <c r="D188" i="22"/>
  <c r="E188" i="22" s="1"/>
  <c r="J188" i="22"/>
  <c r="K188" i="22" s="1"/>
  <c r="L188" i="22" s="1"/>
  <c r="D189" i="22"/>
  <c r="E189" i="22" s="1"/>
  <c r="J189" i="22"/>
  <c r="K189" i="22" s="1"/>
  <c r="L189" i="22" s="1"/>
  <c r="D190" i="22"/>
  <c r="E190" i="22" s="1"/>
  <c r="J190" i="22"/>
  <c r="K190" i="22" s="1"/>
  <c r="L190" i="22" s="1"/>
  <c r="D191" i="22"/>
  <c r="E191" i="22" s="1"/>
  <c r="F191" i="22" s="1"/>
  <c r="I191" i="22" s="1"/>
  <c r="J191" i="22"/>
  <c r="D192" i="22"/>
  <c r="J192" i="22"/>
  <c r="J193" i="22"/>
  <c r="K193" i="22" s="1"/>
  <c r="L193" i="22" s="1"/>
  <c r="J194" i="22"/>
  <c r="K194" i="22" s="1"/>
  <c r="L194" i="22" s="1"/>
  <c r="J195" i="22"/>
  <c r="K195" i="22" s="1"/>
  <c r="L195" i="22" s="1"/>
  <c r="D196" i="22"/>
  <c r="J196" i="22"/>
  <c r="K196" i="22" s="1"/>
  <c r="L196" i="22" s="1"/>
  <c r="D197" i="22"/>
  <c r="E197" i="22" s="1"/>
  <c r="F197" i="22" s="1"/>
  <c r="I197" i="22" s="1"/>
  <c r="J197" i="22"/>
  <c r="K197" i="22" s="1"/>
  <c r="L197" i="22" s="1"/>
  <c r="D198" i="22"/>
  <c r="E198" i="22" s="1"/>
  <c r="J198" i="22"/>
  <c r="D199" i="22"/>
  <c r="E199" i="22" s="1"/>
  <c r="F199" i="22" s="1"/>
  <c r="I199" i="22" s="1"/>
  <c r="J199" i="22"/>
  <c r="K199" i="22" s="1"/>
  <c r="L199" i="22" s="1"/>
  <c r="J200" i="22"/>
  <c r="K200" i="22" s="1"/>
  <c r="L200" i="22" s="1"/>
  <c r="M200" i="22" s="1"/>
  <c r="P200" i="22" s="1"/>
  <c r="D201" i="22"/>
  <c r="E201" i="22" s="1"/>
  <c r="F201" i="22" s="1"/>
  <c r="I201" i="22" s="1"/>
  <c r="J201" i="22"/>
  <c r="D202" i="22"/>
  <c r="E202" i="22" s="1"/>
  <c r="J202" i="22"/>
  <c r="K202" i="22" s="1"/>
  <c r="L202" i="22" s="1"/>
  <c r="J203" i="22"/>
  <c r="D204" i="22"/>
  <c r="J204" i="22"/>
  <c r="K204" i="22" s="1"/>
  <c r="L204" i="22" s="1"/>
  <c r="J205" i="22"/>
  <c r="K205" i="22" s="1"/>
  <c r="L205" i="22" s="1"/>
  <c r="J206" i="22"/>
  <c r="K206" i="22" s="1"/>
  <c r="D207" i="22"/>
  <c r="E207" i="22" s="1"/>
  <c r="F207" i="22" s="1"/>
  <c r="I207" i="22" s="1"/>
  <c r="O207" i="22" s="1"/>
  <c r="J207" i="22"/>
  <c r="K207" i="22" s="1"/>
  <c r="L207" i="22" s="1"/>
  <c r="J208" i="22"/>
  <c r="K208" i="22" s="1"/>
  <c r="L208" i="22" s="1"/>
  <c r="M208" i="22" s="1"/>
  <c r="P208" i="22" s="1"/>
  <c r="H208" i="22" s="1"/>
  <c r="J209" i="22"/>
  <c r="K209" i="22" s="1"/>
  <c r="L209" i="22" s="1"/>
  <c r="J210" i="22"/>
  <c r="K210" i="22" s="1"/>
  <c r="L210" i="22" s="1"/>
  <c r="M210" i="22" s="1"/>
  <c r="P210" i="22" s="1"/>
  <c r="H210" i="22" s="1"/>
  <c r="J211" i="22"/>
  <c r="K211" i="22" s="1"/>
  <c r="L211" i="22" s="1"/>
  <c r="M211" i="22" s="1"/>
  <c r="P211" i="22" s="1"/>
  <c r="H211" i="22" s="1"/>
  <c r="D212" i="22"/>
  <c r="E212" i="22" s="1"/>
  <c r="J212" i="22"/>
  <c r="K212" i="22" s="1"/>
  <c r="L212" i="22" s="1"/>
  <c r="M212" i="22" s="1"/>
  <c r="P212" i="22" s="1"/>
  <c r="H212" i="22" s="1"/>
  <c r="D213" i="22"/>
  <c r="E213" i="22" s="1"/>
  <c r="J213" i="22"/>
  <c r="K213" i="22" s="1"/>
  <c r="L213" i="22" s="1"/>
  <c r="J214" i="22"/>
  <c r="K214" i="22" s="1"/>
  <c r="L214" i="22" s="1"/>
  <c r="M214" i="22" s="1"/>
  <c r="P214" i="22" s="1"/>
  <c r="H214" i="22" s="1"/>
  <c r="D215" i="22"/>
  <c r="E215" i="22" s="1"/>
  <c r="J215" i="22"/>
  <c r="K215" i="22" s="1"/>
  <c r="L215" i="22" s="1"/>
  <c r="M215" i="22" s="1"/>
  <c r="P215" i="22" s="1"/>
  <c r="H215" i="22" s="1"/>
  <c r="D216" i="22"/>
  <c r="E216" i="22" s="1"/>
  <c r="J216" i="22"/>
  <c r="K216" i="22" s="1"/>
  <c r="L216" i="22" s="1"/>
  <c r="M216" i="22" s="1"/>
  <c r="P216" i="22" s="1"/>
  <c r="H216" i="22" s="1"/>
  <c r="D217" i="22"/>
  <c r="E217" i="22" s="1"/>
  <c r="J217" i="22"/>
  <c r="D218" i="22"/>
  <c r="E218" i="22" s="1"/>
  <c r="J218" i="22"/>
  <c r="K218" i="22" s="1"/>
  <c r="L218" i="22" s="1"/>
  <c r="J219" i="22"/>
  <c r="D220" i="22"/>
  <c r="E220" i="22" s="1"/>
  <c r="J220" i="22"/>
  <c r="K220" i="22" s="1"/>
  <c r="L220" i="22" s="1"/>
  <c r="M220" i="22" s="1"/>
  <c r="P220" i="22" s="1"/>
  <c r="H220" i="22" s="1"/>
  <c r="D221" i="22"/>
  <c r="E221" i="22" s="1"/>
  <c r="J221" i="22"/>
  <c r="K221" i="22" s="1"/>
  <c r="L221" i="22" s="1"/>
  <c r="M221" i="22" s="1"/>
  <c r="P221" i="22" s="1"/>
  <c r="H221" i="22" s="1"/>
  <c r="D222" i="22"/>
  <c r="E222" i="22" s="1"/>
  <c r="J222" i="22"/>
  <c r="K222" i="22" s="1"/>
  <c r="L222" i="22" s="1"/>
  <c r="M222" i="22" s="1"/>
  <c r="P222" i="22" s="1"/>
  <c r="H222" i="22" s="1"/>
  <c r="D223" i="22"/>
  <c r="E223" i="22" s="1"/>
  <c r="J223" i="22"/>
  <c r="K223" i="22" s="1"/>
  <c r="L223" i="22" s="1"/>
  <c r="M223" i="22" s="1"/>
  <c r="P223" i="22" s="1"/>
  <c r="H223" i="22" s="1"/>
  <c r="J224" i="22"/>
  <c r="K224" i="22" s="1"/>
  <c r="L224" i="22" s="1"/>
  <c r="J225" i="22"/>
  <c r="K225" i="22" s="1"/>
  <c r="L225" i="22" s="1"/>
  <c r="M225" i="22" s="1"/>
  <c r="P225" i="22" s="1"/>
  <c r="H225" i="22" s="1"/>
  <c r="D226" i="22"/>
  <c r="E226" i="22" s="1"/>
  <c r="J226" i="22"/>
  <c r="K226" i="22" s="1"/>
  <c r="J227" i="22"/>
  <c r="D228" i="22"/>
  <c r="E228" i="22" s="1"/>
  <c r="J228" i="22"/>
  <c r="D229" i="22"/>
  <c r="J229" i="22"/>
  <c r="D230" i="22"/>
  <c r="E230" i="22" s="1"/>
  <c r="J230" i="22"/>
  <c r="K230" i="22" s="1"/>
  <c r="L230" i="22" s="1"/>
  <c r="M230" i="22" s="1"/>
  <c r="P230" i="22" s="1"/>
  <c r="H230" i="22" s="1"/>
  <c r="D231" i="22"/>
  <c r="E231" i="22" s="1"/>
  <c r="J231" i="22"/>
  <c r="K231" i="22" s="1"/>
  <c r="L231" i="22" s="1"/>
  <c r="M231" i="22" s="1"/>
  <c r="P231" i="22" s="1"/>
  <c r="H231" i="22" s="1"/>
  <c r="D232" i="22"/>
  <c r="E232" i="22" s="1"/>
  <c r="J232" i="22"/>
  <c r="J233" i="22"/>
  <c r="K233" i="22" s="1"/>
  <c r="L233" i="22" s="1"/>
  <c r="M233" i="22" s="1"/>
  <c r="P233" i="22" s="1"/>
  <c r="H233" i="22" s="1"/>
  <c r="J234" i="22"/>
  <c r="J235" i="22"/>
  <c r="D236" i="22"/>
  <c r="E236" i="22" s="1"/>
  <c r="J236" i="22"/>
  <c r="J237" i="22"/>
  <c r="J238" i="22"/>
  <c r="K238" i="22" s="1"/>
  <c r="L238" i="22" s="1"/>
  <c r="D239" i="22"/>
  <c r="E239" i="22" s="1"/>
  <c r="J239" i="22"/>
  <c r="D240" i="22"/>
  <c r="E240" i="22" s="1"/>
  <c r="J240" i="22"/>
  <c r="K240" i="22" s="1"/>
  <c r="L240" i="22" s="1"/>
  <c r="D241" i="22"/>
  <c r="E241" i="22" s="1"/>
  <c r="J241" i="22"/>
  <c r="K241" i="22" s="1"/>
  <c r="L241" i="22" s="1"/>
  <c r="M241" i="22" s="1"/>
  <c r="P241" i="22" s="1"/>
  <c r="H241" i="22" s="1"/>
  <c r="J242" i="22"/>
  <c r="D243" i="22"/>
  <c r="E243" i="22" s="1"/>
  <c r="J243" i="22"/>
  <c r="K243" i="22" s="1"/>
  <c r="L243" i="22" s="1"/>
  <c r="M243" i="22" s="1"/>
  <c r="P243" i="22" s="1"/>
  <c r="H243" i="22" s="1"/>
  <c r="J244" i="22"/>
  <c r="D245" i="22"/>
  <c r="E245" i="22" s="1"/>
  <c r="J245" i="22"/>
  <c r="D246" i="22"/>
  <c r="E246" i="22" s="1"/>
  <c r="J246" i="22"/>
  <c r="K246" i="22" s="1"/>
  <c r="L246" i="22" s="1"/>
  <c r="J247" i="22"/>
  <c r="K247" i="22" s="1"/>
  <c r="L247" i="22" s="1"/>
  <c r="D248" i="22"/>
  <c r="E248" i="22" s="1"/>
  <c r="J248" i="22"/>
  <c r="K248" i="22" s="1"/>
  <c r="L248" i="22" s="1"/>
  <c r="J249" i="22"/>
  <c r="K249" i="22" s="1"/>
  <c r="L249" i="22" s="1"/>
  <c r="M249" i="22" s="1"/>
  <c r="P249" i="22" s="1"/>
  <c r="H249" i="22" s="1"/>
  <c r="D250" i="22"/>
  <c r="E250" i="22" s="1"/>
  <c r="J250" i="22"/>
  <c r="K250" i="22" s="1"/>
  <c r="L250" i="22" s="1"/>
  <c r="J251" i="22"/>
  <c r="K251" i="22" s="1"/>
  <c r="L251" i="22" s="1"/>
  <c r="J252" i="22"/>
  <c r="K252" i="22" s="1"/>
  <c r="L252" i="22" s="1"/>
  <c r="D253" i="22"/>
  <c r="E253" i="22" s="1"/>
  <c r="J253" i="22"/>
  <c r="K253" i="22" s="1"/>
  <c r="L253" i="22" s="1"/>
  <c r="M253" i="22" s="1"/>
  <c r="P253" i="22" s="1"/>
  <c r="H253" i="22" s="1"/>
  <c r="J254" i="22"/>
  <c r="K254" i="22" s="1"/>
  <c r="J255" i="22"/>
  <c r="D256" i="22"/>
  <c r="E256" i="22" s="1"/>
  <c r="J256" i="22"/>
  <c r="K256" i="22" s="1"/>
  <c r="L256" i="22" s="1"/>
  <c r="D257" i="22"/>
  <c r="E257" i="22" s="1"/>
  <c r="J257" i="22"/>
  <c r="D258" i="22"/>
  <c r="E258" i="22" s="1"/>
  <c r="J258" i="22"/>
  <c r="K258" i="22" s="1"/>
  <c r="L258" i="22" s="1"/>
  <c r="J259" i="22"/>
  <c r="K259" i="22" s="1"/>
  <c r="L259" i="22" s="1"/>
  <c r="J260" i="22"/>
  <c r="K260" i="22" s="1"/>
  <c r="L260" i="22" s="1"/>
  <c r="J261" i="22"/>
  <c r="D262" i="22"/>
  <c r="E262" i="22" s="1"/>
  <c r="J262" i="22"/>
  <c r="K262" i="22" s="1"/>
  <c r="D263" i="22"/>
  <c r="E263" i="22" s="1"/>
  <c r="J263" i="22"/>
  <c r="D264" i="22"/>
  <c r="E264" i="22" s="1"/>
  <c r="J264" i="22"/>
  <c r="K264" i="22" s="1"/>
  <c r="L264" i="22" s="1"/>
  <c r="D265" i="22"/>
  <c r="E265" i="22" s="1"/>
  <c r="J265" i="22"/>
  <c r="K265" i="22" s="1"/>
  <c r="L265" i="22" s="1"/>
  <c r="M265" i="22" s="1"/>
  <c r="P265" i="22" s="1"/>
  <c r="H265" i="22" s="1"/>
  <c r="D266" i="22"/>
  <c r="E266" i="22" s="1"/>
  <c r="J266" i="22"/>
  <c r="K266" i="22" s="1"/>
  <c r="J267" i="22"/>
  <c r="J268" i="22"/>
  <c r="J269" i="22"/>
  <c r="K269" i="22" s="1"/>
  <c r="L269" i="22" s="1"/>
  <c r="M269" i="22" s="1"/>
  <c r="P269" i="22" s="1"/>
  <c r="H269" i="22" s="1"/>
  <c r="J270" i="22"/>
  <c r="K270" i="22" s="1"/>
  <c r="L270" i="22" s="1"/>
  <c r="D271" i="22"/>
  <c r="E271" i="22" s="1"/>
  <c r="J271" i="22"/>
  <c r="D272" i="22"/>
  <c r="E272" i="22" s="1"/>
  <c r="J272" i="22"/>
  <c r="K272" i="22" s="1"/>
  <c r="L272" i="22" s="1"/>
  <c r="D273" i="22"/>
  <c r="E273" i="22" s="1"/>
  <c r="J273" i="22"/>
  <c r="K273" i="22" s="1"/>
  <c r="L273" i="22" s="1"/>
  <c r="D274" i="22"/>
  <c r="E274" i="22" s="1"/>
  <c r="J274" i="22"/>
  <c r="J275" i="22"/>
  <c r="K275" i="22" s="1"/>
  <c r="L275" i="22" s="1"/>
  <c r="M275" i="22" s="1"/>
  <c r="P275" i="22" s="1"/>
  <c r="H275" i="22" s="1"/>
  <c r="D276" i="22"/>
  <c r="E276" i="22" s="1"/>
  <c r="J276" i="22"/>
  <c r="J277" i="22"/>
  <c r="J278" i="22"/>
  <c r="K278" i="22" s="1"/>
  <c r="L278" i="22" s="1"/>
  <c r="D279" i="22"/>
  <c r="J279" i="22"/>
  <c r="J280" i="22"/>
  <c r="K280" i="22" s="1"/>
  <c r="L280" i="22" s="1"/>
  <c r="J281" i="22"/>
  <c r="D282" i="22"/>
  <c r="E282" i="22" s="1"/>
  <c r="J282" i="22"/>
  <c r="K282" i="22" s="1"/>
  <c r="L282" i="22" s="1"/>
  <c r="J283" i="22"/>
  <c r="J284" i="22"/>
  <c r="K284" i="22" s="1"/>
  <c r="L284" i="22" s="1"/>
  <c r="J285" i="22"/>
  <c r="K285" i="22" s="1"/>
  <c r="L285" i="22" s="1"/>
  <c r="D286" i="22"/>
  <c r="E286" i="22" s="1"/>
  <c r="F286" i="22" s="1"/>
  <c r="I286" i="22" s="1"/>
  <c r="O286" i="22" s="1"/>
  <c r="J286" i="22"/>
  <c r="K286" i="22" s="1"/>
  <c r="L286" i="22" s="1"/>
  <c r="D287" i="22"/>
  <c r="E287" i="22" s="1"/>
  <c r="F287" i="22" s="1"/>
  <c r="I287" i="22" s="1"/>
  <c r="O287" i="22" s="1"/>
  <c r="J287" i="22"/>
  <c r="K287" i="22" s="1"/>
  <c r="L287" i="22" s="1"/>
  <c r="J288" i="22"/>
  <c r="J289" i="22"/>
  <c r="K289" i="22" s="1"/>
  <c r="L289" i="22" s="1"/>
  <c r="J290" i="22"/>
  <c r="J291" i="22"/>
  <c r="D292" i="22"/>
  <c r="J292" i="22"/>
  <c r="J293" i="22"/>
  <c r="K293" i="22" s="1"/>
  <c r="L293" i="22" s="1"/>
  <c r="D294" i="22"/>
  <c r="E294" i="22" s="1"/>
  <c r="F294" i="22" s="1"/>
  <c r="I294" i="22" s="1"/>
  <c r="O294" i="22" s="1"/>
  <c r="J294" i="22"/>
  <c r="K294" i="22" s="1"/>
  <c r="J295" i="22"/>
  <c r="K295" i="22" s="1"/>
  <c r="L295" i="22" s="1"/>
  <c r="D296" i="22"/>
  <c r="E296" i="22" s="1"/>
  <c r="J296" i="22"/>
  <c r="D297" i="22"/>
  <c r="E297" i="22" s="1"/>
  <c r="F297" i="22" s="1"/>
  <c r="I297" i="22" s="1"/>
  <c r="O297" i="22" s="1"/>
  <c r="J297" i="22"/>
  <c r="J298" i="22"/>
  <c r="J299" i="22"/>
  <c r="K299" i="22" s="1"/>
  <c r="L299" i="22" s="1"/>
  <c r="J300" i="22"/>
  <c r="K300" i="22" s="1"/>
  <c r="J301" i="22"/>
  <c r="K301" i="22" s="1"/>
  <c r="L301" i="22" s="1"/>
  <c r="D302" i="22"/>
  <c r="J302" i="22"/>
  <c r="K302" i="22" s="1"/>
  <c r="L302" i="22" s="1"/>
  <c r="D303" i="22"/>
  <c r="E303" i="22" s="1"/>
  <c r="J303" i="22"/>
  <c r="K303" i="22" s="1"/>
  <c r="L303" i="22" s="1"/>
  <c r="D304" i="22"/>
  <c r="E304" i="22" s="1"/>
  <c r="J304" i="22"/>
  <c r="D305" i="22"/>
  <c r="E305" i="22" s="1"/>
  <c r="F305" i="22" s="1"/>
  <c r="I305" i="22" s="1"/>
  <c r="O305" i="22" s="1"/>
  <c r="J305" i="22"/>
  <c r="K305" i="22" s="1"/>
  <c r="L305" i="22" s="1"/>
  <c r="D306" i="22"/>
  <c r="E306" i="22" s="1"/>
  <c r="F306" i="22" s="1"/>
  <c r="I306" i="22" s="1"/>
  <c r="O306" i="22" s="1"/>
  <c r="J306" i="22"/>
  <c r="D307" i="22"/>
  <c r="E307" i="22" s="1"/>
  <c r="J307" i="22"/>
  <c r="K307" i="22" s="1"/>
  <c r="L307" i="22" s="1"/>
  <c r="J308" i="22"/>
  <c r="K308" i="22" s="1"/>
  <c r="L308" i="22" s="1"/>
  <c r="D309" i="22"/>
  <c r="E309" i="22" s="1"/>
  <c r="F309" i="22" s="1"/>
  <c r="I309" i="22" s="1"/>
  <c r="O309" i="22" s="1"/>
  <c r="J309" i="22"/>
  <c r="D310" i="22"/>
  <c r="J310" i="22"/>
  <c r="J311" i="22"/>
  <c r="K311" i="22" s="1"/>
  <c r="L311" i="22" s="1"/>
  <c r="J312" i="22"/>
  <c r="K312" i="22" s="1"/>
  <c r="L312" i="22" s="1"/>
  <c r="D313" i="22"/>
  <c r="E313" i="22" s="1"/>
  <c r="F313" i="22" s="1"/>
  <c r="I313" i="22" s="1"/>
  <c r="O313" i="22" s="1"/>
  <c r="J313" i="22"/>
  <c r="J314" i="22"/>
  <c r="J315" i="22"/>
  <c r="K315" i="22" s="1"/>
  <c r="L315" i="22" s="1"/>
  <c r="D316" i="22"/>
  <c r="E316" i="22" s="1"/>
  <c r="J316" i="22"/>
  <c r="K316" i="22" s="1"/>
  <c r="J317" i="22"/>
  <c r="K317" i="22" s="1"/>
  <c r="L317" i="22" s="1"/>
  <c r="D318" i="22"/>
  <c r="J318" i="22"/>
  <c r="K318" i="22" s="1"/>
  <c r="L318" i="22" s="1"/>
  <c r="D319" i="22"/>
  <c r="E319" i="22" s="1"/>
  <c r="J319" i="22"/>
  <c r="K319" i="22" s="1"/>
  <c r="L319" i="22" s="1"/>
  <c r="D320" i="22"/>
  <c r="E320" i="22" s="1"/>
  <c r="J320" i="22"/>
  <c r="D321" i="22"/>
  <c r="E321" i="22" s="1"/>
  <c r="F321" i="22" s="1"/>
  <c r="I321" i="22" s="1"/>
  <c r="O321" i="22" s="1"/>
  <c r="J321" i="22"/>
  <c r="K321" i="22" s="1"/>
  <c r="L321" i="22" s="1"/>
  <c r="D322" i="22"/>
  <c r="E322" i="22" s="1"/>
  <c r="J322" i="22"/>
  <c r="J323" i="22"/>
  <c r="K323" i="22" s="1"/>
  <c r="L323" i="22" s="1"/>
  <c r="J324" i="22"/>
  <c r="D325" i="22"/>
  <c r="E325" i="22" s="1"/>
  <c r="F325" i="22" s="1"/>
  <c r="I325" i="22" s="1"/>
  <c r="O325" i="22" s="1"/>
  <c r="J325" i="22"/>
  <c r="D326" i="22"/>
  <c r="E326" i="22" s="1"/>
  <c r="J326" i="22"/>
  <c r="J327" i="22"/>
  <c r="K327" i="22" s="1"/>
  <c r="L327" i="22" s="1"/>
  <c r="J328" i="22"/>
  <c r="K328" i="22" s="1"/>
  <c r="L328" i="22" s="1"/>
  <c r="D329" i="22"/>
  <c r="E329" i="22" s="1"/>
  <c r="F329" i="22" s="1"/>
  <c r="I329" i="22" s="1"/>
  <c r="O329" i="22" s="1"/>
  <c r="J329" i="22"/>
  <c r="J330" i="22"/>
  <c r="K330" i="22" s="1"/>
  <c r="J331" i="22"/>
  <c r="K331" i="22" s="1"/>
  <c r="L331" i="22" s="1"/>
  <c r="J332" i="22"/>
  <c r="K332" i="22" s="1"/>
  <c r="J333" i="22"/>
  <c r="K333" i="22" s="1"/>
  <c r="L333" i="22" s="1"/>
  <c r="D334" i="22"/>
  <c r="J334" i="22"/>
  <c r="K334" i="22" s="1"/>
  <c r="L334" i="22" s="1"/>
  <c r="J335" i="22"/>
  <c r="K335" i="22" s="1"/>
  <c r="L335" i="22" s="1"/>
  <c r="D336" i="22"/>
  <c r="E336" i="22" s="1"/>
  <c r="J336" i="22"/>
  <c r="D337" i="22"/>
  <c r="E337" i="22" s="1"/>
  <c r="F337" i="22" s="1"/>
  <c r="I337" i="22" s="1"/>
  <c r="O337" i="22" s="1"/>
  <c r="J337" i="22"/>
  <c r="K337" i="22" s="1"/>
  <c r="L337" i="22" s="1"/>
  <c r="D338" i="22"/>
  <c r="E338" i="22" s="1"/>
  <c r="J338" i="22"/>
  <c r="J339" i="22"/>
  <c r="K339" i="22" s="1"/>
  <c r="L339" i="22" s="1"/>
  <c r="J340" i="22"/>
  <c r="K340" i="22" s="1"/>
  <c r="L340" i="22" s="1"/>
  <c r="D341" i="22"/>
  <c r="E341" i="22" s="1"/>
  <c r="J341" i="22"/>
  <c r="J342" i="22"/>
  <c r="D343" i="22"/>
  <c r="E343" i="22" s="1"/>
  <c r="J343" i="22"/>
  <c r="K343" i="22" s="1"/>
  <c r="L343" i="22" s="1"/>
  <c r="J344" i="22"/>
  <c r="J345" i="22"/>
  <c r="D346" i="22"/>
  <c r="E346" i="22" s="1"/>
  <c r="J346" i="22"/>
  <c r="J347" i="22"/>
  <c r="K347" i="22" s="1"/>
  <c r="L347" i="22" s="1"/>
  <c r="D348" i="22"/>
  <c r="E348" i="22" s="1"/>
  <c r="J348" i="22"/>
  <c r="K348" i="22" s="1"/>
  <c r="J349" i="22"/>
  <c r="K349" i="22" s="1"/>
  <c r="L349" i="22" s="1"/>
  <c r="D350" i="22"/>
  <c r="J350" i="22"/>
  <c r="K350" i="22" s="1"/>
  <c r="L350" i="22" s="1"/>
  <c r="J351" i="22"/>
  <c r="K351" i="22" s="1"/>
  <c r="L351" i="22" s="1"/>
  <c r="J352" i="22"/>
  <c r="K352" i="22" s="1"/>
  <c r="D353" i="22"/>
  <c r="E353" i="22" s="1"/>
  <c r="F353" i="22" s="1"/>
  <c r="I353" i="22" s="1"/>
  <c r="O353" i="22" s="1"/>
  <c r="J353" i="22"/>
  <c r="K353" i="22" s="1"/>
  <c r="L353" i="22" s="1"/>
  <c r="D354" i="22"/>
  <c r="E354" i="22" s="1"/>
  <c r="F354" i="22" s="1"/>
  <c r="I354" i="22" s="1"/>
  <c r="O354" i="22" s="1"/>
  <c r="J354" i="22"/>
  <c r="D355" i="22"/>
  <c r="E355" i="22" s="1"/>
  <c r="J355" i="22"/>
  <c r="K355" i="22" s="1"/>
  <c r="L355" i="22" s="1"/>
  <c r="J356" i="22"/>
  <c r="K356" i="22" s="1"/>
  <c r="L356" i="22" s="1"/>
  <c r="M356" i="22" s="1"/>
  <c r="P356" i="22" s="1"/>
  <c r="H356" i="22" s="1"/>
  <c r="J357" i="22"/>
  <c r="J358" i="22"/>
  <c r="J359" i="22"/>
  <c r="D360" i="22"/>
  <c r="E360" i="22" s="1"/>
  <c r="J360" i="22"/>
  <c r="D361" i="22"/>
  <c r="E361" i="22" s="1"/>
  <c r="J361" i="22"/>
  <c r="J362" i="22"/>
  <c r="K362" i="22" s="1"/>
  <c r="L362" i="22" s="1"/>
  <c r="J363" i="22"/>
  <c r="D364" i="22"/>
  <c r="E364" i="22" s="1"/>
  <c r="J364" i="22"/>
  <c r="K364" i="22" s="1"/>
  <c r="L364" i="22" s="1"/>
  <c r="J365" i="22"/>
  <c r="J366" i="22"/>
  <c r="K366" i="22" s="1"/>
  <c r="L366" i="22" s="1"/>
  <c r="J367" i="22"/>
  <c r="K367" i="22" s="1"/>
  <c r="L367" i="22" s="1"/>
  <c r="D368" i="22"/>
  <c r="E368" i="22" s="1"/>
  <c r="J368" i="22"/>
  <c r="D369" i="22"/>
  <c r="E369" i="22" s="1"/>
  <c r="F369" i="22" s="1"/>
  <c r="I369" i="22" s="1"/>
  <c r="O369" i="22" s="1"/>
  <c r="J369" i="22"/>
  <c r="K369" i="22" s="1"/>
  <c r="L369" i="22" s="1"/>
  <c r="D370" i="22"/>
  <c r="J370" i="22"/>
  <c r="K370" i="22" s="1"/>
  <c r="J371" i="22"/>
  <c r="K371" i="22" s="1"/>
  <c r="L371" i="22" s="1"/>
  <c r="D372" i="22"/>
  <c r="J372" i="22"/>
  <c r="J373" i="22"/>
  <c r="J374" i="22"/>
  <c r="K374" i="22" s="1"/>
  <c r="L374" i="22" s="1"/>
  <c r="D375" i="22"/>
  <c r="E375" i="22" s="1"/>
  <c r="J375" i="22"/>
  <c r="K375" i="22" s="1"/>
  <c r="L375" i="22" s="1"/>
  <c r="J376" i="22"/>
  <c r="K376" i="22" s="1"/>
  <c r="D377" i="22"/>
  <c r="E377" i="22" s="1"/>
  <c r="J377" i="22"/>
  <c r="K377" i="22" s="1"/>
  <c r="L377" i="22" s="1"/>
  <c r="D378" i="22"/>
  <c r="J378" i="22"/>
  <c r="K378" i="22" s="1"/>
  <c r="D379" i="22"/>
  <c r="J379" i="22"/>
  <c r="K379" i="22" s="1"/>
  <c r="L379" i="22" s="1"/>
  <c r="D380" i="22"/>
  <c r="E380" i="22" s="1"/>
  <c r="J380" i="22"/>
  <c r="K380" i="22" s="1"/>
  <c r="L380" i="22" s="1"/>
  <c r="M380" i="22" s="1"/>
  <c r="P380" i="22" s="1"/>
  <c r="H380" i="22" s="1"/>
  <c r="J381" i="22"/>
  <c r="K381" i="22" s="1"/>
  <c r="L381" i="22" s="1"/>
  <c r="D382" i="22"/>
  <c r="E382" i="22" s="1"/>
  <c r="F382" i="22" s="1"/>
  <c r="I382" i="22" s="1"/>
  <c r="O382" i="22" s="1"/>
  <c r="J382" i="22"/>
  <c r="K382" i="22" s="1"/>
  <c r="L382" i="22" s="1"/>
  <c r="D383" i="22"/>
  <c r="E383" i="22" s="1"/>
  <c r="F383" i="22" s="1"/>
  <c r="I383" i="22" s="1"/>
  <c r="O383" i="22" s="1"/>
  <c r="J383" i="22"/>
  <c r="K383" i="22" s="1"/>
  <c r="L383" i="22" s="1"/>
  <c r="J384" i="22"/>
  <c r="K384" i="22" s="1"/>
  <c r="L384" i="22" s="1"/>
  <c r="J385" i="22"/>
  <c r="K385" i="22" s="1"/>
  <c r="L385" i="22" s="1"/>
  <c r="D386" i="22"/>
  <c r="E386" i="22" s="1"/>
  <c r="J386" i="22"/>
  <c r="K386" i="22" s="1"/>
  <c r="D387" i="22"/>
  <c r="J387" i="22"/>
  <c r="K387" i="22" s="1"/>
  <c r="L387" i="22" s="1"/>
  <c r="D388" i="22"/>
  <c r="E388" i="22" s="1"/>
  <c r="J388" i="22"/>
  <c r="K388" i="22" s="1"/>
  <c r="L388" i="22" s="1"/>
  <c r="M388" i="22" s="1"/>
  <c r="P388" i="22" s="1"/>
  <c r="H388" i="22" s="1"/>
  <c r="J389" i="22"/>
  <c r="D390" i="22"/>
  <c r="E390" i="22" s="1"/>
  <c r="F390" i="22" s="1"/>
  <c r="I390" i="22" s="1"/>
  <c r="O390" i="22" s="1"/>
  <c r="J390" i="22"/>
  <c r="K390" i="22" s="1"/>
  <c r="L390" i="22" s="1"/>
  <c r="D391" i="22"/>
  <c r="J391" i="22"/>
  <c r="K391" i="22" s="1"/>
  <c r="L391" i="22" s="1"/>
  <c r="J392" i="22"/>
  <c r="K392" i="22" s="1"/>
  <c r="L392" i="22" s="1"/>
  <c r="D393" i="22"/>
  <c r="E393" i="22" s="1"/>
  <c r="J393" i="22"/>
  <c r="K393" i="22" s="1"/>
  <c r="L393" i="22" s="1"/>
  <c r="D394" i="22"/>
  <c r="J394" i="22"/>
  <c r="K394" i="22" s="1"/>
  <c r="L394" i="22" s="1"/>
  <c r="D395" i="22"/>
  <c r="J395" i="22"/>
  <c r="K395" i="22" s="1"/>
  <c r="L395" i="22" s="1"/>
  <c r="D396" i="22"/>
  <c r="E396" i="22" s="1"/>
  <c r="J396" i="22"/>
  <c r="J397" i="22"/>
  <c r="K397" i="22" s="1"/>
  <c r="L397" i="22" s="1"/>
  <c r="D398" i="22"/>
  <c r="E398" i="22" s="1"/>
  <c r="F398" i="22" s="1"/>
  <c r="I398" i="22" s="1"/>
  <c r="O398" i="22" s="1"/>
  <c r="J398" i="22"/>
  <c r="K398" i="22" s="1"/>
  <c r="L398" i="22" s="1"/>
  <c r="J399" i="22"/>
  <c r="K399" i="22" s="1"/>
  <c r="L399" i="22" s="1"/>
  <c r="J400" i="22"/>
  <c r="K400" i="22" s="1"/>
  <c r="D401" i="22"/>
  <c r="E401" i="22" s="1"/>
  <c r="J401" i="22"/>
  <c r="K401" i="22" s="1"/>
  <c r="L401" i="22" s="1"/>
  <c r="G152" i="21"/>
  <c r="N152" i="21"/>
  <c r="G153" i="21"/>
  <c r="N153" i="21"/>
  <c r="G154" i="21"/>
  <c r="N154" i="21"/>
  <c r="G155" i="21"/>
  <c r="N155" i="21"/>
  <c r="G156" i="21"/>
  <c r="N156" i="21"/>
  <c r="G157" i="21"/>
  <c r="N157" i="21"/>
  <c r="G158" i="21"/>
  <c r="N158" i="21"/>
  <c r="G159" i="21"/>
  <c r="N159" i="21"/>
  <c r="G160" i="21"/>
  <c r="N160" i="21"/>
  <c r="G161" i="21"/>
  <c r="N161" i="21"/>
  <c r="G162" i="21"/>
  <c r="N162" i="21"/>
  <c r="G163" i="21"/>
  <c r="N163" i="21"/>
  <c r="G164" i="21"/>
  <c r="N164" i="21"/>
  <c r="G165" i="21"/>
  <c r="N165" i="21"/>
  <c r="G166" i="21"/>
  <c r="N166" i="21"/>
  <c r="G167" i="21"/>
  <c r="N167" i="21"/>
  <c r="G168" i="21"/>
  <c r="N168" i="21"/>
  <c r="G169" i="21"/>
  <c r="N169" i="21"/>
  <c r="G170" i="21"/>
  <c r="N170" i="21"/>
  <c r="G171" i="21"/>
  <c r="N171" i="21"/>
  <c r="G172" i="21"/>
  <c r="N172" i="21"/>
  <c r="G173" i="21"/>
  <c r="N173" i="21"/>
  <c r="G174" i="21"/>
  <c r="N174" i="21"/>
  <c r="G175" i="21"/>
  <c r="N175" i="21"/>
  <c r="G176" i="21"/>
  <c r="N176" i="21"/>
  <c r="G177" i="21"/>
  <c r="N177" i="21"/>
  <c r="G178" i="21"/>
  <c r="N178" i="21"/>
  <c r="G179" i="21"/>
  <c r="N179" i="21"/>
  <c r="G180" i="21"/>
  <c r="N180" i="21"/>
  <c r="G181" i="21"/>
  <c r="N181" i="21"/>
  <c r="G182" i="21"/>
  <c r="N182" i="21"/>
  <c r="G183" i="21"/>
  <c r="N183" i="21"/>
  <c r="G184" i="21"/>
  <c r="N184" i="21"/>
  <c r="G185" i="21"/>
  <c r="N185" i="21"/>
  <c r="G186" i="21"/>
  <c r="N186" i="21"/>
  <c r="G187" i="21"/>
  <c r="N187" i="21"/>
  <c r="G188" i="21"/>
  <c r="N188" i="21"/>
  <c r="G189" i="21"/>
  <c r="N189" i="21"/>
  <c r="G190" i="21"/>
  <c r="N190" i="21"/>
  <c r="G191" i="21"/>
  <c r="N191" i="21"/>
  <c r="G192" i="21"/>
  <c r="N192" i="21"/>
  <c r="G193" i="21"/>
  <c r="N193" i="21"/>
  <c r="G194" i="21"/>
  <c r="N194" i="21"/>
  <c r="G195" i="21"/>
  <c r="N195" i="21"/>
  <c r="G196" i="21"/>
  <c r="N196" i="21"/>
  <c r="G197" i="21"/>
  <c r="N197" i="21"/>
  <c r="G198" i="21"/>
  <c r="N198" i="21"/>
  <c r="G199" i="21"/>
  <c r="N199" i="21"/>
  <c r="G200" i="21"/>
  <c r="N200" i="21"/>
  <c r="G201" i="21"/>
  <c r="N201" i="21"/>
  <c r="G202" i="21"/>
  <c r="N202" i="21"/>
  <c r="G203" i="21"/>
  <c r="N203" i="21"/>
  <c r="G204" i="21"/>
  <c r="N204" i="21"/>
  <c r="G205" i="21"/>
  <c r="N205" i="21"/>
  <c r="G206" i="21"/>
  <c r="N206" i="21"/>
  <c r="G207" i="21"/>
  <c r="N207" i="21"/>
  <c r="G208" i="21"/>
  <c r="N208" i="21"/>
  <c r="G209" i="21"/>
  <c r="N209" i="21"/>
  <c r="G210" i="21"/>
  <c r="N210" i="21"/>
  <c r="G211" i="21"/>
  <c r="N211" i="21"/>
  <c r="G212" i="21"/>
  <c r="N212" i="21"/>
  <c r="G213" i="21"/>
  <c r="N213" i="21"/>
  <c r="G214" i="21"/>
  <c r="N214" i="21"/>
  <c r="G215" i="21"/>
  <c r="N215" i="21"/>
  <c r="G216" i="21"/>
  <c r="N216" i="21"/>
  <c r="G217" i="21"/>
  <c r="N217" i="21"/>
  <c r="G218" i="21"/>
  <c r="N218" i="21"/>
  <c r="G219" i="21"/>
  <c r="N219" i="21"/>
  <c r="G220" i="21"/>
  <c r="N220" i="21"/>
  <c r="G221" i="21"/>
  <c r="N221" i="21"/>
  <c r="G222" i="21"/>
  <c r="N222" i="21"/>
  <c r="G223" i="21"/>
  <c r="N223" i="21"/>
  <c r="G224" i="21"/>
  <c r="N224" i="21"/>
  <c r="G225" i="21"/>
  <c r="N225" i="21"/>
  <c r="G226" i="21"/>
  <c r="N226" i="21"/>
  <c r="G227" i="21"/>
  <c r="N227" i="21"/>
  <c r="G228" i="21"/>
  <c r="N228" i="21"/>
  <c r="G229" i="21"/>
  <c r="N229" i="21"/>
  <c r="G230" i="21"/>
  <c r="N230" i="21"/>
  <c r="G231" i="21"/>
  <c r="N231" i="21"/>
  <c r="G232" i="21"/>
  <c r="N232" i="21"/>
  <c r="G233" i="21"/>
  <c r="N233" i="21"/>
  <c r="G234" i="21"/>
  <c r="N234" i="21"/>
  <c r="G235" i="21"/>
  <c r="N235" i="21"/>
  <c r="G236" i="21"/>
  <c r="N236" i="21"/>
  <c r="G237" i="21"/>
  <c r="N237" i="21"/>
  <c r="G238" i="21"/>
  <c r="N238" i="21"/>
  <c r="G239" i="21"/>
  <c r="N239" i="21"/>
  <c r="G240" i="21"/>
  <c r="N240" i="21"/>
  <c r="G241" i="21"/>
  <c r="N241" i="21"/>
  <c r="G242" i="21"/>
  <c r="N242" i="21"/>
  <c r="G243" i="21"/>
  <c r="N243" i="21"/>
  <c r="G244" i="21"/>
  <c r="N244" i="21"/>
  <c r="G245" i="21"/>
  <c r="N245" i="21"/>
  <c r="G246" i="21"/>
  <c r="N246" i="21"/>
  <c r="G247" i="21"/>
  <c r="N247" i="21"/>
  <c r="G248" i="21"/>
  <c r="N248" i="21"/>
  <c r="G249" i="21"/>
  <c r="N249" i="21"/>
  <c r="G250" i="21"/>
  <c r="N250" i="21"/>
  <c r="G251" i="21"/>
  <c r="N251" i="21"/>
  <c r="G252" i="21"/>
  <c r="N252" i="21"/>
  <c r="G253" i="21"/>
  <c r="N253" i="21"/>
  <c r="G254" i="21"/>
  <c r="N254" i="21"/>
  <c r="G255" i="21"/>
  <c r="N255" i="21"/>
  <c r="G256" i="21"/>
  <c r="N256" i="21"/>
  <c r="G257" i="21"/>
  <c r="N257" i="21"/>
  <c r="G258" i="21"/>
  <c r="N258" i="21"/>
  <c r="G259" i="21"/>
  <c r="N259" i="21"/>
  <c r="G260" i="21"/>
  <c r="N260" i="21"/>
  <c r="G261" i="21"/>
  <c r="N261" i="21"/>
  <c r="G262" i="21"/>
  <c r="N262" i="21"/>
  <c r="G263" i="21"/>
  <c r="N263" i="21"/>
  <c r="G264" i="21"/>
  <c r="N264" i="21"/>
  <c r="G265" i="21"/>
  <c r="N265" i="21"/>
  <c r="G266" i="21"/>
  <c r="N266" i="21"/>
  <c r="G267" i="21"/>
  <c r="N267" i="21"/>
  <c r="G268" i="21"/>
  <c r="N268" i="21"/>
  <c r="G269" i="21"/>
  <c r="N269" i="21"/>
  <c r="G270" i="21"/>
  <c r="N270" i="21"/>
  <c r="G271" i="21"/>
  <c r="N271" i="21"/>
  <c r="G272" i="21"/>
  <c r="N272" i="21"/>
  <c r="G273" i="21"/>
  <c r="N273" i="21"/>
  <c r="G274" i="21"/>
  <c r="N274" i="21"/>
  <c r="G275" i="21"/>
  <c r="N275" i="21"/>
  <c r="G276" i="21"/>
  <c r="N276" i="21"/>
  <c r="G277" i="21"/>
  <c r="N277" i="21"/>
  <c r="G278" i="21"/>
  <c r="N278" i="21"/>
  <c r="G279" i="21"/>
  <c r="N279" i="21"/>
  <c r="G280" i="21"/>
  <c r="N280" i="21"/>
  <c r="G281" i="21"/>
  <c r="N281" i="21"/>
  <c r="G282" i="21"/>
  <c r="N282" i="21"/>
  <c r="G283" i="21"/>
  <c r="N283" i="21"/>
  <c r="G284" i="21"/>
  <c r="N284" i="21"/>
  <c r="G285" i="21"/>
  <c r="N285" i="21"/>
  <c r="G286" i="21"/>
  <c r="N286" i="21"/>
  <c r="G287" i="21"/>
  <c r="N287" i="21"/>
  <c r="G288" i="21"/>
  <c r="N288" i="21"/>
  <c r="G289" i="21"/>
  <c r="N289" i="21"/>
  <c r="G290" i="21"/>
  <c r="N290" i="21"/>
  <c r="G291" i="21"/>
  <c r="N291" i="21"/>
  <c r="G292" i="21"/>
  <c r="N292" i="21"/>
  <c r="G293" i="21"/>
  <c r="N293" i="21"/>
  <c r="G294" i="21"/>
  <c r="N294" i="21"/>
  <c r="G295" i="21"/>
  <c r="N295" i="21"/>
  <c r="G296" i="21"/>
  <c r="N296" i="21"/>
  <c r="G297" i="21"/>
  <c r="N297" i="21"/>
  <c r="G298" i="21"/>
  <c r="N298" i="21"/>
  <c r="G299" i="21"/>
  <c r="N299" i="21"/>
  <c r="G300" i="21"/>
  <c r="N300" i="21"/>
  <c r="G301" i="21"/>
  <c r="N301" i="21"/>
  <c r="G302" i="21"/>
  <c r="N302" i="21"/>
  <c r="G303" i="21"/>
  <c r="N303" i="21"/>
  <c r="G304" i="21"/>
  <c r="N304" i="21"/>
  <c r="G305" i="21"/>
  <c r="N305" i="21"/>
  <c r="G306" i="21"/>
  <c r="N306" i="21"/>
  <c r="G307" i="21"/>
  <c r="N307" i="21"/>
  <c r="G308" i="21"/>
  <c r="N308" i="21"/>
  <c r="G309" i="21"/>
  <c r="N309" i="21"/>
  <c r="G310" i="21"/>
  <c r="N310" i="21"/>
  <c r="G311" i="21"/>
  <c r="N311" i="21"/>
  <c r="G312" i="21"/>
  <c r="N312" i="21"/>
  <c r="G313" i="21"/>
  <c r="N313" i="21"/>
  <c r="G314" i="21"/>
  <c r="N314" i="21"/>
  <c r="G315" i="21"/>
  <c r="N315" i="21"/>
  <c r="G316" i="21"/>
  <c r="N316" i="21"/>
  <c r="G317" i="21"/>
  <c r="N317" i="21"/>
  <c r="G318" i="21"/>
  <c r="N318" i="21"/>
  <c r="G319" i="21"/>
  <c r="N319" i="21"/>
  <c r="G320" i="21"/>
  <c r="N320" i="21"/>
  <c r="G321" i="21"/>
  <c r="N321" i="21"/>
  <c r="G322" i="21"/>
  <c r="N322" i="21"/>
  <c r="G323" i="21"/>
  <c r="N323" i="21"/>
  <c r="G324" i="21"/>
  <c r="N324" i="21"/>
  <c r="G325" i="21"/>
  <c r="N325" i="21"/>
  <c r="G326" i="21"/>
  <c r="N326" i="21"/>
  <c r="G327" i="21"/>
  <c r="N327" i="21"/>
  <c r="G328" i="21"/>
  <c r="N328" i="21"/>
  <c r="G329" i="21"/>
  <c r="N329" i="21"/>
  <c r="G330" i="21"/>
  <c r="N330" i="21"/>
  <c r="G331" i="21"/>
  <c r="N331" i="21"/>
  <c r="G332" i="21"/>
  <c r="N332" i="21"/>
  <c r="G333" i="21"/>
  <c r="N333" i="21"/>
  <c r="G334" i="21"/>
  <c r="N334" i="21"/>
  <c r="G335" i="21"/>
  <c r="N335" i="21"/>
  <c r="G336" i="21"/>
  <c r="N336" i="21"/>
  <c r="G337" i="21"/>
  <c r="N337" i="21"/>
  <c r="G338" i="21"/>
  <c r="N338" i="21"/>
  <c r="G339" i="21"/>
  <c r="N339" i="21"/>
  <c r="G340" i="21"/>
  <c r="N340" i="21"/>
  <c r="G341" i="21"/>
  <c r="N341" i="21"/>
  <c r="G342" i="21"/>
  <c r="N342" i="21"/>
  <c r="G343" i="21"/>
  <c r="N343" i="21"/>
  <c r="G344" i="21"/>
  <c r="N344" i="21"/>
  <c r="G345" i="21"/>
  <c r="N345" i="21"/>
  <c r="G346" i="21"/>
  <c r="N346" i="21"/>
  <c r="G347" i="21"/>
  <c r="N347" i="21"/>
  <c r="G348" i="21"/>
  <c r="N348" i="21"/>
  <c r="G349" i="21"/>
  <c r="N349" i="21"/>
  <c r="G350" i="21"/>
  <c r="N350" i="21"/>
  <c r="G351" i="21"/>
  <c r="N351" i="21"/>
  <c r="G352" i="21"/>
  <c r="N352" i="21"/>
  <c r="G353" i="21"/>
  <c r="N353" i="21"/>
  <c r="G354" i="21"/>
  <c r="N354" i="21"/>
  <c r="G355" i="21"/>
  <c r="N355" i="21"/>
  <c r="G356" i="21"/>
  <c r="N356" i="21"/>
  <c r="G357" i="21"/>
  <c r="N357" i="21"/>
  <c r="G358" i="21"/>
  <c r="N358" i="21"/>
  <c r="G359" i="21"/>
  <c r="N359" i="21"/>
  <c r="G360" i="21"/>
  <c r="N360" i="21"/>
  <c r="G361" i="21"/>
  <c r="N361" i="21"/>
  <c r="G362" i="21"/>
  <c r="N362" i="21"/>
  <c r="G363" i="21"/>
  <c r="N363" i="21"/>
  <c r="G364" i="21"/>
  <c r="N364" i="21"/>
  <c r="G365" i="21"/>
  <c r="N365" i="21"/>
  <c r="G366" i="21"/>
  <c r="N366" i="21"/>
  <c r="G367" i="21"/>
  <c r="N367" i="21"/>
  <c r="G368" i="21"/>
  <c r="N368" i="21"/>
  <c r="G369" i="21"/>
  <c r="N369" i="21"/>
  <c r="G370" i="21"/>
  <c r="N370" i="21"/>
  <c r="G371" i="21"/>
  <c r="N371" i="21"/>
  <c r="G372" i="21"/>
  <c r="N372" i="21"/>
  <c r="G373" i="21"/>
  <c r="N373" i="21"/>
  <c r="G374" i="21"/>
  <c r="N374" i="21"/>
  <c r="G375" i="21"/>
  <c r="N375" i="21"/>
  <c r="G376" i="21"/>
  <c r="N376" i="21"/>
  <c r="G377" i="21"/>
  <c r="N377" i="21"/>
  <c r="G378" i="21"/>
  <c r="N378" i="21"/>
  <c r="G379" i="21"/>
  <c r="N379" i="21"/>
  <c r="G380" i="21"/>
  <c r="N380" i="21"/>
  <c r="G381" i="21"/>
  <c r="N381" i="21"/>
  <c r="G382" i="21"/>
  <c r="N382" i="21"/>
  <c r="G383" i="21"/>
  <c r="N383" i="21"/>
  <c r="G384" i="21"/>
  <c r="N384" i="21"/>
  <c r="G385" i="21"/>
  <c r="N385" i="21"/>
  <c r="G386" i="21"/>
  <c r="N386" i="21"/>
  <c r="G387" i="21"/>
  <c r="N387" i="21"/>
  <c r="G388" i="21"/>
  <c r="N388" i="21"/>
  <c r="G389" i="21"/>
  <c r="N389" i="21"/>
  <c r="G390" i="21"/>
  <c r="N390" i="21"/>
  <c r="G391" i="21"/>
  <c r="N391" i="21"/>
  <c r="G392" i="21"/>
  <c r="N392" i="21"/>
  <c r="G393" i="21"/>
  <c r="N393" i="21"/>
  <c r="G394" i="21"/>
  <c r="N394" i="21"/>
  <c r="G395" i="21"/>
  <c r="N395" i="21"/>
  <c r="G396" i="21"/>
  <c r="N396" i="21"/>
  <c r="G397" i="21"/>
  <c r="N397" i="21"/>
  <c r="G398" i="21"/>
  <c r="N398" i="21"/>
  <c r="G399" i="21"/>
  <c r="N399" i="21"/>
  <c r="G400" i="21"/>
  <c r="N400" i="21"/>
  <c r="G401" i="21"/>
  <c r="N401" i="21"/>
  <c r="G152" i="4"/>
  <c r="N152" i="4"/>
  <c r="G153" i="4"/>
  <c r="N153" i="4"/>
  <c r="G154" i="4"/>
  <c r="N154" i="4"/>
  <c r="G155" i="4"/>
  <c r="N155" i="4"/>
  <c r="G156" i="4"/>
  <c r="N156" i="4"/>
  <c r="G157" i="4"/>
  <c r="N157" i="4"/>
  <c r="G158" i="4"/>
  <c r="N158" i="4"/>
  <c r="G159" i="4"/>
  <c r="N159" i="4"/>
  <c r="G160" i="4"/>
  <c r="N160" i="4"/>
  <c r="G161" i="4"/>
  <c r="N161" i="4"/>
  <c r="G162" i="4"/>
  <c r="N162" i="4"/>
  <c r="G163" i="4"/>
  <c r="N163" i="4"/>
  <c r="G164" i="4"/>
  <c r="N164" i="4"/>
  <c r="G165" i="4"/>
  <c r="N165" i="4"/>
  <c r="G166" i="4"/>
  <c r="N166" i="4"/>
  <c r="G167" i="4"/>
  <c r="N167" i="4"/>
  <c r="G168" i="4"/>
  <c r="N168" i="4"/>
  <c r="G169" i="4"/>
  <c r="N169" i="4"/>
  <c r="G170" i="4"/>
  <c r="N170" i="4"/>
  <c r="G171" i="4"/>
  <c r="N171" i="4"/>
  <c r="G172" i="4"/>
  <c r="N172" i="4"/>
  <c r="G173" i="4"/>
  <c r="N173" i="4"/>
  <c r="G174" i="4"/>
  <c r="N174" i="4"/>
  <c r="G175" i="4"/>
  <c r="N175" i="4"/>
  <c r="G176" i="4"/>
  <c r="N176" i="4"/>
  <c r="G177" i="4"/>
  <c r="N177" i="4"/>
  <c r="G178" i="4"/>
  <c r="N178" i="4"/>
  <c r="G179" i="4"/>
  <c r="N179" i="4"/>
  <c r="G180" i="4"/>
  <c r="N180" i="4"/>
  <c r="G181" i="4"/>
  <c r="N181" i="4"/>
  <c r="G182" i="4"/>
  <c r="N182" i="4"/>
  <c r="G183" i="4"/>
  <c r="N183" i="4"/>
  <c r="G184" i="4"/>
  <c r="N184" i="4"/>
  <c r="G185" i="4"/>
  <c r="N185" i="4"/>
  <c r="G186" i="4"/>
  <c r="N186" i="4"/>
  <c r="G187" i="4"/>
  <c r="N187" i="4"/>
  <c r="G188" i="4"/>
  <c r="N188" i="4"/>
  <c r="G189" i="4"/>
  <c r="N189" i="4"/>
  <c r="G190" i="4"/>
  <c r="N190" i="4"/>
  <c r="G191" i="4"/>
  <c r="N191" i="4"/>
  <c r="G192" i="4"/>
  <c r="N192" i="4"/>
  <c r="G193" i="4"/>
  <c r="N193" i="4"/>
  <c r="G194" i="4"/>
  <c r="N194" i="4"/>
  <c r="G195" i="4"/>
  <c r="N195" i="4"/>
  <c r="G196" i="4"/>
  <c r="N196" i="4"/>
  <c r="G197" i="4"/>
  <c r="N197" i="4"/>
  <c r="G198" i="4"/>
  <c r="N198" i="4"/>
  <c r="G199" i="4"/>
  <c r="N199" i="4"/>
  <c r="G200" i="4"/>
  <c r="N200" i="4"/>
  <c r="G201" i="4"/>
  <c r="N201" i="4"/>
  <c r="G202" i="4"/>
  <c r="N202" i="4"/>
  <c r="G203" i="4"/>
  <c r="N203" i="4"/>
  <c r="G204" i="4"/>
  <c r="N204" i="4"/>
  <c r="G205" i="4"/>
  <c r="N205" i="4"/>
  <c r="G206" i="4"/>
  <c r="N206" i="4"/>
  <c r="G207" i="4"/>
  <c r="N207" i="4"/>
  <c r="G208" i="4"/>
  <c r="N208" i="4"/>
  <c r="G209" i="4"/>
  <c r="N209" i="4"/>
  <c r="G210" i="4"/>
  <c r="N210" i="4"/>
  <c r="G211" i="4"/>
  <c r="N211" i="4"/>
  <c r="G212" i="4"/>
  <c r="N212" i="4"/>
  <c r="G213" i="4"/>
  <c r="N213" i="4"/>
  <c r="G214" i="4"/>
  <c r="N214" i="4"/>
  <c r="G215" i="4"/>
  <c r="N215" i="4"/>
  <c r="G216" i="4"/>
  <c r="N216" i="4"/>
  <c r="G217" i="4"/>
  <c r="N217" i="4"/>
  <c r="G218" i="4"/>
  <c r="N218" i="4"/>
  <c r="G219" i="4"/>
  <c r="N219" i="4"/>
  <c r="G220" i="4"/>
  <c r="N220" i="4"/>
  <c r="G221" i="4"/>
  <c r="N221" i="4"/>
  <c r="G222" i="4"/>
  <c r="N222" i="4"/>
  <c r="G223" i="4"/>
  <c r="N223" i="4"/>
  <c r="G224" i="4"/>
  <c r="N224" i="4"/>
  <c r="G225" i="4"/>
  <c r="N225" i="4"/>
  <c r="G226" i="4"/>
  <c r="N226" i="4"/>
  <c r="G227" i="4"/>
  <c r="N227" i="4"/>
  <c r="G228" i="4"/>
  <c r="N228" i="4"/>
  <c r="G229" i="4"/>
  <c r="N229" i="4"/>
  <c r="G230" i="4"/>
  <c r="N230" i="4"/>
  <c r="G231" i="4"/>
  <c r="N231" i="4"/>
  <c r="G232" i="4"/>
  <c r="N232" i="4"/>
  <c r="G233" i="4"/>
  <c r="N233" i="4"/>
  <c r="G234" i="4"/>
  <c r="N234" i="4"/>
  <c r="G235" i="4"/>
  <c r="N235" i="4"/>
  <c r="G236" i="4"/>
  <c r="N236" i="4"/>
  <c r="G237" i="4"/>
  <c r="N237" i="4"/>
  <c r="G238" i="4"/>
  <c r="N238" i="4"/>
  <c r="G239" i="4"/>
  <c r="N239" i="4"/>
  <c r="G240" i="4"/>
  <c r="N240" i="4"/>
  <c r="G241" i="4"/>
  <c r="N241" i="4"/>
  <c r="G242" i="4"/>
  <c r="N242" i="4"/>
  <c r="G243" i="4"/>
  <c r="N243" i="4"/>
  <c r="G244" i="4"/>
  <c r="N244" i="4"/>
  <c r="G245" i="4"/>
  <c r="N245" i="4"/>
  <c r="G246" i="4"/>
  <c r="N246" i="4"/>
  <c r="G247" i="4"/>
  <c r="N247" i="4"/>
  <c r="G248" i="4"/>
  <c r="N248" i="4"/>
  <c r="G249" i="4"/>
  <c r="N249" i="4"/>
  <c r="G250" i="4"/>
  <c r="N250" i="4"/>
  <c r="G251" i="4"/>
  <c r="N251" i="4"/>
  <c r="G252" i="4"/>
  <c r="N252" i="4"/>
  <c r="G253" i="4"/>
  <c r="N253" i="4"/>
  <c r="G254" i="4"/>
  <c r="N254" i="4"/>
  <c r="G255" i="4"/>
  <c r="N255" i="4"/>
  <c r="G256" i="4"/>
  <c r="N256" i="4"/>
  <c r="G257" i="4"/>
  <c r="N257" i="4"/>
  <c r="G258" i="4"/>
  <c r="N258" i="4"/>
  <c r="G259" i="4"/>
  <c r="N259" i="4"/>
  <c r="G260" i="4"/>
  <c r="N260" i="4"/>
  <c r="G261" i="4"/>
  <c r="N261" i="4"/>
  <c r="G262" i="4"/>
  <c r="N262" i="4"/>
  <c r="G263" i="4"/>
  <c r="N263" i="4"/>
  <c r="G264" i="4"/>
  <c r="N264" i="4"/>
  <c r="G265" i="4"/>
  <c r="N265" i="4"/>
  <c r="G266" i="4"/>
  <c r="N266" i="4"/>
  <c r="G267" i="4"/>
  <c r="N267" i="4"/>
  <c r="G268" i="4"/>
  <c r="N268" i="4"/>
  <c r="G269" i="4"/>
  <c r="N269" i="4"/>
  <c r="G270" i="4"/>
  <c r="N270" i="4"/>
  <c r="G271" i="4"/>
  <c r="N271" i="4"/>
  <c r="G272" i="4"/>
  <c r="N272" i="4"/>
  <c r="G273" i="4"/>
  <c r="N273" i="4"/>
  <c r="G274" i="4"/>
  <c r="N274" i="4"/>
  <c r="G275" i="4"/>
  <c r="N275" i="4"/>
  <c r="G276" i="4"/>
  <c r="N276" i="4"/>
  <c r="G277" i="4"/>
  <c r="N277" i="4"/>
  <c r="G278" i="4"/>
  <c r="N278" i="4"/>
  <c r="G279" i="4"/>
  <c r="N279" i="4"/>
  <c r="G280" i="4"/>
  <c r="N280" i="4"/>
  <c r="G281" i="4"/>
  <c r="N281" i="4"/>
  <c r="G282" i="4"/>
  <c r="N282" i="4"/>
  <c r="G283" i="4"/>
  <c r="N283" i="4"/>
  <c r="G284" i="4"/>
  <c r="N284" i="4"/>
  <c r="G285" i="4"/>
  <c r="N285" i="4"/>
  <c r="G286" i="4"/>
  <c r="N286" i="4"/>
  <c r="G287" i="4"/>
  <c r="N287" i="4"/>
  <c r="G288" i="4"/>
  <c r="N288" i="4"/>
  <c r="G289" i="4"/>
  <c r="N289" i="4"/>
  <c r="G290" i="4"/>
  <c r="N290" i="4"/>
  <c r="G291" i="4"/>
  <c r="N291" i="4"/>
  <c r="G292" i="4"/>
  <c r="N292" i="4"/>
  <c r="G293" i="4"/>
  <c r="N293" i="4"/>
  <c r="G294" i="4"/>
  <c r="N294" i="4"/>
  <c r="G295" i="4"/>
  <c r="N295" i="4"/>
  <c r="G296" i="4"/>
  <c r="N296" i="4"/>
  <c r="G297" i="4"/>
  <c r="N297" i="4"/>
  <c r="G298" i="4"/>
  <c r="N298" i="4"/>
  <c r="G299" i="4"/>
  <c r="N299" i="4"/>
  <c r="G300" i="4"/>
  <c r="N300" i="4"/>
  <c r="G301" i="4"/>
  <c r="N301" i="4"/>
  <c r="G302" i="4"/>
  <c r="N302" i="4"/>
  <c r="G303" i="4"/>
  <c r="N303" i="4"/>
  <c r="G304" i="4"/>
  <c r="N304" i="4"/>
  <c r="G305" i="4"/>
  <c r="N305" i="4"/>
  <c r="G306" i="4"/>
  <c r="N306" i="4"/>
  <c r="G307" i="4"/>
  <c r="N307" i="4"/>
  <c r="G308" i="4"/>
  <c r="N308" i="4"/>
  <c r="G309" i="4"/>
  <c r="N309" i="4"/>
  <c r="G310" i="4"/>
  <c r="N310" i="4"/>
  <c r="G311" i="4"/>
  <c r="N311" i="4"/>
  <c r="G312" i="4"/>
  <c r="N312" i="4"/>
  <c r="G313" i="4"/>
  <c r="N313" i="4"/>
  <c r="G314" i="4"/>
  <c r="N314" i="4"/>
  <c r="G315" i="4"/>
  <c r="N315" i="4"/>
  <c r="G316" i="4"/>
  <c r="N316" i="4"/>
  <c r="G317" i="4"/>
  <c r="N317" i="4"/>
  <c r="G318" i="4"/>
  <c r="N318" i="4"/>
  <c r="G319" i="4"/>
  <c r="N319" i="4"/>
  <c r="G320" i="4"/>
  <c r="N320" i="4"/>
  <c r="G321" i="4"/>
  <c r="N321" i="4"/>
  <c r="G322" i="4"/>
  <c r="N322" i="4"/>
  <c r="G323" i="4"/>
  <c r="N323" i="4"/>
  <c r="G324" i="4"/>
  <c r="N324" i="4"/>
  <c r="G325" i="4"/>
  <c r="N325" i="4"/>
  <c r="G326" i="4"/>
  <c r="N326" i="4"/>
  <c r="G327" i="4"/>
  <c r="N327" i="4"/>
  <c r="G328" i="4"/>
  <c r="N328" i="4"/>
  <c r="G329" i="4"/>
  <c r="N329" i="4"/>
  <c r="G330" i="4"/>
  <c r="N330" i="4"/>
  <c r="G331" i="4"/>
  <c r="N331" i="4"/>
  <c r="G332" i="4"/>
  <c r="N332" i="4"/>
  <c r="G333" i="4"/>
  <c r="N333" i="4"/>
  <c r="G334" i="4"/>
  <c r="N334" i="4"/>
  <c r="G335" i="4"/>
  <c r="N335" i="4"/>
  <c r="G336" i="4"/>
  <c r="N336" i="4"/>
  <c r="G337" i="4"/>
  <c r="N337" i="4"/>
  <c r="G338" i="4"/>
  <c r="N338" i="4"/>
  <c r="G339" i="4"/>
  <c r="N339" i="4"/>
  <c r="G340" i="4"/>
  <c r="N340" i="4"/>
  <c r="G341" i="4"/>
  <c r="N341" i="4"/>
  <c r="G342" i="4"/>
  <c r="N342" i="4"/>
  <c r="G343" i="4"/>
  <c r="N343" i="4"/>
  <c r="G344" i="4"/>
  <c r="N344" i="4"/>
  <c r="G345" i="4"/>
  <c r="N345" i="4"/>
  <c r="G346" i="4"/>
  <c r="N346" i="4"/>
  <c r="G347" i="4"/>
  <c r="N347" i="4"/>
  <c r="G348" i="4"/>
  <c r="N348" i="4"/>
  <c r="G349" i="4"/>
  <c r="N349" i="4"/>
  <c r="G350" i="4"/>
  <c r="N350" i="4"/>
  <c r="G351" i="4"/>
  <c r="N351" i="4"/>
  <c r="G352" i="4"/>
  <c r="N352" i="4"/>
  <c r="G353" i="4"/>
  <c r="N353" i="4"/>
  <c r="G354" i="4"/>
  <c r="N354" i="4"/>
  <c r="G355" i="4"/>
  <c r="N355" i="4"/>
  <c r="G356" i="4"/>
  <c r="N356" i="4"/>
  <c r="G357" i="4"/>
  <c r="N357" i="4"/>
  <c r="G358" i="4"/>
  <c r="N358" i="4"/>
  <c r="G359" i="4"/>
  <c r="N359" i="4"/>
  <c r="G360" i="4"/>
  <c r="N360" i="4"/>
  <c r="G361" i="4"/>
  <c r="N361" i="4"/>
  <c r="G362" i="4"/>
  <c r="N362" i="4"/>
  <c r="G363" i="4"/>
  <c r="N363" i="4"/>
  <c r="G364" i="4"/>
  <c r="N364" i="4"/>
  <c r="G365" i="4"/>
  <c r="N365" i="4"/>
  <c r="G366" i="4"/>
  <c r="N366" i="4"/>
  <c r="G367" i="4"/>
  <c r="N367" i="4"/>
  <c r="G368" i="4"/>
  <c r="N368" i="4"/>
  <c r="G369" i="4"/>
  <c r="N369" i="4"/>
  <c r="G370" i="4"/>
  <c r="N370" i="4"/>
  <c r="G371" i="4"/>
  <c r="N371" i="4"/>
  <c r="G372" i="4"/>
  <c r="N372" i="4"/>
  <c r="G373" i="4"/>
  <c r="N373" i="4"/>
  <c r="G374" i="4"/>
  <c r="N374" i="4"/>
  <c r="G375" i="4"/>
  <c r="N375" i="4"/>
  <c r="G376" i="4"/>
  <c r="N376" i="4"/>
  <c r="G377" i="4"/>
  <c r="N377" i="4"/>
  <c r="G378" i="4"/>
  <c r="N378" i="4"/>
  <c r="G379" i="4"/>
  <c r="N379" i="4"/>
  <c r="G380" i="4"/>
  <c r="N380" i="4"/>
  <c r="G381" i="4"/>
  <c r="N381" i="4"/>
  <c r="G382" i="4"/>
  <c r="N382" i="4"/>
  <c r="G383" i="4"/>
  <c r="N383" i="4"/>
  <c r="G384" i="4"/>
  <c r="N384" i="4"/>
  <c r="G385" i="4"/>
  <c r="N385" i="4"/>
  <c r="G386" i="4"/>
  <c r="N386" i="4"/>
  <c r="G387" i="4"/>
  <c r="N387" i="4"/>
  <c r="G388" i="4"/>
  <c r="N388" i="4"/>
  <c r="G389" i="4"/>
  <c r="N389" i="4"/>
  <c r="G390" i="4"/>
  <c r="N390" i="4"/>
  <c r="G391" i="4"/>
  <c r="N391" i="4"/>
  <c r="G392" i="4"/>
  <c r="N392" i="4"/>
  <c r="G393" i="4"/>
  <c r="N393" i="4"/>
  <c r="G394" i="4"/>
  <c r="N394" i="4"/>
  <c r="G395" i="4"/>
  <c r="N395" i="4"/>
  <c r="G396" i="4"/>
  <c r="N396" i="4"/>
  <c r="G397" i="4"/>
  <c r="N397" i="4"/>
  <c r="G398" i="4"/>
  <c r="N398" i="4"/>
  <c r="G399" i="4"/>
  <c r="N399" i="4"/>
  <c r="G400" i="4"/>
  <c r="N400" i="4"/>
  <c r="G401" i="4"/>
  <c r="N401" i="4"/>
  <c r="J151" i="22"/>
  <c r="D151" i="22"/>
  <c r="J150" i="22"/>
  <c r="K150" i="22" s="1"/>
  <c r="L150" i="22" s="1"/>
  <c r="M150" i="22" s="1"/>
  <c r="P150" i="22" s="1"/>
  <c r="D150" i="22"/>
  <c r="E150" i="22" s="1"/>
  <c r="J149" i="22"/>
  <c r="D149" i="22"/>
  <c r="J148" i="22"/>
  <c r="K148" i="22" s="1"/>
  <c r="J147" i="22"/>
  <c r="D147" i="22"/>
  <c r="J146" i="22"/>
  <c r="K146" i="22" s="1"/>
  <c r="L146" i="22" s="1"/>
  <c r="D146" i="22"/>
  <c r="E146" i="22" s="1"/>
  <c r="F146" i="22" s="1"/>
  <c r="I146" i="22" s="1"/>
  <c r="J145" i="22"/>
  <c r="J144" i="22"/>
  <c r="K144" i="22" s="1"/>
  <c r="L144" i="22" s="1"/>
  <c r="M144" i="22" s="1"/>
  <c r="P144" i="22" s="1"/>
  <c r="J143" i="22"/>
  <c r="K143" i="22" s="1"/>
  <c r="L143" i="22" s="1"/>
  <c r="D143" i="22"/>
  <c r="J142" i="22"/>
  <c r="K142" i="22" s="1"/>
  <c r="D142" i="22"/>
  <c r="J141" i="22"/>
  <c r="J140" i="22"/>
  <c r="K140" i="22" s="1"/>
  <c r="J139" i="22"/>
  <c r="K139" i="22" s="1"/>
  <c r="L139" i="22" s="1"/>
  <c r="D139" i="22"/>
  <c r="J138" i="22"/>
  <c r="K138" i="22" s="1"/>
  <c r="J137" i="22"/>
  <c r="D137" i="22"/>
  <c r="J136" i="22"/>
  <c r="K136" i="22" s="1"/>
  <c r="L136" i="22" s="1"/>
  <c r="J135" i="22"/>
  <c r="K135" i="22" s="1"/>
  <c r="L135" i="22" s="1"/>
  <c r="D135" i="22"/>
  <c r="J134" i="22"/>
  <c r="K134" i="22" s="1"/>
  <c r="L134" i="22" s="1"/>
  <c r="M134" i="22" s="1"/>
  <c r="P134" i="22" s="1"/>
  <c r="D134" i="22"/>
  <c r="E134" i="22" s="1"/>
  <c r="J133" i="22"/>
  <c r="D133" i="22"/>
  <c r="J132" i="22"/>
  <c r="K132" i="22" s="1"/>
  <c r="J131" i="22"/>
  <c r="D131" i="22"/>
  <c r="J130" i="22"/>
  <c r="J129" i="22"/>
  <c r="J128" i="22"/>
  <c r="J127" i="22"/>
  <c r="K127" i="22" s="1"/>
  <c r="L127" i="22" s="1"/>
  <c r="D127" i="22"/>
  <c r="J126" i="22"/>
  <c r="K126" i="22" s="1"/>
  <c r="L126" i="22" s="1"/>
  <c r="M126" i="22" s="1"/>
  <c r="P126" i="22" s="1"/>
  <c r="D126" i="22"/>
  <c r="E126" i="22" s="1"/>
  <c r="J125" i="22"/>
  <c r="J124" i="22"/>
  <c r="K124" i="22" s="1"/>
  <c r="J123" i="22"/>
  <c r="K123" i="22" s="1"/>
  <c r="L123" i="22" s="1"/>
  <c r="D123" i="22"/>
  <c r="J122" i="22"/>
  <c r="K122" i="22" s="1"/>
  <c r="L122" i="22" s="1"/>
  <c r="M122" i="22" s="1"/>
  <c r="P122" i="22" s="1"/>
  <c r="D122" i="22"/>
  <c r="J121" i="22"/>
  <c r="K121" i="22" s="1"/>
  <c r="L121" i="22" s="1"/>
  <c r="D121" i="22"/>
  <c r="E121" i="22" s="1"/>
  <c r="F121" i="22" s="1"/>
  <c r="I121" i="22" s="1"/>
  <c r="J120" i="22"/>
  <c r="K120" i="22" s="1"/>
  <c r="L120" i="22" s="1"/>
  <c r="M120" i="22" s="1"/>
  <c r="P120" i="22" s="1"/>
  <c r="J119" i="22"/>
  <c r="K119" i="22" s="1"/>
  <c r="L119" i="22" s="1"/>
  <c r="D119" i="22"/>
  <c r="E119" i="22" s="1"/>
  <c r="F119" i="22" s="1"/>
  <c r="I119" i="22" s="1"/>
  <c r="J118" i="22"/>
  <c r="J117" i="22"/>
  <c r="K117" i="22" s="1"/>
  <c r="L117" i="22" s="1"/>
  <c r="D117" i="22"/>
  <c r="E117" i="22" s="1"/>
  <c r="F117" i="22" s="1"/>
  <c r="I117" i="22" s="1"/>
  <c r="J116" i="22"/>
  <c r="K116" i="22" s="1"/>
  <c r="L116" i="22" s="1"/>
  <c r="D116" i="22"/>
  <c r="E116" i="22" s="1"/>
  <c r="J115" i="22"/>
  <c r="D115" i="22"/>
  <c r="J114" i="22"/>
  <c r="K114" i="22" s="1"/>
  <c r="L114" i="22" s="1"/>
  <c r="M114" i="22" s="1"/>
  <c r="P114" i="22" s="1"/>
  <c r="D114" i="22"/>
  <c r="J113" i="22"/>
  <c r="K113" i="22" s="1"/>
  <c r="L113" i="22" s="1"/>
  <c r="D113" i="22"/>
  <c r="E113" i="22" s="1"/>
  <c r="F113" i="22" s="1"/>
  <c r="I113" i="22" s="1"/>
  <c r="J112" i="22"/>
  <c r="K112" i="22" s="1"/>
  <c r="L112" i="22" s="1"/>
  <c r="D112" i="22"/>
  <c r="E112" i="22" s="1"/>
  <c r="J111" i="22"/>
  <c r="K111" i="22" s="1"/>
  <c r="L111" i="22" s="1"/>
  <c r="D111" i="22"/>
  <c r="E111" i="22" s="1"/>
  <c r="F111" i="22" s="1"/>
  <c r="I111" i="22" s="1"/>
  <c r="J110" i="22"/>
  <c r="J109" i="22"/>
  <c r="D109" i="22"/>
  <c r="J108" i="22"/>
  <c r="K108" i="22" s="1"/>
  <c r="L108" i="22" s="1"/>
  <c r="D108" i="22"/>
  <c r="E108" i="22" s="1"/>
  <c r="J107" i="22"/>
  <c r="K107" i="22" s="1"/>
  <c r="L107" i="22" s="1"/>
  <c r="D107" i="22"/>
  <c r="J106" i="22"/>
  <c r="K106" i="22" s="1"/>
  <c r="L106" i="22" s="1"/>
  <c r="M106" i="22" s="1"/>
  <c r="P106" i="22" s="1"/>
  <c r="D106" i="22"/>
  <c r="E106" i="22" s="1"/>
  <c r="J105" i="22"/>
  <c r="D105" i="22"/>
  <c r="E105" i="22" s="1"/>
  <c r="F105" i="22" s="1"/>
  <c r="I105" i="22" s="1"/>
  <c r="J104" i="22"/>
  <c r="K104" i="22" s="1"/>
  <c r="L104" i="22" s="1"/>
  <c r="M104" i="22" s="1"/>
  <c r="P104" i="22" s="1"/>
  <c r="D104" i="22"/>
  <c r="E104" i="22" s="1"/>
  <c r="J103" i="22"/>
  <c r="K103" i="22" s="1"/>
  <c r="L103" i="22" s="1"/>
  <c r="M103" i="22" s="1"/>
  <c r="P103" i="22" s="1"/>
  <c r="D103" i="22"/>
  <c r="E103" i="22" s="1"/>
  <c r="F103" i="22" s="1"/>
  <c r="I103" i="22" s="1"/>
  <c r="J102" i="22"/>
  <c r="J101" i="22"/>
  <c r="K101" i="22" s="1"/>
  <c r="D101" i="22"/>
  <c r="E101" i="22" s="1"/>
  <c r="F101" i="22" s="1"/>
  <c r="I101" i="22" s="1"/>
  <c r="J100" i="22"/>
  <c r="K100" i="22" s="1"/>
  <c r="L100" i="22" s="1"/>
  <c r="D100" i="22"/>
  <c r="J99" i="22"/>
  <c r="K99" i="22" s="1"/>
  <c r="L99" i="22" s="1"/>
  <c r="D99" i="22"/>
  <c r="J98" i="22"/>
  <c r="K98" i="22" s="1"/>
  <c r="L98" i="22" s="1"/>
  <c r="M98" i="22" s="1"/>
  <c r="P98" i="22" s="1"/>
  <c r="AH698" i="13" s="1"/>
  <c r="J97" i="22"/>
  <c r="K97" i="22" s="1"/>
  <c r="L97" i="22" s="1"/>
  <c r="D97" i="22"/>
  <c r="E97" i="22" s="1"/>
  <c r="F97" i="22" s="1"/>
  <c r="I97" i="22" s="1"/>
  <c r="J96" i="22"/>
  <c r="K96" i="22" s="1"/>
  <c r="D96" i="22"/>
  <c r="E96" i="22" s="1"/>
  <c r="J95" i="22"/>
  <c r="K95" i="22" s="1"/>
  <c r="L95" i="22" s="1"/>
  <c r="D95" i="22"/>
  <c r="E95" i="22" s="1"/>
  <c r="J94" i="22"/>
  <c r="K94" i="22" s="1"/>
  <c r="J93" i="22"/>
  <c r="K93" i="22" s="1"/>
  <c r="L93" i="22" s="1"/>
  <c r="D93" i="22"/>
  <c r="E93" i="22" s="1"/>
  <c r="F93" i="22" s="1"/>
  <c r="I93" i="22" s="1"/>
  <c r="J92" i="22"/>
  <c r="D92" i="22"/>
  <c r="E92" i="22" s="1"/>
  <c r="J91" i="22"/>
  <c r="K91" i="22" s="1"/>
  <c r="L91" i="22" s="1"/>
  <c r="D91" i="22"/>
  <c r="J90" i="22"/>
  <c r="K90" i="22" s="1"/>
  <c r="L90" i="22" s="1"/>
  <c r="M90" i="22" s="1"/>
  <c r="P90" i="22" s="1"/>
  <c r="AH690" i="13" s="1"/>
  <c r="D90" i="22"/>
  <c r="J89" i="22"/>
  <c r="K89" i="22" s="1"/>
  <c r="L89" i="22" s="1"/>
  <c r="D89" i="22"/>
  <c r="E89" i="22" s="1"/>
  <c r="F89" i="22" s="1"/>
  <c r="I89" i="22" s="1"/>
  <c r="J88" i="22"/>
  <c r="K88" i="22" s="1"/>
  <c r="L88" i="22" s="1"/>
  <c r="J87" i="22"/>
  <c r="K87" i="22" s="1"/>
  <c r="L87" i="22" s="1"/>
  <c r="D87" i="22"/>
  <c r="E87" i="22" s="1"/>
  <c r="F87" i="22" s="1"/>
  <c r="I87" i="22" s="1"/>
  <c r="J86" i="22"/>
  <c r="K86" i="22" s="1"/>
  <c r="L86" i="22" s="1"/>
  <c r="J85" i="22"/>
  <c r="K85" i="22" s="1"/>
  <c r="L85" i="22" s="1"/>
  <c r="D85" i="22"/>
  <c r="J84" i="22"/>
  <c r="K84" i="22" s="1"/>
  <c r="L84" i="22" s="1"/>
  <c r="J83" i="22"/>
  <c r="K83" i="22" s="1"/>
  <c r="L83" i="22" s="1"/>
  <c r="D83" i="22"/>
  <c r="J82" i="22"/>
  <c r="K82" i="22" s="1"/>
  <c r="L82" i="22" s="1"/>
  <c r="M82" i="22" s="1"/>
  <c r="P82" i="22" s="1"/>
  <c r="AH682" i="13" s="1"/>
  <c r="D82" i="22"/>
  <c r="E82" i="22" s="1"/>
  <c r="J81" i="22"/>
  <c r="D81" i="22"/>
  <c r="E81" i="22" s="1"/>
  <c r="F81" i="22" s="1"/>
  <c r="I81" i="22" s="1"/>
  <c r="J80" i="22"/>
  <c r="K80" i="22" s="1"/>
  <c r="L80" i="22" s="1"/>
  <c r="M80" i="22" s="1"/>
  <c r="P80" i="22" s="1"/>
  <c r="AH680" i="13" s="1"/>
  <c r="D80" i="22"/>
  <c r="E80" i="22" s="1"/>
  <c r="J79" i="22"/>
  <c r="K79" i="22" s="1"/>
  <c r="L79" i="22" s="1"/>
  <c r="M79" i="22" s="1"/>
  <c r="P79" i="22" s="1"/>
  <c r="AH679" i="13" s="1"/>
  <c r="J78" i="22"/>
  <c r="K78" i="22" s="1"/>
  <c r="L78" i="22" s="1"/>
  <c r="J77" i="22"/>
  <c r="K77" i="22" s="1"/>
  <c r="L77" i="22" s="1"/>
  <c r="D77" i="22"/>
  <c r="E77" i="22" s="1"/>
  <c r="F77" i="22" s="1"/>
  <c r="I77" i="22" s="1"/>
  <c r="J76" i="22"/>
  <c r="K76" i="22" s="1"/>
  <c r="L76" i="22" s="1"/>
  <c r="D76" i="22"/>
  <c r="E76" i="22" s="1"/>
  <c r="J75" i="22"/>
  <c r="K75" i="22" s="1"/>
  <c r="L75" i="22" s="1"/>
  <c r="D75" i="22"/>
  <c r="J74" i="22"/>
  <c r="K74" i="22" s="1"/>
  <c r="L74" i="22" s="1"/>
  <c r="M74" i="22" s="1"/>
  <c r="P74" i="22" s="1"/>
  <c r="AH674" i="13" s="1"/>
  <c r="D74" i="22"/>
  <c r="J73" i="22"/>
  <c r="K73" i="22" s="1"/>
  <c r="L73" i="22" s="1"/>
  <c r="D73" i="22"/>
  <c r="E73" i="22" s="1"/>
  <c r="F73" i="22" s="1"/>
  <c r="I73" i="22" s="1"/>
  <c r="J72" i="22"/>
  <c r="J71" i="22"/>
  <c r="K71" i="22" s="1"/>
  <c r="L71" i="22" s="1"/>
  <c r="D71" i="22"/>
  <c r="E71" i="22" s="1"/>
  <c r="F71" i="22" s="1"/>
  <c r="I71" i="22" s="1"/>
  <c r="J70" i="22"/>
  <c r="J69" i="22"/>
  <c r="K69" i="22" s="1"/>
  <c r="L69" i="22" s="1"/>
  <c r="D69" i="22"/>
  <c r="E69" i="22" s="1"/>
  <c r="J68" i="22"/>
  <c r="D68" i="22"/>
  <c r="E68" i="22" s="1"/>
  <c r="J67" i="22"/>
  <c r="K67" i="22" s="1"/>
  <c r="D67" i="22"/>
  <c r="E67" i="22" s="1"/>
  <c r="J66" i="22"/>
  <c r="K66" i="22" s="1"/>
  <c r="L66" i="22" s="1"/>
  <c r="M66" i="22" s="1"/>
  <c r="P66" i="22" s="1"/>
  <c r="AH666" i="13" s="1"/>
  <c r="J65" i="22"/>
  <c r="K65" i="22" s="1"/>
  <c r="L65" i="22" s="1"/>
  <c r="D65" i="22"/>
  <c r="E65" i="22" s="1"/>
  <c r="J64" i="22"/>
  <c r="K64" i="22" s="1"/>
  <c r="L64" i="22" s="1"/>
  <c r="M64" i="22" s="1"/>
  <c r="P64" i="22" s="1"/>
  <c r="AH664" i="13" s="1"/>
  <c r="D64" i="22"/>
  <c r="E64" i="22" s="1"/>
  <c r="J63" i="22"/>
  <c r="K63" i="22" s="1"/>
  <c r="L63" i="22" s="1"/>
  <c r="D63" i="22"/>
  <c r="E63" i="22" s="1"/>
  <c r="K62" i="22"/>
  <c r="L62" i="22" s="1"/>
  <c r="M62" i="22" s="1"/>
  <c r="P62" i="22" s="1"/>
  <c r="AH662" i="13" s="1"/>
  <c r="D62" i="22"/>
  <c r="E62" i="22" s="1"/>
  <c r="J61" i="22"/>
  <c r="K61" i="22" s="1"/>
  <c r="L61" i="22" s="1"/>
  <c r="D61" i="22"/>
  <c r="E61" i="22" s="1"/>
  <c r="J60" i="22"/>
  <c r="K60" i="22" s="1"/>
  <c r="L60" i="22" s="1"/>
  <c r="M60" i="22" s="1"/>
  <c r="P60" i="22" s="1"/>
  <c r="AH660" i="13" s="1"/>
  <c r="D60" i="22"/>
  <c r="E60" i="22" s="1"/>
  <c r="J59" i="22"/>
  <c r="J58" i="22"/>
  <c r="D58" i="22"/>
  <c r="J57" i="22"/>
  <c r="D57" i="22"/>
  <c r="E57" i="22" s="1"/>
  <c r="J56" i="22"/>
  <c r="K56" i="22" s="1"/>
  <c r="L56" i="22" s="1"/>
  <c r="M56" i="22" s="1"/>
  <c r="P56" i="22" s="1"/>
  <c r="AH656" i="13" s="1"/>
  <c r="J55" i="22"/>
  <c r="K55" i="22" s="1"/>
  <c r="L55" i="22" s="1"/>
  <c r="D55" i="22"/>
  <c r="E55" i="22" s="1"/>
  <c r="J54" i="22"/>
  <c r="K54" i="22" s="1"/>
  <c r="J53" i="22"/>
  <c r="K53" i="22" s="1"/>
  <c r="L53" i="22" s="1"/>
  <c r="M53" i="22" s="1"/>
  <c r="P53" i="22" s="1"/>
  <c r="AH653" i="13" s="1"/>
  <c r="D53" i="22"/>
  <c r="E53" i="22" s="1"/>
  <c r="J52" i="22"/>
  <c r="J51" i="22"/>
  <c r="J50" i="22"/>
  <c r="K50" i="22" s="1"/>
  <c r="L50" i="22" s="1"/>
  <c r="D50" i="22"/>
  <c r="E50" i="22" s="1"/>
  <c r="F50" i="22" s="1"/>
  <c r="I50" i="22" s="1"/>
  <c r="J49" i="22"/>
  <c r="D49" i="22"/>
  <c r="J48" i="22"/>
  <c r="K48" i="22" s="1"/>
  <c r="L48" i="22" s="1"/>
  <c r="J47" i="22"/>
  <c r="D47" i="22"/>
  <c r="E47" i="22" s="1"/>
  <c r="J46" i="22"/>
  <c r="K46" i="22" s="1"/>
  <c r="J45" i="22"/>
  <c r="K45" i="22" s="1"/>
  <c r="L45" i="22" s="1"/>
  <c r="M45" i="22" s="1"/>
  <c r="P45" i="22" s="1"/>
  <c r="AH645" i="13" s="1"/>
  <c r="D45" i="22"/>
  <c r="E45" i="22" s="1"/>
  <c r="J44" i="22"/>
  <c r="D44" i="22"/>
  <c r="E44" i="22" s="1"/>
  <c r="J43" i="22"/>
  <c r="J42" i="22"/>
  <c r="K42" i="22" s="1"/>
  <c r="L42" i="22" s="1"/>
  <c r="D42" i="22"/>
  <c r="E42" i="22" s="1"/>
  <c r="F42" i="22" s="1"/>
  <c r="I42" i="22" s="1"/>
  <c r="J41" i="22"/>
  <c r="K41" i="22" s="1"/>
  <c r="L41" i="22" s="1"/>
  <c r="D41" i="22"/>
  <c r="E41" i="22" s="1"/>
  <c r="J40" i="22"/>
  <c r="J39" i="22"/>
  <c r="K39" i="22" s="1"/>
  <c r="L39" i="22" s="1"/>
  <c r="M39" i="22" s="1"/>
  <c r="P39" i="22" s="1"/>
  <c r="AH639" i="13" s="1"/>
  <c r="D39" i="22"/>
  <c r="E39" i="22" s="1"/>
  <c r="J38" i="22"/>
  <c r="K38" i="22" s="1"/>
  <c r="L38" i="22" s="1"/>
  <c r="J37" i="22"/>
  <c r="K37" i="22" s="1"/>
  <c r="L37" i="22" s="1"/>
  <c r="M37" i="22" s="1"/>
  <c r="P37" i="22" s="1"/>
  <c r="AH637" i="13" s="1"/>
  <c r="J36" i="22"/>
  <c r="D36" i="22"/>
  <c r="E36" i="22" s="1"/>
  <c r="F36" i="22" s="1"/>
  <c r="I36" i="22" s="1"/>
  <c r="J35" i="22"/>
  <c r="K35" i="22" s="1"/>
  <c r="L35" i="22" s="1"/>
  <c r="M35" i="22" s="1"/>
  <c r="P35" i="22" s="1"/>
  <c r="AH635" i="13" s="1"/>
  <c r="J34" i="22"/>
  <c r="K34" i="22" s="1"/>
  <c r="L34" i="22" s="1"/>
  <c r="M34" i="22" s="1"/>
  <c r="P34" i="22" s="1"/>
  <c r="AH634" i="13" s="1"/>
  <c r="D34" i="22"/>
  <c r="J33" i="22"/>
  <c r="K33" i="22" s="1"/>
  <c r="L33" i="22" s="1"/>
  <c r="D33" i="22"/>
  <c r="E33" i="22" s="1"/>
  <c r="J32" i="22"/>
  <c r="K32" i="22" s="1"/>
  <c r="D32" i="22"/>
  <c r="E32" i="22" s="1"/>
  <c r="J31" i="22"/>
  <c r="K31" i="22" s="1"/>
  <c r="L31" i="22" s="1"/>
  <c r="M31" i="22" s="1"/>
  <c r="P31" i="22" s="1"/>
  <c r="AH631" i="13" s="1"/>
  <c r="D31" i="22"/>
  <c r="E31" i="22" s="1"/>
  <c r="J30" i="22"/>
  <c r="K30" i="22" s="1"/>
  <c r="L30" i="22" s="1"/>
  <c r="J29" i="22"/>
  <c r="K29" i="22" s="1"/>
  <c r="D29" i="22"/>
  <c r="E29" i="22" s="1"/>
  <c r="J28" i="22"/>
  <c r="K28" i="22" s="1"/>
  <c r="L28" i="22" s="1"/>
  <c r="D28" i="22"/>
  <c r="E28" i="22" s="1"/>
  <c r="F28" i="22" s="1"/>
  <c r="I28" i="22" s="1"/>
  <c r="J27" i="22"/>
  <c r="J26" i="22"/>
  <c r="K26" i="22" s="1"/>
  <c r="L26" i="22" s="1"/>
  <c r="D26" i="22"/>
  <c r="E26" i="22" s="1"/>
  <c r="F26" i="22" s="1"/>
  <c r="I26" i="22" s="1"/>
  <c r="J25" i="22"/>
  <c r="K25" i="22" s="1"/>
  <c r="L25" i="22" s="1"/>
  <c r="D25" i="22"/>
  <c r="E25" i="22" s="1"/>
  <c r="J24" i="22"/>
  <c r="D24" i="22"/>
  <c r="E24" i="22" s="1"/>
  <c r="J23" i="22"/>
  <c r="K23" i="22" s="1"/>
  <c r="L23" i="22" s="1"/>
  <c r="M23" i="22" s="1"/>
  <c r="P23" i="22" s="1"/>
  <c r="AH623" i="13" s="1"/>
  <c r="D23" i="22"/>
  <c r="E23" i="22" s="1"/>
  <c r="J22" i="22"/>
  <c r="K22" i="22" s="1"/>
  <c r="L22" i="22" s="1"/>
  <c r="J21" i="22"/>
  <c r="K21" i="22" s="1"/>
  <c r="L21" i="22" s="1"/>
  <c r="M21" i="22" s="1"/>
  <c r="P21" i="22" s="1"/>
  <c r="AH621" i="13" s="1"/>
  <c r="J20" i="22"/>
  <c r="K20" i="22" s="1"/>
  <c r="L20" i="22" s="1"/>
  <c r="D20" i="22"/>
  <c r="E20" i="22" s="1"/>
  <c r="F20" i="22" s="1"/>
  <c r="I20" i="22" s="1"/>
  <c r="J19" i="22"/>
  <c r="K19" i="22" s="1"/>
  <c r="L19" i="22" s="1"/>
  <c r="M19" i="22" s="1"/>
  <c r="P19" i="22" s="1"/>
  <c r="AH619" i="13" s="1"/>
  <c r="J18" i="22"/>
  <c r="K18" i="22" s="1"/>
  <c r="L18" i="22" s="1"/>
  <c r="M18" i="22" s="1"/>
  <c r="P18" i="22" s="1"/>
  <c r="AH618" i="13" s="1"/>
  <c r="D18" i="22"/>
  <c r="J17" i="22"/>
  <c r="D17" i="22"/>
  <c r="E17" i="22" s="1"/>
  <c r="J16" i="22"/>
  <c r="K16" i="22" s="1"/>
  <c r="L16" i="22" s="1"/>
  <c r="D16" i="22"/>
  <c r="E16" i="22" s="1"/>
  <c r="J15" i="22"/>
  <c r="K15" i="22" s="1"/>
  <c r="L15" i="22" s="1"/>
  <c r="M15" i="22" s="1"/>
  <c r="P15" i="22" s="1"/>
  <c r="AH615" i="13" s="1"/>
  <c r="D15" i="22"/>
  <c r="E15" i="22" s="1"/>
  <c r="J14" i="22"/>
  <c r="K14" i="22" s="1"/>
  <c r="J13" i="22"/>
  <c r="K13" i="22" s="1"/>
  <c r="D13" i="22"/>
  <c r="E13" i="22" s="1"/>
  <c r="J12" i="22"/>
  <c r="K12" i="22" s="1"/>
  <c r="L12" i="22" s="1"/>
  <c r="M12" i="22" s="1"/>
  <c r="P12" i="22" s="1"/>
  <c r="AH612" i="13" s="1"/>
  <c r="D12" i="22"/>
  <c r="E12" i="22" s="1"/>
  <c r="F12" i="22" s="1"/>
  <c r="I12" i="22" s="1"/>
  <c r="J11" i="22"/>
  <c r="J10" i="22"/>
  <c r="K10" i="22" s="1"/>
  <c r="L10" i="22" s="1"/>
  <c r="D10" i="22"/>
  <c r="E10" i="22" s="1"/>
  <c r="F10" i="22" s="1"/>
  <c r="I10" i="22" s="1"/>
  <c r="J9" i="22"/>
  <c r="K9" i="22" s="1"/>
  <c r="L9" i="22" s="1"/>
  <c r="D9" i="22"/>
  <c r="E9" i="22" s="1"/>
  <c r="J8" i="22"/>
  <c r="K8" i="22" s="1"/>
  <c r="L8" i="22" s="1"/>
  <c r="D8" i="22"/>
  <c r="E8" i="22" s="1"/>
  <c r="J7" i="22"/>
  <c r="K7" i="22" s="1"/>
  <c r="L7" i="22" s="1"/>
  <c r="M7" i="22" s="1"/>
  <c r="P7" i="22" s="1"/>
  <c r="AH607" i="13" s="1"/>
  <c r="D7" i="22"/>
  <c r="E7" i="22" s="1"/>
  <c r="J6" i="22"/>
  <c r="K6" i="22" s="1"/>
  <c r="L6" i="22" s="1"/>
  <c r="K5" i="22"/>
  <c r="L5" i="22" s="1"/>
  <c r="M5" i="22" s="1"/>
  <c r="P5" i="22" s="1"/>
  <c r="AH605" i="13" s="1"/>
  <c r="J4" i="22"/>
  <c r="K4" i="22" s="1"/>
  <c r="L4" i="22" s="1"/>
  <c r="D4" i="22"/>
  <c r="E4" i="22" s="1"/>
  <c r="F4" i="22" s="1"/>
  <c r="I4" i="22" s="1"/>
  <c r="K3" i="22"/>
  <c r="L3" i="22" s="1"/>
  <c r="M3" i="22" s="1"/>
  <c r="P3" i="22" s="1"/>
  <c r="AH603" i="13" s="1"/>
  <c r="J2" i="22"/>
  <c r="K2" i="22" s="1"/>
  <c r="L2" i="22" s="1"/>
  <c r="M2" i="22" s="1"/>
  <c r="P2" i="22" s="1"/>
  <c r="AH602" i="13" s="1"/>
  <c r="D2" i="22"/>
  <c r="N151" i="21"/>
  <c r="G151" i="21"/>
  <c r="N150" i="21"/>
  <c r="G150" i="21"/>
  <c r="N149" i="21"/>
  <c r="G149" i="21"/>
  <c r="N148" i="21"/>
  <c r="G148" i="21"/>
  <c r="N147" i="21"/>
  <c r="G147" i="21"/>
  <c r="N146" i="21"/>
  <c r="G146" i="21"/>
  <c r="N145" i="21"/>
  <c r="G145" i="21"/>
  <c r="N144" i="21"/>
  <c r="G144" i="21"/>
  <c r="N143" i="21"/>
  <c r="G143" i="21"/>
  <c r="N142" i="21"/>
  <c r="G142" i="21"/>
  <c r="N141" i="21"/>
  <c r="G141" i="21"/>
  <c r="N140" i="21"/>
  <c r="G140" i="21"/>
  <c r="N139" i="21"/>
  <c r="G139" i="21"/>
  <c r="N138" i="21"/>
  <c r="G138" i="21"/>
  <c r="N137" i="21"/>
  <c r="G137" i="21"/>
  <c r="N136" i="21"/>
  <c r="G136" i="21"/>
  <c r="N135" i="21"/>
  <c r="G135" i="21"/>
  <c r="N134" i="21"/>
  <c r="G134" i="21"/>
  <c r="N133" i="21"/>
  <c r="G133" i="21"/>
  <c r="N132" i="21"/>
  <c r="G132" i="21"/>
  <c r="N131" i="21"/>
  <c r="G131" i="21"/>
  <c r="N130" i="21"/>
  <c r="G130" i="21"/>
  <c r="N129" i="21"/>
  <c r="G129" i="21"/>
  <c r="N128" i="21"/>
  <c r="G128" i="21"/>
  <c r="N127" i="21"/>
  <c r="G127" i="21"/>
  <c r="N126" i="21"/>
  <c r="G126" i="21"/>
  <c r="N125" i="21"/>
  <c r="G125" i="21"/>
  <c r="N124" i="21"/>
  <c r="G124" i="21"/>
  <c r="N123" i="21"/>
  <c r="G123" i="21"/>
  <c r="N122" i="21"/>
  <c r="G122" i="21"/>
  <c r="N121" i="21"/>
  <c r="G121" i="21"/>
  <c r="N120" i="21"/>
  <c r="G120" i="21"/>
  <c r="N119" i="21"/>
  <c r="G119" i="21"/>
  <c r="N118" i="21"/>
  <c r="G118" i="21"/>
  <c r="N117" i="21"/>
  <c r="G117" i="21"/>
  <c r="N116" i="21"/>
  <c r="G116" i="21"/>
  <c r="N115" i="21"/>
  <c r="G115" i="21"/>
  <c r="N114" i="21"/>
  <c r="G114" i="21"/>
  <c r="N113" i="21"/>
  <c r="G113" i="21"/>
  <c r="N112" i="21"/>
  <c r="G112" i="21"/>
  <c r="N111" i="21"/>
  <c r="G111" i="21"/>
  <c r="N110" i="21"/>
  <c r="G110" i="21"/>
  <c r="N109" i="21"/>
  <c r="G109" i="21"/>
  <c r="N108" i="21"/>
  <c r="G108" i="21"/>
  <c r="N107" i="21"/>
  <c r="G107" i="21"/>
  <c r="N106" i="21"/>
  <c r="G106" i="21"/>
  <c r="N105" i="21"/>
  <c r="G105" i="21"/>
  <c r="N104" i="21"/>
  <c r="G104" i="21"/>
  <c r="N103" i="21"/>
  <c r="G103" i="21"/>
  <c r="N102" i="21"/>
  <c r="G102" i="21"/>
  <c r="N101" i="21"/>
  <c r="G101" i="21"/>
  <c r="N100" i="21"/>
  <c r="G100" i="21"/>
  <c r="N99" i="21"/>
  <c r="G99" i="21"/>
  <c r="N98" i="21"/>
  <c r="G98" i="21"/>
  <c r="N97" i="21"/>
  <c r="G97" i="21"/>
  <c r="N96" i="21"/>
  <c r="G96" i="21"/>
  <c r="N95" i="21"/>
  <c r="G95" i="21"/>
  <c r="N94" i="21"/>
  <c r="G94" i="21"/>
  <c r="N93" i="21"/>
  <c r="G93" i="21"/>
  <c r="N92" i="21"/>
  <c r="G92" i="21"/>
  <c r="N91" i="21"/>
  <c r="G91" i="21"/>
  <c r="N90" i="21"/>
  <c r="G90" i="21"/>
  <c r="N89" i="21"/>
  <c r="G89" i="21"/>
  <c r="N88" i="21"/>
  <c r="G88" i="21"/>
  <c r="N87" i="21"/>
  <c r="G87" i="21"/>
  <c r="N86" i="21"/>
  <c r="G86" i="21"/>
  <c r="N85" i="21"/>
  <c r="G85" i="21"/>
  <c r="N84" i="21"/>
  <c r="G84" i="21"/>
  <c r="N83" i="21"/>
  <c r="G83" i="21"/>
  <c r="N82" i="21"/>
  <c r="G82" i="21"/>
  <c r="N81" i="21"/>
  <c r="G81" i="21"/>
  <c r="N80" i="21"/>
  <c r="G80" i="21"/>
  <c r="N79" i="21"/>
  <c r="G79" i="21"/>
  <c r="N78" i="21"/>
  <c r="G78" i="21"/>
  <c r="N77" i="21"/>
  <c r="G77" i="21"/>
  <c r="N76" i="21"/>
  <c r="G76" i="21"/>
  <c r="N75" i="21"/>
  <c r="G75" i="21"/>
  <c r="N74" i="21"/>
  <c r="G74" i="21"/>
  <c r="N73" i="21"/>
  <c r="G73" i="21"/>
  <c r="N72" i="21"/>
  <c r="G72" i="21"/>
  <c r="N71" i="21"/>
  <c r="G71" i="21"/>
  <c r="N70" i="21"/>
  <c r="G70" i="21"/>
  <c r="N69" i="21"/>
  <c r="G69" i="21"/>
  <c r="N68" i="21"/>
  <c r="G68" i="21"/>
  <c r="N67" i="21"/>
  <c r="G67" i="21"/>
  <c r="N66" i="21"/>
  <c r="G66" i="21"/>
  <c r="N65" i="21"/>
  <c r="G65" i="21"/>
  <c r="N64" i="21"/>
  <c r="G64" i="21"/>
  <c r="N63" i="21"/>
  <c r="G63" i="21"/>
  <c r="N61" i="21"/>
  <c r="G61" i="21"/>
  <c r="N60" i="21"/>
  <c r="G60" i="21"/>
  <c r="N59" i="21"/>
  <c r="G59" i="21"/>
  <c r="N58" i="21"/>
  <c r="G58" i="21"/>
  <c r="N57" i="21"/>
  <c r="G57" i="21"/>
  <c r="N56" i="21"/>
  <c r="G56" i="21"/>
  <c r="N55" i="21"/>
  <c r="G55" i="21"/>
  <c r="N54" i="21"/>
  <c r="G54" i="21"/>
  <c r="N53" i="21"/>
  <c r="G53" i="21"/>
  <c r="N52" i="21"/>
  <c r="G52" i="21"/>
  <c r="N51" i="21"/>
  <c r="G51" i="21"/>
  <c r="N50" i="21"/>
  <c r="G50" i="21"/>
  <c r="N49" i="21"/>
  <c r="G49" i="21"/>
  <c r="N48" i="21"/>
  <c r="G48" i="21"/>
  <c r="N47" i="21"/>
  <c r="G47" i="21"/>
  <c r="N46" i="21"/>
  <c r="G46" i="21"/>
  <c r="N45" i="21"/>
  <c r="G45" i="21"/>
  <c r="N44" i="21"/>
  <c r="G44" i="21"/>
  <c r="N43" i="21"/>
  <c r="G43" i="21"/>
  <c r="N42" i="21"/>
  <c r="G42" i="21"/>
  <c r="N41" i="21"/>
  <c r="G41" i="21"/>
  <c r="N40" i="21"/>
  <c r="G40" i="21"/>
  <c r="N39" i="21"/>
  <c r="G39" i="21"/>
  <c r="N38" i="21"/>
  <c r="G38" i="21"/>
  <c r="N37" i="21"/>
  <c r="G37" i="21"/>
  <c r="N36" i="21"/>
  <c r="G36" i="21"/>
  <c r="N35" i="21"/>
  <c r="G35" i="21"/>
  <c r="N34" i="21"/>
  <c r="G34" i="21"/>
  <c r="N33" i="21"/>
  <c r="G33" i="21"/>
  <c r="N32" i="21"/>
  <c r="G32" i="21"/>
  <c r="N31" i="21"/>
  <c r="G31" i="21"/>
  <c r="N30" i="21"/>
  <c r="G30" i="21"/>
  <c r="N29" i="21"/>
  <c r="G29" i="21"/>
  <c r="N28" i="21"/>
  <c r="G28" i="21"/>
  <c r="N27" i="21"/>
  <c r="G27" i="21"/>
  <c r="N26" i="21"/>
  <c r="G26" i="21"/>
  <c r="N25" i="21"/>
  <c r="G25" i="21"/>
  <c r="N24" i="21"/>
  <c r="G24" i="21"/>
  <c r="N23" i="21"/>
  <c r="G23" i="21"/>
  <c r="N22" i="21"/>
  <c r="G22" i="21"/>
  <c r="N21" i="21"/>
  <c r="G21" i="21"/>
  <c r="N20" i="21"/>
  <c r="G20" i="21"/>
  <c r="N19" i="21"/>
  <c r="G19" i="21"/>
  <c r="N18" i="21"/>
  <c r="G18" i="21"/>
  <c r="N17" i="21"/>
  <c r="G17" i="21"/>
  <c r="N16" i="21"/>
  <c r="G16" i="21"/>
  <c r="N15" i="21"/>
  <c r="G15" i="21"/>
  <c r="N14" i="21"/>
  <c r="G14" i="21"/>
  <c r="N13" i="21"/>
  <c r="G13" i="21"/>
  <c r="N12" i="21"/>
  <c r="G12" i="21"/>
  <c r="G11" i="21"/>
  <c r="G10" i="21"/>
  <c r="G9" i="21"/>
  <c r="G8" i="21"/>
  <c r="G7" i="21"/>
  <c r="G6" i="21"/>
  <c r="G5" i="21"/>
  <c r="G4" i="21"/>
  <c r="G3" i="21"/>
  <c r="N2" i="21"/>
  <c r="G2" i="21"/>
  <c r="D9" i="8" l="1"/>
  <c r="D9" i="26" s="1"/>
  <c r="J82" i="21"/>
  <c r="K5" i="21"/>
  <c r="J3" i="21"/>
  <c r="L5" i="21"/>
  <c r="K3" i="21"/>
  <c r="J5" i="21"/>
  <c r="L3" i="21"/>
  <c r="D64" i="8"/>
  <c r="C64" i="8" s="1"/>
  <c r="C64" i="26" s="1"/>
  <c r="J75" i="21"/>
  <c r="J20" i="21"/>
  <c r="C16" i="21"/>
  <c r="E50" i="21"/>
  <c r="E59" i="21"/>
  <c r="K36" i="21"/>
  <c r="L2" i="21"/>
  <c r="C8" i="21"/>
  <c r="C81" i="21"/>
  <c r="D23" i="8"/>
  <c r="C23" i="8" s="1"/>
  <c r="C23" i="26" s="1"/>
  <c r="D108" i="21"/>
  <c r="C45" i="21"/>
  <c r="C40" i="21"/>
  <c r="J26" i="21"/>
  <c r="E32" i="21"/>
  <c r="L90" i="21"/>
  <c r="K61" i="21"/>
  <c r="K75" i="21"/>
  <c r="J99" i="21"/>
  <c r="J97" i="21"/>
  <c r="E51" i="26"/>
  <c r="J9" i="21"/>
  <c r="J17" i="21"/>
  <c r="L27" i="21"/>
  <c r="K102" i="21"/>
  <c r="C96" i="21"/>
  <c r="D64" i="21"/>
  <c r="J53" i="21"/>
  <c r="K74" i="21"/>
  <c r="D81" i="21"/>
  <c r="E41" i="21"/>
  <c r="E53" i="26"/>
  <c r="K72" i="21"/>
  <c r="K39" i="21"/>
  <c r="L4" i="21"/>
  <c r="C56" i="21"/>
  <c r="L33" i="21"/>
  <c r="D51" i="21"/>
  <c r="C78" i="21"/>
  <c r="D22" i="21"/>
  <c r="E101" i="21"/>
  <c r="K90" i="21"/>
  <c r="E17" i="26"/>
  <c r="J73" i="21"/>
  <c r="J78" i="21"/>
  <c r="L20" i="21"/>
  <c r="C93" i="21"/>
  <c r="J52" i="21"/>
  <c r="J30" i="21"/>
  <c r="D99" i="21"/>
  <c r="D36" i="21"/>
  <c r="J62" i="21"/>
  <c r="C11" i="21"/>
  <c r="E52" i="26"/>
  <c r="L13" i="21"/>
  <c r="J96" i="21"/>
  <c r="K107" i="21"/>
  <c r="E58" i="21"/>
  <c r="D70" i="21"/>
  <c r="D25" i="21"/>
  <c r="E35" i="21"/>
  <c r="K84" i="21"/>
  <c r="C51" i="21"/>
  <c r="D2" i="21"/>
  <c r="E16" i="26"/>
  <c r="J83" i="21"/>
  <c r="K14" i="21"/>
  <c r="E26" i="21"/>
  <c r="K67" i="21"/>
  <c r="K50" i="21"/>
  <c r="E56" i="21"/>
  <c r="D38" i="21"/>
  <c r="D104" i="21"/>
  <c r="C3" i="21"/>
  <c r="E93" i="21"/>
  <c r="E58" i="26"/>
  <c r="J32" i="21"/>
  <c r="L60" i="21"/>
  <c r="D95" i="21"/>
  <c r="K2" i="21"/>
  <c r="E66" i="21"/>
  <c r="L12" i="21"/>
  <c r="D102" i="21"/>
  <c r="J85" i="21"/>
  <c r="E38" i="21"/>
  <c r="D49" i="21"/>
  <c r="E3" i="26"/>
  <c r="J16" i="21"/>
  <c r="C42" i="21"/>
  <c r="J11" i="21"/>
  <c r="L91" i="21"/>
  <c r="C85" i="21"/>
  <c r="L48" i="21"/>
  <c r="E27" i="21"/>
  <c r="C67" i="21"/>
  <c r="L105" i="21"/>
  <c r="J58" i="21"/>
  <c r="E22" i="26"/>
  <c r="K85" i="21"/>
  <c r="E74" i="21"/>
  <c r="L18" i="21"/>
  <c r="L65" i="21"/>
  <c r="K92" i="21"/>
  <c r="L36" i="21"/>
  <c r="C25" i="21"/>
  <c r="K52" i="21"/>
  <c r="D4" i="21"/>
  <c r="D100" i="21"/>
  <c r="E21" i="26"/>
  <c r="L58" i="21"/>
  <c r="C106" i="21"/>
  <c r="D69" i="21"/>
  <c r="K32" i="21"/>
  <c r="K93" i="21"/>
  <c r="J46" i="21"/>
  <c r="D10" i="21"/>
  <c r="K15" i="21"/>
  <c r="C39" i="21"/>
  <c r="E81" i="21"/>
  <c r="E11" i="26"/>
  <c r="L99" i="21"/>
  <c r="L74" i="21"/>
  <c r="D21" i="21"/>
  <c r="C82" i="21"/>
  <c r="D26" i="21"/>
  <c r="E34" i="21"/>
  <c r="K12" i="21"/>
  <c r="K51" i="21"/>
  <c r="L63" i="21"/>
  <c r="K91" i="21"/>
  <c r="E20" i="26"/>
  <c r="L51" i="21"/>
  <c r="L42" i="21"/>
  <c r="E68" i="21"/>
  <c r="K105" i="21"/>
  <c r="D6" i="21"/>
  <c r="E62" i="21"/>
  <c r="C86" i="21"/>
  <c r="J15" i="21"/>
  <c r="D24" i="21"/>
  <c r="K97" i="21"/>
  <c r="E25" i="26"/>
  <c r="D31" i="21"/>
  <c r="L84" i="21"/>
  <c r="L68" i="21"/>
  <c r="C38" i="21"/>
  <c r="C107" i="21"/>
  <c r="L57" i="21"/>
  <c r="K10" i="21"/>
  <c r="E90" i="21"/>
  <c r="D52" i="21"/>
  <c r="C23" i="21"/>
  <c r="E30" i="26"/>
  <c r="K94" i="21"/>
  <c r="C61" i="21"/>
  <c r="C80" i="21"/>
  <c r="J43" i="21"/>
  <c r="D3" i="21"/>
  <c r="C52" i="21"/>
  <c r="L32" i="21"/>
  <c r="L22" i="21"/>
  <c r="L70" i="21"/>
  <c r="D105" i="21"/>
  <c r="E63" i="26"/>
  <c r="D85" i="21"/>
  <c r="J107" i="21"/>
  <c r="L64" i="21"/>
  <c r="D93" i="21"/>
  <c r="J54" i="21"/>
  <c r="E43" i="21"/>
  <c r="E75" i="21"/>
  <c r="J21" i="21"/>
  <c r="K33" i="21"/>
  <c r="E6" i="21"/>
  <c r="E4" i="26"/>
  <c r="L67" i="21"/>
  <c r="E87" i="21"/>
  <c r="E108" i="21"/>
  <c r="E79" i="21"/>
  <c r="C24" i="21"/>
  <c r="K18" i="21"/>
  <c r="K98" i="21"/>
  <c r="K57" i="21"/>
  <c r="E51" i="21"/>
  <c r="C43" i="21"/>
  <c r="J12" i="21"/>
  <c r="E29" i="26"/>
  <c r="J57" i="21"/>
  <c r="C48" i="21"/>
  <c r="C101" i="21"/>
  <c r="D13" i="21"/>
  <c r="D86" i="21"/>
  <c r="C76" i="21"/>
  <c r="L40" i="21"/>
  <c r="D30" i="21"/>
  <c r="L95" i="21"/>
  <c r="D48" i="26"/>
  <c r="E35" i="26"/>
  <c r="L88" i="21"/>
  <c r="C18" i="21"/>
  <c r="K11" i="21"/>
  <c r="K73" i="21"/>
  <c r="J38" i="21"/>
  <c r="C102" i="21"/>
  <c r="D80" i="21"/>
  <c r="L47" i="21"/>
  <c r="E33" i="21"/>
  <c r="J63" i="21"/>
  <c r="E49" i="26"/>
  <c r="J48" i="21"/>
  <c r="C10" i="21"/>
  <c r="J56" i="21"/>
  <c r="L82" i="21"/>
  <c r="J88" i="21"/>
  <c r="J36" i="21"/>
  <c r="D17" i="21"/>
  <c r="C70" i="21"/>
  <c r="C103" i="21"/>
  <c r="C28" i="21"/>
  <c r="E46" i="26"/>
  <c r="K56" i="21"/>
  <c r="D15" i="21"/>
  <c r="K71" i="21"/>
  <c r="K108" i="21"/>
  <c r="L8" i="21"/>
  <c r="C30" i="21"/>
  <c r="L89" i="21"/>
  <c r="C41" i="21"/>
  <c r="C84" i="21"/>
  <c r="C47" i="21"/>
  <c r="E27" i="26"/>
  <c r="K104" i="21"/>
  <c r="D82" i="21"/>
  <c r="D5" i="21"/>
  <c r="D53" i="21"/>
  <c r="K13" i="21"/>
  <c r="K60" i="21"/>
  <c r="L23" i="21"/>
  <c r="K43" i="21"/>
  <c r="C73" i="21"/>
  <c r="E97" i="21"/>
  <c r="E48" i="26"/>
  <c r="K47" i="21"/>
  <c r="J90" i="21"/>
  <c r="K28" i="21"/>
  <c r="J71" i="21"/>
  <c r="D19" i="21"/>
  <c r="D35" i="21"/>
  <c r="C65" i="21"/>
  <c r="K81" i="21"/>
  <c r="C99" i="21"/>
  <c r="E24" i="26"/>
  <c r="J65" i="21"/>
  <c r="J81" i="21"/>
  <c r="J104" i="21"/>
  <c r="D42" i="21"/>
  <c r="C88" i="21"/>
  <c r="K76" i="21"/>
  <c r="J29" i="21"/>
  <c r="E49" i="21"/>
  <c r="E21" i="21"/>
  <c r="D8" i="21"/>
  <c r="E37" i="26"/>
  <c r="K101" i="21"/>
  <c r="D63" i="21"/>
  <c r="L43" i="21"/>
  <c r="L81" i="21"/>
  <c r="L7" i="21"/>
  <c r="E94" i="21"/>
  <c r="C71" i="21"/>
  <c r="C55" i="21"/>
  <c r="L31" i="21"/>
  <c r="D14" i="21"/>
  <c r="E47" i="26"/>
  <c r="E36" i="21"/>
  <c r="K89" i="21"/>
  <c r="J98" i="21"/>
  <c r="D83" i="21"/>
  <c r="C12" i="21"/>
  <c r="E54" i="21"/>
  <c r="J31" i="21"/>
  <c r="E22" i="21"/>
  <c r="J76" i="21"/>
  <c r="D62" i="21"/>
  <c r="E10" i="26"/>
  <c r="K24" i="21"/>
  <c r="K59" i="21"/>
  <c r="C104" i="21"/>
  <c r="L39" i="21"/>
  <c r="K66" i="21"/>
  <c r="J84" i="21"/>
  <c r="C19" i="21"/>
  <c r="D11" i="21"/>
  <c r="C54" i="21"/>
  <c r="E96" i="21"/>
  <c r="E42" i="26"/>
  <c r="K35" i="21"/>
  <c r="D79" i="21"/>
  <c r="D98" i="21"/>
  <c r="L92" i="21"/>
  <c r="E15" i="21"/>
  <c r="K55" i="21"/>
  <c r="K26" i="21"/>
  <c r="C9" i="21"/>
  <c r="E48" i="21"/>
  <c r="E73" i="21"/>
  <c r="E12" i="26"/>
  <c r="K30" i="21"/>
  <c r="J106" i="21"/>
  <c r="E4" i="21"/>
  <c r="C64" i="21"/>
  <c r="K54" i="21"/>
  <c r="J72" i="21"/>
  <c r="L14" i="21"/>
  <c r="E80" i="21"/>
  <c r="C35" i="21"/>
  <c r="C91" i="21"/>
  <c r="E44" i="26"/>
  <c r="K69" i="21"/>
  <c r="L37" i="21"/>
  <c r="L11" i="21"/>
  <c r="K22" i="21"/>
  <c r="K29" i="21"/>
  <c r="E82" i="21"/>
  <c r="J45" i="21"/>
  <c r="D92" i="21"/>
  <c r="E57" i="21"/>
  <c r="E106" i="21"/>
  <c r="E64" i="26"/>
  <c r="E20" i="21"/>
  <c r="C26" i="21"/>
  <c r="D45" i="21"/>
  <c r="L72" i="21"/>
  <c r="L96" i="21"/>
  <c r="K65" i="21"/>
  <c r="L86" i="21"/>
  <c r="D107" i="21"/>
  <c r="D12" i="21"/>
  <c r="J37" i="21"/>
  <c r="E60" i="26"/>
  <c r="J35" i="21"/>
  <c r="E10" i="21"/>
  <c r="J94" i="21"/>
  <c r="C20" i="21"/>
  <c r="J60" i="21"/>
  <c r="E86" i="21"/>
  <c r="C108" i="21"/>
  <c r="J74" i="21"/>
  <c r="L54" i="21"/>
  <c r="E29" i="21"/>
  <c r="E38" i="26"/>
  <c r="L35" i="21"/>
  <c r="K63" i="21"/>
  <c r="E52" i="21"/>
  <c r="J8" i="21"/>
  <c r="D103" i="21"/>
  <c r="K17" i="21"/>
  <c r="J69" i="21"/>
  <c r="C83" i="21"/>
  <c r="D27" i="21"/>
  <c r="D97" i="21"/>
  <c r="E61" i="26"/>
  <c r="K46" i="21"/>
  <c r="L26" i="21"/>
  <c r="C90" i="21"/>
  <c r="E100" i="21"/>
  <c r="K70" i="21"/>
  <c r="C21" i="21"/>
  <c r="J77" i="21"/>
  <c r="K41" i="21"/>
  <c r="E11" i="21"/>
  <c r="C60" i="21"/>
  <c r="E8" i="26"/>
  <c r="L29" i="21"/>
  <c r="K48" i="21"/>
  <c r="L75" i="21"/>
  <c r="D39" i="21"/>
  <c r="J87" i="21"/>
  <c r="C14" i="21"/>
  <c r="C62" i="21"/>
  <c r="E102" i="21"/>
  <c r="D96" i="21"/>
  <c r="E66" i="26"/>
  <c r="L109" i="21"/>
  <c r="K110" i="21"/>
  <c r="J112" i="21"/>
  <c r="L116" i="21"/>
  <c r="J122" i="21"/>
  <c r="K127" i="21"/>
  <c r="L132" i="21"/>
  <c r="J138" i="21"/>
  <c r="K143" i="21"/>
  <c r="L148" i="21"/>
  <c r="J154" i="21"/>
  <c r="K159" i="21"/>
  <c r="L164" i="21"/>
  <c r="J170" i="21"/>
  <c r="K175" i="21"/>
  <c r="L180" i="21"/>
  <c r="J186" i="21"/>
  <c r="K191" i="21"/>
  <c r="L196" i="21"/>
  <c r="L115" i="21"/>
  <c r="J121" i="21"/>
  <c r="K126" i="21"/>
  <c r="L131" i="21"/>
  <c r="J137" i="21"/>
  <c r="K142" i="21"/>
  <c r="L147" i="21"/>
  <c r="J153" i="21"/>
  <c r="K158" i="21"/>
  <c r="L163" i="21"/>
  <c r="J169" i="21"/>
  <c r="K174" i="21"/>
  <c r="L179" i="21"/>
  <c r="J185" i="21"/>
  <c r="K190" i="21"/>
  <c r="L195" i="21"/>
  <c r="L122" i="21"/>
  <c r="K133" i="21"/>
  <c r="J144" i="21"/>
  <c r="L154" i="21"/>
  <c r="K165" i="21"/>
  <c r="J176" i="21"/>
  <c r="L186" i="21"/>
  <c r="K197" i="21"/>
  <c r="K203" i="21"/>
  <c r="L208" i="21"/>
  <c r="J214" i="21"/>
  <c r="K219" i="21"/>
  <c r="L224" i="21"/>
  <c r="J230" i="21"/>
  <c r="K235" i="21"/>
  <c r="L240" i="21"/>
  <c r="J246" i="21"/>
  <c r="K251" i="21"/>
  <c r="L118" i="21"/>
  <c r="K129" i="21"/>
  <c r="J140" i="21"/>
  <c r="L150" i="21"/>
  <c r="K161" i="21"/>
  <c r="J172" i="21"/>
  <c r="L182" i="21"/>
  <c r="K193" i="21"/>
  <c r="K201" i="21"/>
  <c r="L206" i="21"/>
  <c r="J212" i="21"/>
  <c r="K217" i="21"/>
  <c r="L222" i="21"/>
  <c r="J228" i="21"/>
  <c r="K233" i="21"/>
  <c r="L238" i="21"/>
  <c r="J244" i="21"/>
  <c r="K249" i="21"/>
  <c r="L254" i="21"/>
  <c r="L121" i="21"/>
  <c r="J143" i="21"/>
  <c r="K164" i="21"/>
  <c r="L185" i="21"/>
  <c r="J203" i="21"/>
  <c r="L213" i="21"/>
  <c r="K224" i="21"/>
  <c r="J235" i="21"/>
  <c r="L245" i="21"/>
  <c r="K256" i="21"/>
  <c r="L261" i="21"/>
  <c r="J267" i="21"/>
  <c r="K272" i="21"/>
  <c r="L277" i="21"/>
  <c r="J283" i="21"/>
  <c r="K288" i="21"/>
  <c r="L293" i="21"/>
  <c r="J299" i="21"/>
  <c r="K304" i="21"/>
  <c r="L309" i="21"/>
  <c r="L133" i="21"/>
  <c r="J155" i="21"/>
  <c r="K176" i="21"/>
  <c r="L197" i="21"/>
  <c r="J209" i="21"/>
  <c r="L219" i="21"/>
  <c r="K230" i="21"/>
  <c r="J241" i="21"/>
  <c r="L251" i="21"/>
  <c r="K259" i="21"/>
  <c r="L264" i="21"/>
  <c r="J270" i="21"/>
  <c r="K275" i="21"/>
  <c r="L280" i="21"/>
  <c r="J286" i="21"/>
  <c r="K291" i="21"/>
  <c r="L296" i="21"/>
  <c r="J302" i="21"/>
  <c r="K307" i="21"/>
  <c r="L312" i="21"/>
  <c r="K124" i="21"/>
  <c r="L145" i="21"/>
  <c r="J167" i="21"/>
  <c r="K188" i="21"/>
  <c r="K204" i="21"/>
  <c r="J215" i="21"/>
  <c r="L225" i="21"/>
  <c r="K236" i="21"/>
  <c r="J247" i="21"/>
  <c r="J257" i="21"/>
  <c r="K262" i="21"/>
  <c r="L267" i="21"/>
  <c r="J273" i="21"/>
  <c r="K278" i="21"/>
  <c r="L283" i="21"/>
  <c r="J289" i="21"/>
  <c r="K294" i="21"/>
  <c r="L299" i="21"/>
  <c r="J305" i="21"/>
  <c r="K310" i="21"/>
  <c r="K120" i="21"/>
  <c r="K202" i="21"/>
  <c r="J245" i="21"/>
  <c r="J272" i="21"/>
  <c r="K293" i="21"/>
  <c r="J314" i="21"/>
  <c r="K319" i="21"/>
  <c r="L324" i="21"/>
  <c r="J330" i="21"/>
  <c r="K335" i="21"/>
  <c r="L340" i="21"/>
  <c r="J346" i="21"/>
  <c r="K351" i="21"/>
  <c r="L356" i="21"/>
  <c r="J362" i="21"/>
  <c r="K367" i="21"/>
  <c r="L372" i="21"/>
  <c r="J378" i="21"/>
  <c r="K383" i="21"/>
  <c r="L388" i="21"/>
  <c r="J394" i="21"/>
  <c r="K399" i="21"/>
  <c r="D111" i="21"/>
  <c r="K168" i="21"/>
  <c r="K226" i="21"/>
  <c r="L262" i="21"/>
  <c r="J284" i="21"/>
  <c r="K305" i="21"/>
  <c r="J317" i="21"/>
  <c r="K322" i="21"/>
  <c r="L327" i="21"/>
  <c r="J333" i="21"/>
  <c r="K338" i="21"/>
  <c r="L343" i="21"/>
  <c r="J349" i="21"/>
  <c r="K354" i="21"/>
  <c r="L359" i="21"/>
  <c r="J365" i="21"/>
  <c r="K370" i="21"/>
  <c r="L375" i="21"/>
  <c r="J381" i="21"/>
  <c r="K386" i="21"/>
  <c r="L391" i="21"/>
  <c r="J397" i="21"/>
  <c r="C109" i="21"/>
  <c r="J131" i="21"/>
  <c r="L207" i="21"/>
  <c r="K250" i="21"/>
  <c r="L274" i="21"/>
  <c r="J296" i="21"/>
  <c r="L314" i="21"/>
  <c r="J320" i="21"/>
  <c r="K325" i="21"/>
  <c r="L330" i="21"/>
  <c r="J336" i="21"/>
  <c r="K341" i="21"/>
  <c r="L346" i="21"/>
  <c r="J352" i="21"/>
  <c r="K357" i="21"/>
  <c r="L362" i="21"/>
  <c r="J368" i="21"/>
  <c r="K373" i="21"/>
  <c r="L378" i="21"/>
  <c r="J384" i="21"/>
  <c r="K389" i="21"/>
  <c r="L394" i="21"/>
  <c r="J400" i="21"/>
  <c r="K112" i="21"/>
  <c r="J113" i="21"/>
  <c r="K109" i="21"/>
  <c r="J114" i="21"/>
  <c r="K119" i="21"/>
  <c r="L124" i="21"/>
  <c r="J130" i="21"/>
  <c r="K135" i="21"/>
  <c r="L140" i="21"/>
  <c r="J146" i="21"/>
  <c r="K151" i="21"/>
  <c r="L156" i="21"/>
  <c r="J162" i="21"/>
  <c r="K167" i="21"/>
  <c r="L172" i="21"/>
  <c r="J178" i="21"/>
  <c r="K183" i="21"/>
  <c r="L188" i="21"/>
  <c r="J194" i="21"/>
  <c r="J110" i="21"/>
  <c r="K118" i="21"/>
  <c r="L123" i="21"/>
  <c r="J129" i="21"/>
  <c r="K134" i="21"/>
  <c r="L139" i="21"/>
  <c r="J145" i="21"/>
  <c r="K150" i="21"/>
  <c r="L155" i="21"/>
  <c r="J161" i="21"/>
  <c r="K166" i="21"/>
  <c r="L171" i="21"/>
  <c r="J177" i="21"/>
  <c r="K182" i="21"/>
  <c r="L187" i="21"/>
  <c r="J193" i="21"/>
  <c r="K198" i="21"/>
  <c r="K117" i="21"/>
  <c r="J128" i="21"/>
  <c r="L138" i="21"/>
  <c r="K149" i="21"/>
  <c r="J160" i="21"/>
  <c r="L170" i="21"/>
  <c r="K181" i="21"/>
  <c r="J192" i="21"/>
  <c r="L200" i="21"/>
  <c r="J206" i="21"/>
  <c r="K211" i="21"/>
  <c r="L216" i="21"/>
  <c r="J222" i="21"/>
  <c r="K227" i="21"/>
  <c r="L232" i="21"/>
  <c r="J238" i="21"/>
  <c r="K243" i="21"/>
  <c r="L248" i="21"/>
  <c r="J254" i="21"/>
  <c r="K111" i="21"/>
  <c r="J124" i="21"/>
  <c r="L134" i="21"/>
  <c r="K145" i="21"/>
  <c r="J156" i="21"/>
  <c r="L166" i="21"/>
  <c r="K177" i="21"/>
  <c r="J188" i="21"/>
  <c r="L198" i="21"/>
  <c r="J204" i="21"/>
  <c r="K209" i="21"/>
  <c r="L214" i="21"/>
  <c r="J220" i="21"/>
  <c r="K225" i="21"/>
  <c r="L230" i="21"/>
  <c r="J236" i="21"/>
  <c r="K241" i="21"/>
  <c r="L246" i="21"/>
  <c r="J252" i="21"/>
  <c r="K132" i="21"/>
  <c r="L153" i="21"/>
  <c r="J175" i="21"/>
  <c r="K196" i="21"/>
  <c r="K208" i="21"/>
  <c r="J219" i="21"/>
  <c r="L229" i="21"/>
  <c r="K240" i="21"/>
  <c r="J251" i="21"/>
  <c r="J259" i="21"/>
  <c r="K264" i="21"/>
  <c r="L269" i="21"/>
  <c r="J275" i="21"/>
  <c r="K280" i="21"/>
  <c r="L285" i="21"/>
  <c r="J291" i="21"/>
  <c r="K296" i="21"/>
  <c r="L301" i="21"/>
  <c r="J307" i="21"/>
  <c r="K312" i="21"/>
  <c r="J123" i="21"/>
  <c r="K144" i="21"/>
  <c r="L165" i="21"/>
  <c r="J187" i="21"/>
  <c r="L203" i="21"/>
  <c r="K214" i="21"/>
  <c r="J225" i="21"/>
  <c r="L235" i="21"/>
  <c r="K246" i="21"/>
  <c r="L256" i="21"/>
  <c r="J262" i="21"/>
  <c r="K267" i="21"/>
  <c r="L272" i="21"/>
  <c r="J278" i="21"/>
  <c r="K283" i="21"/>
  <c r="L288" i="21"/>
  <c r="J294" i="21"/>
  <c r="K299" i="21"/>
  <c r="L304" i="21"/>
  <c r="J310" i="21"/>
  <c r="L112" i="21"/>
  <c r="J135" i="21"/>
  <c r="K156" i="21"/>
  <c r="L177" i="21"/>
  <c r="J199" i="21"/>
  <c r="L209" i="21"/>
  <c r="K220" i="21"/>
  <c r="J231" i="21"/>
  <c r="L241" i="21"/>
  <c r="K252" i="21"/>
  <c r="L259" i="21"/>
  <c r="J265" i="21"/>
  <c r="K270" i="21"/>
  <c r="L275" i="21"/>
  <c r="J281" i="21"/>
  <c r="K286" i="21"/>
  <c r="L291" i="21"/>
  <c r="J297" i="21"/>
  <c r="K302" i="21"/>
  <c r="L307" i="21"/>
  <c r="J313" i="21"/>
  <c r="J163" i="21"/>
  <c r="L223" i="21"/>
  <c r="K261" i="21"/>
  <c r="L282" i="21"/>
  <c r="J304" i="21"/>
  <c r="L316" i="21"/>
  <c r="J322" i="21"/>
  <c r="K327" i="21"/>
  <c r="L332" i="21"/>
  <c r="J338" i="21"/>
  <c r="K343" i="21"/>
  <c r="L348" i="21"/>
  <c r="J354" i="21"/>
  <c r="K359" i="21"/>
  <c r="L364" i="21"/>
  <c r="J370" i="21"/>
  <c r="K375" i="21"/>
  <c r="L380" i="21"/>
  <c r="J386" i="21"/>
  <c r="K391" i="21"/>
  <c r="L396" i="21"/>
  <c r="L125" i="21"/>
  <c r="J205" i="21"/>
  <c r="L247" i="21"/>
  <c r="K273" i="21"/>
  <c r="L294" i="21"/>
  <c r="K314" i="21"/>
  <c r="L319" i="21"/>
  <c r="J325" i="21"/>
  <c r="K330" i="21"/>
  <c r="L335" i="21"/>
  <c r="J341" i="21"/>
  <c r="K346" i="21"/>
  <c r="L351" i="21"/>
  <c r="J357" i="21"/>
  <c r="K362" i="21"/>
  <c r="L367" i="21"/>
  <c r="J373" i="21"/>
  <c r="K378" i="21"/>
  <c r="L383" i="21"/>
  <c r="J389" i="21"/>
  <c r="K394" i="21"/>
  <c r="L399" i="21"/>
  <c r="L173" i="21"/>
  <c r="J229" i="21"/>
  <c r="J264" i="21"/>
  <c r="K285" i="21"/>
  <c r="L306" i="21"/>
  <c r="K317" i="21"/>
  <c r="L322" i="21"/>
  <c r="J328" i="21"/>
  <c r="K333" i="21"/>
  <c r="L338" i="21"/>
  <c r="J344" i="21"/>
  <c r="K349" i="21"/>
  <c r="L354" i="21"/>
  <c r="J360" i="21"/>
  <c r="K365" i="21"/>
  <c r="L370" i="21"/>
  <c r="J376" i="21"/>
  <c r="K381" i="21"/>
  <c r="L386" i="21"/>
  <c r="J392" i="21"/>
  <c r="K397" i="21"/>
  <c r="D109" i="21"/>
  <c r="J253" i="21"/>
  <c r="K320" i="21"/>
  <c r="L113" i="21"/>
  <c r="J109" i="21"/>
  <c r="L110" i="21"/>
  <c r="K115" i="21"/>
  <c r="L120" i="21"/>
  <c r="J126" i="21"/>
  <c r="K131" i="21"/>
  <c r="L136" i="21"/>
  <c r="J142" i="21"/>
  <c r="K147" i="21"/>
  <c r="L152" i="21"/>
  <c r="J158" i="21"/>
  <c r="K163" i="21"/>
  <c r="L168" i="21"/>
  <c r="J174" i="21"/>
  <c r="K179" i="21"/>
  <c r="L184" i="21"/>
  <c r="J190" i="21"/>
  <c r="K195" i="21"/>
  <c r="K114" i="21"/>
  <c r="L119" i="21"/>
  <c r="J125" i="21"/>
  <c r="K130" i="21"/>
  <c r="L135" i="21"/>
  <c r="J141" i="21"/>
  <c r="K146" i="21"/>
  <c r="L151" i="21"/>
  <c r="J157" i="21"/>
  <c r="K162" i="21"/>
  <c r="L167" i="21"/>
  <c r="J173" i="21"/>
  <c r="K178" i="21"/>
  <c r="L183" i="21"/>
  <c r="J189" i="21"/>
  <c r="K194" i="21"/>
  <c r="J120" i="21"/>
  <c r="L130" i="21"/>
  <c r="K141" i="21"/>
  <c r="J152" i="21"/>
  <c r="L162" i="21"/>
  <c r="K173" i="21"/>
  <c r="J184" i="21"/>
  <c r="L194" i="21"/>
  <c r="J202" i="21"/>
  <c r="K207" i="21"/>
  <c r="L212" i="21"/>
  <c r="J218" i="21"/>
  <c r="K223" i="21"/>
  <c r="L228" i="21"/>
  <c r="J234" i="21"/>
  <c r="K239" i="21"/>
  <c r="L244" i="21"/>
  <c r="J250" i="21"/>
  <c r="K255" i="21"/>
  <c r="J116" i="21"/>
  <c r="L126" i="21"/>
  <c r="K137" i="21"/>
  <c r="J148" i="21"/>
  <c r="L158" i="21"/>
  <c r="K169" i="21"/>
  <c r="J180" i="21"/>
  <c r="L190" i="21"/>
  <c r="J200" i="21"/>
  <c r="K205" i="21"/>
  <c r="L210" i="21"/>
  <c r="J216" i="21"/>
  <c r="K221" i="21"/>
  <c r="L226" i="21"/>
  <c r="J232" i="21"/>
  <c r="K237" i="21"/>
  <c r="L242" i="21"/>
  <c r="J248" i="21"/>
  <c r="K253" i="21"/>
  <c r="K116" i="21"/>
  <c r="L137" i="21"/>
  <c r="J159" i="21"/>
  <c r="K180" i="21"/>
  <c r="K200" i="21"/>
  <c r="J211" i="21"/>
  <c r="L221" i="21"/>
  <c r="K232" i="21"/>
  <c r="J243" i="21"/>
  <c r="L253" i="21"/>
  <c r="K260" i="21"/>
  <c r="L265" i="21"/>
  <c r="J271" i="21"/>
  <c r="K276" i="21"/>
  <c r="L281" i="21"/>
  <c r="J287" i="21"/>
  <c r="K292" i="21"/>
  <c r="L297" i="21"/>
  <c r="J303" i="21"/>
  <c r="K308" i="21"/>
  <c r="L313" i="21"/>
  <c r="K128" i="21"/>
  <c r="L149" i="21"/>
  <c r="J171" i="21"/>
  <c r="K192" i="21"/>
  <c r="K206" i="21"/>
  <c r="J217" i="21"/>
  <c r="L227" i="21"/>
  <c r="K238" i="21"/>
  <c r="J249" i="21"/>
  <c r="J258" i="21"/>
  <c r="K263" i="21"/>
  <c r="L268" i="21"/>
  <c r="J274" i="21"/>
  <c r="K279" i="21"/>
  <c r="L284" i="21"/>
  <c r="J290" i="21"/>
  <c r="K295" i="21"/>
  <c r="L300" i="21"/>
  <c r="J306" i="21"/>
  <c r="K311" i="21"/>
  <c r="J119" i="21"/>
  <c r="K140" i="21"/>
  <c r="L161" i="21"/>
  <c r="J183" i="21"/>
  <c r="L201" i="21"/>
  <c r="K212" i="21"/>
  <c r="J223" i="21"/>
  <c r="L233" i="21"/>
  <c r="K244" i="21"/>
  <c r="J255" i="21"/>
  <c r="J261" i="21"/>
  <c r="K266" i="21"/>
  <c r="L271" i="21"/>
  <c r="J277" i="21"/>
  <c r="K282" i="21"/>
  <c r="L287" i="21"/>
  <c r="J293" i="21"/>
  <c r="K298" i="21"/>
  <c r="L303" i="21"/>
  <c r="J309" i="21"/>
  <c r="K184" i="21"/>
  <c r="K234" i="21"/>
  <c r="L266" i="21"/>
  <c r="J288" i="21"/>
  <c r="K309" i="21"/>
  <c r="J318" i="21"/>
  <c r="K323" i="21"/>
  <c r="L328" i="21"/>
  <c r="J334" i="21"/>
  <c r="K339" i="21"/>
  <c r="L344" i="21"/>
  <c r="J350" i="21"/>
  <c r="K355" i="21"/>
  <c r="L360" i="21"/>
  <c r="J366" i="21"/>
  <c r="K371" i="21"/>
  <c r="L376" i="21"/>
  <c r="J382" i="21"/>
  <c r="K387" i="21"/>
  <c r="L392" i="21"/>
  <c r="J398" i="21"/>
  <c r="C110" i="21"/>
  <c r="J147" i="21"/>
  <c r="L215" i="21"/>
  <c r="K257" i="21"/>
  <c r="L278" i="21"/>
  <c r="J300" i="21"/>
  <c r="L315" i="21"/>
  <c r="J321" i="21"/>
  <c r="K326" i="21"/>
  <c r="L331" i="21"/>
  <c r="J337" i="21"/>
  <c r="K342" i="21"/>
  <c r="L347" i="21"/>
  <c r="J353" i="21"/>
  <c r="K358" i="21"/>
  <c r="L363" i="21"/>
  <c r="J369" i="21"/>
  <c r="K374" i="21"/>
  <c r="L379" i="21"/>
  <c r="J385" i="21"/>
  <c r="K390" i="21"/>
  <c r="L395" i="21"/>
  <c r="J401" i="21"/>
  <c r="J195" i="21"/>
  <c r="L239" i="21"/>
  <c r="K269" i="21"/>
  <c r="L290" i="21"/>
  <c r="J312" i="21"/>
  <c r="L318" i="21"/>
  <c r="J324" i="21"/>
  <c r="K329" i="21"/>
  <c r="L334" i="21"/>
  <c r="J340" i="21"/>
  <c r="K345" i="21"/>
  <c r="L350" i="21"/>
  <c r="J356" i="21"/>
  <c r="K361" i="21"/>
  <c r="L366" i="21"/>
  <c r="J372" i="21"/>
  <c r="K377" i="21"/>
  <c r="L382" i="21"/>
  <c r="J388" i="21"/>
  <c r="K393" i="21"/>
  <c r="L398" i="21"/>
  <c r="J111" i="21"/>
  <c r="J118" i="21"/>
  <c r="K139" i="21"/>
  <c r="L160" i="21"/>
  <c r="J182" i="21"/>
  <c r="J133" i="21"/>
  <c r="K154" i="21"/>
  <c r="L175" i="21"/>
  <c r="J197" i="21"/>
  <c r="K125" i="21"/>
  <c r="J168" i="21"/>
  <c r="L204" i="21"/>
  <c r="J226" i="21"/>
  <c r="K247" i="21"/>
  <c r="K153" i="21"/>
  <c r="J196" i="21"/>
  <c r="L218" i="21"/>
  <c r="J240" i="21"/>
  <c r="J191" i="21"/>
  <c r="L237" i="21"/>
  <c r="K268" i="21"/>
  <c r="L289" i="21"/>
  <c r="J311" i="21"/>
  <c r="K160" i="21"/>
  <c r="K222" i="21"/>
  <c r="L260" i="21"/>
  <c r="J282" i="21"/>
  <c r="K303" i="21"/>
  <c r="L129" i="21"/>
  <c r="J207" i="21"/>
  <c r="L249" i="21"/>
  <c r="K274" i="21"/>
  <c r="L295" i="21"/>
  <c r="L141" i="21"/>
  <c r="L298" i="21"/>
  <c r="K331" i="21"/>
  <c r="L352" i="21"/>
  <c r="J374" i="21"/>
  <c r="K395" i="21"/>
  <c r="J237" i="21"/>
  <c r="K318" i="21"/>
  <c r="L339" i="21"/>
  <c r="J361" i="21"/>
  <c r="K382" i="21"/>
  <c r="D110" i="21"/>
  <c r="J280" i="21"/>
  <c r="L326" i="21"/>
  <c r="J348" i="21"/>
  <c r="K369" i="21"/>
  <c r="L390" i="21"/>
  <c r="J276" i="21"/>
  <c r="J331" i="21"/>
  <c r="K352" i="21"/>
  <c r="L373" i="21"/>
  <c r="J395" i="21"/>
  <c r="D114" i="21"/>
  <c r="E119" i="21"/>
  <c r="C125" i="21"/>
  <c r="D130" i="21"/>
  <c r="E135" i="21"/>
  <c r="C141" i="21"/>
  <c r="D146" i="21"/>
  <c r="E151" i="21"/>
  <c r="C157" i="21"/>
  <c r="D162" i="21"/>
  <c r="E167" i="21"/>
  <c r="C173" i="21"/>
  <c r="D178" i="21"/>
  <c r="E183" i="21"/>
  <c r="C189" i="21"/>
  <c r="D194" i="21"/>
  <c r="E199" i="21"/>
  <c r="C205" i="21"/>
  <c r="D210" i="21"/>
  <c r="E215" i="21"/>
  <c r="C221" i="21"/>
  <c r="D226" i="21"/>
  <c r="E231" i="21"/>
  <c r="C237" i="21"/>
  <c r="D242" i="21"/>
  <c r="E247" i="21"/>
  <c r="C253" i="21"/>
  <c r="D258" i="21"/>
  <c r="E263" i="21"/>
  <c r="C269" i="21"/>
  <c r="D274" i="21"/>
  <c r="E279" i="21"/>
  <c r="J260" i="21"/>
  <c r="L321" i="21"/>
  <c r="J343" i="21"/>
  <c r="K364" i="21"/>
  <c r="L385" i="21"/>
  <c r="C112" i="21"/>
  <c r="D117" i="21"/>
  <c r="E122" i="21"/>
  <c r="C128" i="21"/>
  <c r="D133" i="21"/>
  <c r="E138" i="21"/>
  <c r="C144" i="21"/>
  <c r="D149" i="21"/>
  <c r="E154" i="21"/>
  <c r="C160" i="21"/>
  <c r="D165" i="21"/>
  <c r="E170" i="21"/>
  <c r="C176" i="21"/>
  <c r="D181" i="21"/>
  <c r="E186" i="21"/>
  <c r="C192" i="21"/>
  <c r="D197" i="21"/>
  <c r="E202" i="21"/>
  <c r="C208" i="21"/>
  <c r="D213" i="21"/>
  <c r="E218" i="21"/>
  <c r="C224" i="21"/>
  <c r="D229" i="21"/>
  <c r="E234" i="21"/>
  <c r="C240" i="21"/>
  <c r="D245" i="21"/>
  <c r="E250" i="21"/>
  <c r="C256" i="21"/>
  <c r="D261" i="21"/>
  <c r="E266" i="21"/>
  <c r="C272" i="21"/>
  <c r="D277" i="21"/>
  <c r="L286" i="21"/>
  <c r="K328" i="21"/>
  <c r="L349" i="21"/>
  <c r="J371" i="21"/>
  <c r="K392" i="21"/>
  <c r="E113" i="21"/>
  <c r="C119" i="21"/>
  <c r="D124" i="21"/>
  <c r="E129" i="21"/>
  <c r="C135" i="21"/>
  <c r="D140" i="21"/>
  <c r="E145" i="21"/>
  <c r="C151" i="21"/>
  <c r="D156" i="21"/>
  <c r="E161" i="21"/>
  <c r="C167" i="21"/>
  <c r="D172" i="21"/>
  <c r="E177" i="21"/>
  <c r="C183" i="21"/>
  <c r="D188" i="21"/>
  <c r="E193" i="21"/>
  <c r="C199" i="21"/>
  <c r="D204" i="21"/>
  <c r="E209" i="21"/>
  <c r="C215" i="21"/>
  <c r="D220" i="21"/>
  <c r="E225" i="21"/>
  <c r="K242" i="21"/>
  <c r="J383" i="21"/>
  <c r="C122" i="21"/>
  <c r="D143" i="21"/>
  <c r="E164" i="21"/>
  <c r="C186" i="21"/>
  <c r="D207" i="21"/>
  <c r="E228" i="21"/>
  <c r="D240" i="21"/>
  <c r="C251" i="21"/>
  <c r="E261" i="21"/>
  <c r="D272" i="21"/>
  <c r="D282" i="21"/>
  <c r="E287" i="21"/>
  <c r="C293" i="21"/>
  <c r="D298" i="21"/>
  <c r="E303" i="21"/>
  <c r="C309" i="21"/>
  <c r="D314" i="21"/>
  <c r="E319" i="21"/>
  <c r="C325" i="21"/>
  <c r="D330" i="21"/>
  <c r="E335" i="21"/>
  <c r="C341" i="21"/>
  <c r="D346" i="21"/>
  <c r="E351" i="21"/>
  <c r="C357" i="21"/>
  <c r="D362" i="21"/>
  <c r="E367" i="21"/>
  <c r="C373" i="21"/>
  <c r="D378" i="21"/>
  <c r="E383" i="21"/>
  <c r="C389" i="21"/>
  <c r="D394" i="21"/>
  <c r="E399" i="21"/>
  <c r="K324" i="21"/>
  <c r="E128" i="21"/>
  <c r="C150" i="21"/>
  <c r="D171" i="21"/>
  <c r="E192" i="21"/>
  <c r="C214" i="21"/>
  <c r="E232" i="21"/>
  <c r="D243" i="21"/>
  <c r="C254" i="21"/>
  <c r="E264" i="21"/>
  <c r="D275" i="21"/>
  <c r="C284" i="21"/>
  <c r="D289" i="21"/>
  <c r="E294" i="21"/>
  <c r="C300" i="21"/>
  <c r="D305" i="21"/>
  <c r="E310" i="21"/>
  <c r="C316" i="21"/>
  <c r="D321" i="21"/>
  <c r="E326" i="21"/>
  <c r="C332" i="21"/>
  <c r="D337" i="21"/>
  <c r="E342" i="21"/>
  <c r="C348" i="21"/>
  <c r="D353" i="21"/>
  <c r="E358" i="21"/>
  <c r="C364" i="21"/>
  <c r="D369" i="21"/>
  <c r="E374" i="21"/>
  <c r="C380" i="21"/>
  <c r="D385" i="21"/>
  <c r="E390" i="21"/>
  <c r="C396" i="21"/>
  <c r="D401" i="21"/>
  <c r="J351" i="21"/>
  <c r="C114" i="21"/>
  <c r="D135" i="21"/>
  <c r="E156" i="21"/>
  <c r="C178" i="21"/>
  <c r="D199" i="21"/>
  <c r="E220" i="21"/>
  <c r="D236" i="21"/>
  <c r="C247" i="21"/>
  <c r="E257" i="21"/>
  <c r="D268" i="21"/>
  <c r="C279" i="21"/>
  <c r="E285" i="21"/>
  <c r="C291" i="21"/>
  <c r="D296" i="21"/>
  <c r="E301" i="21"/>
  <c r="C307" i="21"/>
  <c r="D312" i="21"/>
  <c r="E317" i="21"/>
  <c r="C323" i="21"/>
  <c r="D328" i="21"/>
  <c r="E333" i="21"/>
  <c r="C339" i="21"/>
  <c r="D344" i="21"/>
  <c r="E349" i="21"/>
  <c r="C355" i="21"/>
  <c r="D360" i="21"/>
  <c r="E365" i="21"/>
  <c r="C371" i="21"/>
  <c r="D376" i="21"/>
  <c r="E381" i="21"/>
  <c r="C387" i="21"/>
  <c r="D392" i="21"/>
  <c r="E397" i="21"/>
  <c r="L199" i="21"/>
  <c r="L377" i="21"/>
  <c r="E120" i="21"/>
  <c r="C142" i="21"/>
  <c r="D163" i="21"/>
  <c r="L111" i="21"/>
  <c r="K123" i="21"/>
  <c r="L144" i="21"/>
  <c r="J166" i="21"/>
  <c r="K187" i="21"/>
  <c r="J117" i="21"/>
  <c r="K138" i="21"/>
  <c r="L159" i="21"/>
  <c r="J181" i="21"/>
  <c r="J136" i="21"/>
  <c r="L178" i="21"/>
  <c r="J210" i="21"/>
  <c r="K231" i="21"/>
  <c r="L252" i="21"/>
  <c r="K121" i="21"/>
  <c r="J164" i="21"/>
  <c r="L202" i="21"/>
  <c r="J224" i="21"/>
  <c r="K245" i="21"/>
  <c r="J127" i="21"/>
  <c r="L205" i="21"/>
  <c r="K248" i="21"/>
  <c r="L273" i="21"/>
  <c r="J295" i="21"/>
  <c r="L181" i="21"/>
  <c r="J233" i="21"/>
  <c r="J266" i="21"/>
  <c r="K287" i="21"/>
  <c r="L308" i="21"/>
  <c r="J151" i="21"/>
  <c r="L217" i="21"/>
  <c r="K258" i="21"/>
  <c r="L279" i="21"/>
  <c r="J301" i="21"/>
  <c r="J213" i="21"/>
  <c r="K315" i="21"/>
  <c r="L336" i="21"/>
  <c r="J358" i="21"/>
  <c r="K379" i="21"/>
  <c r="L400" i="21"/>
  <c r="J268" i="21"/>
  <c r="L323" i="21"/>
  <c r="J345" i="21"/>
  <c r="K366" i="21"/>
  <c r="L387" i="21"/>
  <c r="K152" i="21"/>
  <c r="K301" i="21"/>
  <c r="J332" i="21"/>
  <c r="K353" i="21"/>
  <c r="L374" i="21"/>
  <c r="J396" i="21"/>
  <c r="E110" i="21"/>
  <c r="K297" i="21"/>
  <c r="K336" i="21"/>
  <c r="L357" i="21"/>
  <c r="J379" i="21"/>
  <c r="K400" i="21"/>
  <c r="E115" i="21"/>
  <c r="C121" i="21"/>
  <c r="D126" i="21"/>
  <c r="E131" i="21"/>
  <c r="C137" i="21"/>
  <c r="D142" i="21"/>
  <c r="E147" i="21"/>
  <c r="C153" i="21"/>
  <c r="D158" i="21"/>
  <c r="E163" i="21"/>
  <c r="C169" i="21"/>
  <c r="D174" i="21"/>
  <c r="E179" i="21"/>
  <c r="C185" i="21"/>
  <c r="D190" i="21"/>
  <c r="E195" i="21"/>
  <c r="C201" i="21"/>
  <c r="D206" i="21"/>
  <c r="E211" i="21"/>
  <c r="C217" i="21"/>
  <c r="D222" i="21"/>
  <c r="E227" i="21"/>
  <c r="C233" i="21"/>
  <c r="D238" i="21"/>
  <c r="E243" i="21"/>
  <c r="C249" i="21"/>
  <c r="D254" i="21"/>
  <c r="E259" i="21"/>
  <c r="C265" i="21"/>
  <c r="D270" i="21"/>
  <c r="E275" i="21"/>
  <c r="C281" i="21"/>
  <c r="K281" i="21"/>
  <c r="J327" i="21"/>
  <c r="K348" i="21"/>
  <c r="L369" i="21"/>
  <c r="J391" i="21"/>
  <c r="D113" i="21"/>
  <c r="E118" i="21"/>
  <c r="C124" i="21"/>
  <c r="D129" i="21"/>
  <c r="E134" i="21"/>
  <c r="C140" i="21"/>
  <c r="D145" i="21"/>
  <c r="E150" i="21"/>
  <c r="C156" i="21"/>
  <c r="D161" i="21"/>
  <c r="E166" i="21"/>
  <c r="C172" i="21"/>
  <c r="D177" i="21"/>
  <c r="E182" i="21"/>
  <c r="C188" i="21"/>
  <c r="D193" i="21"/>
  <c r="E198" i="21"/>
  <c r="C204" i="21"/>
  <c r="D209" i="21"/>
  <c r="E214" i="21"/>
  <c r="C220" i="21"/>
  <c r="D225" i="21"/>
  <c r="E230" i="21"/>
  <c r="C236" i="21"/>
  <c r="D241" i="21"/>
  <c r="E246" i="21"/>
  <c r="C252" i="21"/>
  <c r="D257" i="21"/>
  <c r="E262" i="21"/>
  <c r="C268" i="21"/>
  <c r="D273" i="21"/>
  <c r="E278" i="21"/>
  <c r="J179" i="21"/>
  <c r="J308" i="21"/>
  <c r="L333" i="21"/>
  <c r="J355" i="21"/>
  <c r="K376" i="21"/>
  <c r="L397" i="21"/>
  <c r="C115" i="21"/>
  <c r="D120" i="21"/>
  <c r="E125" i="21"/>
  <c r="C131" i="21"/>
  <c r="D136" i="21"/>
  <c r="E141" i="21"/>
  <c r="C147" i="21"/>
  <c r="D152" i="21"/>
  <c r="E157" i="21"/>
  <c r="C163" i="21"/>
  <c r="D168" i="21"/>
  <c r="E173" i="21"/>
  <c r="C179" i="21"/>
  <c r="D184" i="21"/>
  <c r="E189" i="21"/>
  <c r="C195" i="21"/>
  <c r="D200" i="21"/>
  <c r="E205" i="21"/>
  <c r="C211" i="21"/>
  <c r="D216" i="21"/>
  <c r="E221" i="21"/>
  <c r="C227" i="21"/>
  <c r="J319" i="21"/>
  <c r="D127" i="21"/>
  <c r="E148" i="21"/>
  <c r="C170" i="21"/>
  <c r="D191" i="21"/>
  <c r="E212" i="21"/>
  <c r="D232" i="21"/>
  <c r="C243" i="21"/>
  <c r="E253" i="21"/>
  <c r="D264" i="21"/>
  <c r="C275" i="21"/>
  <c r="E283" i="21"/>
  <c r="C289" i="21"/>
  <c r="D294" i="21"/>
  <c r="E299" i="21"/>
  <c r="C305" i="21"/>
  <c r="D310" i="21"/>
  <c r="E315" i="21"/>
  <c r="C321" i="21"/>
  <c r="D326" i="21"/>
  <c r="E331" i="21"/>
  <c r="C337" i="21"/>
  <c r="D342" i="21"/>
  <c r="E347" i="21"/>
  <c r="C353" i="21"/>
  <c r="D358" i="21"/>
  <c r="E363" i="21"/>
  <c r="C369" i="21"/>
  <c r="D374" i="21"/>
  <c r="E379" i="21"/>
  <c r="C385" i="21"/>
  <c r="D390" i="21"/>
  <c r="E395" i="21"/>
  <c r="C401" i="21"/>
  <c r="L345" i="21"/>
  <c r="E112" i="21"/>
  <c r="C134" i="21"/>
  <c r="D155" i="21"/>
  <c r="E176" i="21"/>
  <c r="C198" i="21"/>
  <c r="D219" i="21"/>
  <c r="D235" i="21"/>
  <c r="C246" i="21"/>
  <c r="E256" i="21"/>
  <c r="D267" i="21"/>
  <c r="C278" i="21"/>
  <c r="D285" i="21"/>
  <c r="E290" i="21"/>
  <c r="C296" i="21"/>
  <c r="D301" i="21"/>
  <c r="E306" i="21"/>
  <c r="C312" i="21"/>
  <c r="D317" i="21"/>
  <c r="E322" i="21"/>
  <c r="C328" i="21"/>
  <c r="D333" i="21"/>
  <c r="E338" i="21"/>
  <c r="C344" i="21"/>
  <c r="D349" i="21"/>
  <c r="E354" i="21"/>
  <c r="C360" i="21"/>
  <c r="D365" i="21"/>
  <c r="E370" i="21"/>
  <c r="C376" i="21"/>
  <c r="D381" i="21"/>
  <c r="E386" i="21"/>
  <c r="C392" i="21"/>
  <c r="D397" i="21"/>
  <c r="J115" i="21"/>
  <c r="K372" i="21"/>
  <c r="D119" i="21"/>
  <c r="E140" i="21"/>
  <c r="C162" i="21"/>
  <c r="D183" i="21"/>
  <c r="E204" i="21"/>
  <c r="C226" i="21"/>
  <c r="C239" i="21"/>
  <c r="E249" i="21"/>
  <c r="D260" i="21"/>
  <c r="C271" i="21"/>
  <c r="E281" i="21"/>
  <c r="C287" i="21"/>
  <c r="D292" i="21"/>
  <c r="E297" i="21"/>
  <c r="C303" i="21"/>
  <c r="D308" i="21"/>
  <c r="E313" i="21"/>
  <c r="C319" i="21"/>
  <c r="D324" i="21"/>
  <c r="E329" i="21"/>
  <c r="C335" i="21"/>
  <c r="D340" i="21"/>
  <c r="E345" i="21"/>
  <c r="C351" i="21"/>
  <c r="D356" i="21"/>
  <c r="E361" i="21"/>
  <c r="C367" i="21"/>
  <c r="D372" i="21"/>
  <c r="E377" i="21"/>
  <c r="C383" i="21"/>
  <c r="D388" i="21"/>
  <c r="E393" i="21"/>
  <c r="C399" i="21"/>
  <c r="K113" i="21"/>
  <c r="L128" i="21"/>
  <c r="J150" i="21"/>
  <c r="K171" i="21"/>
  <c r="L192" i="21"/>
  <c r="K122" i="21"/>
  <c r="L143" i="21"/>
  <c r="J165" i="21"/>
  <c r="K186" i="21"/>
  <c r="L146" i="21"/>
  <c r="K189" i="21"/>
  <c r="K215" i="21"/>
  <c r="L236" i="21"/>
  <c r="J132" i="21"/>
  <c r="L174" i="21"/>
  <c r="J208" i="21"/>
  <c r="K229" i="21"/>
  <c r="L250" i="21"/>
  <c r="K148" i="21"/>
  <c r="K216" i="21"/>
  <c r="L257" i="21"/>
  <c r="J279" i="21"/>
  <c r="K300" i="21"/>
  <c r="L117" i="21"/>
  <c r="J201" i="21"/>
  <c r="L243" i="21"/>
  <c r="K271" i="21"/>
  <c r="L292" i="21"/>
  <c r="K172" i="21"/>
  <c r="K228" i="21"/>
  <c r="L263" i="21"/>
  <c r="J285" i="21"/>
  <c r="K306" i="21"/>
  <c r="L255" i="21"/>
  <c r="L320" i="21"/>
  <c r="J342" i="21"/>
  <c r="K363" i="21"/>
  <c r="L384" i="21"/>
  <c r="K289" i="21"/>
  <c r="J329" i="21"/>
  <c r="K350" i="21"/>
  <c r="L371" i="21"/>
  <c r="J393" i="21"/>
  <c r="K218" i="21"/>
  <c r="J316" i="21"/>
  <c r="K337" i="21"/>
  <c r="L358" i="21"/>
  <c r="J380" i="21"/>
  <c r="K401" i="21"/>
  <c r="K136" i="21"/>
  <c r="J315" i="21"/>
  <c r="L341" i="21"/>
  <c r="J363" i="21"/>
  <c r="K384" i="21"/>
  <c r="E111" i="21"/>
  <c r="C117" i="21"/>
  <c r="D122" i="21"/>
  <c r="E127" i="21"/>
  <c r="C133" i="21"/>
  <c r="D138" i="21"/>
  <c r="E143" i="21"/>
  <c r="C149" i="21"/>
  <c r="D154" i="21"/>
  <c r="E159" i="21"/>
  <c r="C165" i="21"/>
  <c r="D170" i="21"/>
  <c r="E175" i="21"/>
  <c r="C181" i="21"/>
  <c r="D186" i="21"/>
  <c r="E191" i="21"/>
  <c r="C197" i="21"/>
  <c r="D202" i="21"/>
  <c r="E207" i="21"/>
  <c r="C213" i="21"/>
  <c r="D218" i="21"/>
  <c r="E223" i="21"/>
  <c r="C229" i="21"/>
  <c r="D234" i="21"/>
  <c r="E239" i="21"/>
  <c r="C245" i="21"/>
  <c r="D250" i="21"/>
  <c r="E255" i="21"/>
  <c r="C261" i="21"/>
  <c r="D266" i="21"/>
  <c r="E271" i="21"/>
  <c r="C277" i="21"/>
  <c r="L157" i="21"/>
  <c r="L302" i="21"/>
  <c r="K332" i="21"/>
  <c r="L353" i="21"/>
  <c r="J375" i="21"/>
  <c r="K396" i="21"/>
  <c r="E114" i="21"/>
  <c r="C120" i="21"/>
  <c r="D125" i="21"/>
  <c r="E130" i="21"/>
  <c r="C136" i="21"/>
  <c r="D141" i="21"/>
  <c r="E146" i="21"/>
  <c r="C152" i="21"/>
  <c r="D157" i="21"/>
  <c r="E162" i="21"/>
  <c r="C168" i="21"/>
  <c r="D173" i="21"/>
  <c r="E178" i="21"/>
  <c r="C184" i="21"/>
  <c r="D189" i="21"/>
  <c r="E194" i="21"/>
  <c r="C200" i="21"/>
  <c r="D205" i="21"/>
  <c r="E210" i="21"/>
  <c r="C216" i="21"/>
  <c r="D221" i="21"/>
  <c r="E226" i="21"/>
  <c r="C232" i="21"/>
  <c r="D237" i="21"/>
  <c r="E242" i="21"/>
  <c r="C248" i="21"/>
  <c r="D253" i="21"/>
  <c r="E258" i="21"/>
  <c r="C264" i="21"/>
  <c r="D269" i="21"/>
  <c r="E274" i="21"/>
  <c r="C280" i="21"/>
  <c r="L231" i="21"/>
  <c r="L317" i="21"/>
  <c r="J339" i="21"/>
  <c r="K360" i="21"/>
  <c r="L381" i="21"/>
  <c r="E109" i="21"/>
  <c r="D116" i="21"/>
  <c r="E121" i="21"/>
  <c r="C127" i="21"/>
  <c r="D132" i="21"/>
  <c r="E137" i="21"/>
  <c r="C143" i="21"/>
  <c r="D148" i="21"/>
  <c r="E153" i="21"/>
  <c r="C159" i="21"/>
  <c r="D164" i="21"/>
  <c r="E169" i="21"/>
  <c r="C175" i="21"/>
  <c r="D180" i="21"/>
  <c r="E185" i="21"/>
  <c r="C191" i="21"/>
  <c r="D196" i="21"/>
  <c r="E201" i="21"/>
  <c r="C207" i="21"/>
  <c r="D212" i="21"/>
  <c r="E217" i="21"/>
  <c r="C223" i="21"/>
  <c r="D228" i="21"/>
  <c r="K340" i="21"/>
  <c r="C111" i="21"/>
  <c r="E132" i="21"/>
  <c r="C154" i="21"/>
  <c r="D175" i="21"/>
  <c r="E196" i="21"/>
  <c r="C218" i="21"/>
  <c r="C235" i="21"/>
  <c r="E245" i="21"/>
  <c r="D256" i="21"/>
  <c r="C267" i="21"/>
  <c r="E277" i="21"/>
  <c r="C285" i="21"/>
  <c r="D290" i="21"/>
  <c r="E295" i="21"/>
  <c r="C301" i="21"/>
  <c r="D306" i="21"/>
  <c r="E311" i="21"/>
  <c r="C317" i="21"/>
  <c r="D322" i="21"/>
  <c r="E327" i="21"/>
  <c r="C333" i="21"/>
  <c r="D338" i="21"/>
  <c r="E343" i="21"/>
  <c r="C349" i="21"/>
  <c r="D354" i="21"/>
  <c r="E359" i="21"/>
  <c r="C365" i="21"/>
  <c r="D370" i="21"/>
  <c r="E375" i="21"/>
  <c r="C381" i="21"/>
  <c r="D386" i="21"/>
  <c r="E391" i="21"/>
  <c r="C397" i="21"/>
  <c r="J367" i="21"/>
  <c r="C118" i="21"/>
  <c r="D139" i="21"/>
  <c r="E160" i="21"/>
  <c r="C182" i="21"/>
  <c r="D203" i="21"/>
  <c r="E224" i="21"/>
  <c r="C238" i="21"/>
  <c r="E248" i="21"/>
  <c r="D259" i="21"/>
  <c r="C270" i="21"/>
  <c r="E280" i="21"/>
  <c r="E286" i="21"/>
  <c r="C292" i="21"/>
  <c r="D297" i="21"/>
  <c r="E302" i="21"/>
  <c r="C308" i="21"/>
  <c r="D313" i="21"/>
  <c r="E318" i="21"/>
  <c r="C324" i="21"/>
  <c r="D329" i="21"/>
  <c r="E334" i="21"/>
  <c r="C340" i="21"/>
  <c r="D345" i="21"/>
  <c r="E350" i="21"/>
  <c r="C356" i="21"/>
  <c r="D361" i="21"/>
  <c r="E366" i="21"/>
  <c r="C372" i="21"/>
  <c r="D377" i="21"/>
  <c r="E382" i="21"/>
  <c r="C388" i="21"/>
  <c r="D393" i="21"/>
  <c r="E398" i="21"/>
  <c r="J292" i="21"/>
  <c r="L393" i="21"/>
  <c r="E124" i="21"/>
  <c r="C146" i="21"/>
  <c r="D167" i="21"/>
  <c r="E188" i="21"/>
  <c r="C210" i="21"/>
  <c r="C231" i="21"/>
  <c r="E241" i="21"/>
  <c r="D252" i="21"/>
  <c r="C263" i="21"/>
  <c r="E273" i="21"/>
  <c r="C283" i="21"/>
  <c r="D288" i="21"/>
  <c r="E293" i="21"/>
  <c r="C299" i="21"/>
  <c r="D304" i="21"/>
  <c r="E309" i="21"/>
  <c r="C315" i="21"/>
  <c r="D320" i="21"/>
  <c r="E325" i="21"/>
  <c r="C331" i="21"/>
  <c r="D336" i="21"/>
  <c r="E341" i="21"/>
  <c r="C347" i="21"/>
  <c r="D352" i="21"/>
  <c r="E357" i="21"/>
  <c r="C363" i="21"/>
  <c r="D368" i="21"/>
  <c r="E373" i="21"/>
  <c r="C379" i="21"/>
  <c r="D384" i="21"/>
  <c r="E389" i="21"/>
  <c r="C395" i="21"/>
  <c r="D400" i="21"/>
  <c r="J335" i="21"/>
  <c r="D131" i="21"/>
  <c r="E152" i="21"/>
  <c r="C174" i="21"/>
  <c r="D195" i="21"/>
  <c r="E216" i="21"/>
  <c r="C234" i="21"/>
  <c r="E244" i="21"/>
  <c r="D255" i="21"/>
  <c r="J134" i="21"/>
  <c r="K155" i="21"/>
  <c r="L176" i="21"/>
  <c r="J198" i="21"/>
  <c r="L127" i="21"/>
  <c r="J149" i="21"/>
  <c r="K170" i="21"/>
  <c r="L191" i="21"/>
  <c r="L114" i="21"/>
  <c r="K157" i="21"/>
  <c r="K199" i="21"/>
  <c r="L220" i="21"/>
  <c r="J242" i="21"/>
  <c r="L142" i="21"/>
  <c r="K185" i="21"/>
  <c r="K213" i="21"/>
  <c r="L234" i="21"/>
  <c r="J256" i="21"/>
  <c r="L169" i="21"/>
  <c r="J227" i="21"/>
  <c r="J263" i="21"/>
  <c r="K284" i="21"/>
  <c r="L305" i="21"/>
  <c r="J139" i="21"/>
  <c r="L211" i="21"/>
  <c r="K254" i="21"/>
  <c r="L276" i="21"/>
  <c r="J298" i="21"/>
  <c r="L193" i="21"/>
  <c r="J239" i="21"/>
  <c r="J269" i="21"/>
  <c r="K290" i="21"/>
  <c r="L311" i="21"/>
  <c r="K277" i="21"/>
  <c r="J326" i="21"/>
  <c r="K347" i="21"/>
  <c r="L368" i="21"/>
  <c r="J390" i="21"/>
  <c r="L189" i="21"/>
  <c r="L310" i="21"/>
  <c r="K334" i="21"/>
  <c r="L355" i="21"/>
  <c r="J377" i="21"/>
  <c r="K398" i="21"/>
  <c r="L258" i="21"/>
  <c r="K321" i="21"/>
  <c r="L342" i="21"/>
  <c r="J364" i="21"/>
  <c r="K385" i="21"/>
  <c r="K210" i="21"/>
  <c r="L325" i="21"/>
  <c r="J347" i="21"/>
  <c r="K368" i="21"/>
  <c r="L389" i="21"/>
  <c r="C113" i="21"/>
  <c r="D118" i="21"/>
  <c r="E123" i="21"/>
  <c r="C129" i="21"/>
  <c r="D134" i="21"/>
  <c r="E139" i="21"/>
  <c r="C145" i="21"/>
  <c r="D150" i="21"/>
  <c r="E155" i="21"/>
  <c r="C161" i="21"/>
  <c r="D166" i="21"/>
  <c r="E171" i="21"/>
  <c r="C177" i="21"/>
  <c r="D182" i="21"/>
  <c r="E187" i="21"/>
  <c r="C193" i="21"/>
  <c r="D198" i="21"/>
  <c r="E203" i="21"/>
  <c r="C209" i="21"/>
  <c r="D214" i="21"/>
  <c r="E219" i="21"/>
  <c r="C225" i="21"/>
  <c r="D230" i="21"/>
  <c r="E235" i="21"/>
  <c r="C241" i="21"/>
  <c r="D246" i="21"/>
  <c r="E251" i="21"/>
  <c r="C257" i="21"/>
  <c r="D262" i="21"/>
  <c r="E267" i="21"/>
  <c r="C273" i="21"/>
  <c r="D278" i="21"/>
  <c r="J221" i="21"/>
  <c r="K316" i="21"/>
  <c r="L337" i="21"/>
  <c r="J359" i="21"/>
  <c r="K380" i="21"/>
  <c r="L401" i="21"/>
  <c r="C116" i="21"/>
  <c r="D121" i="21"/>
  <c r="E126" i="21"/>
  <c r="C132" i="21"/>
  <c r="D137" i="21"/>
  <c r="E142" i="21"/>
  <c r="C148" i="21"/>
  <c r="D153" i="21"/>
  <c r="E158" i="21"/>
  <c r="C164" i="21"/>
  <c r="D169" i="21"/>
  <c r="E174" i="21"/>
  <c r="C180" i="21"/>
  <c r="D185" i="21"/>
  <c r="E190" i="21"/>
  <c r="C196" i="21"/>
  <c r="D201" i="21"/>
  <c r="E206" i="21"/>
  <c r="C212" i="21"/>
  <c r="D217" i="21"/>
  <c r="E222" i="21"/>
  <c r="C228" i="21"/>
  <c r="D233" i="21"/>
  <c r="E238" i="21"/>
  <c r="C244" i="21"/>
  <c r="D249" i="21"/>
  <c r="E254" i="21"/>
  <c r="C260" i="21"/>
  <c r="D265" i="21"/>
  <c r="E270" i="21"/>
  <c r="C276" i="21"/>
  <c r="D281" i="21"/>
  <c r="K265" i="21"/>
  <c r="J323" i="21"/>
  <c r="K344" i="21"/>
  <c r="L365" i="21"/>
  <c r="J387" i="21"/>
  <c r="D112" i="21"/>
  <c r="E117" i="21"/>
  <c r="C123" i="21"/>
  <c r="D128" i="21"/>
  <c r="E133" i="21"/>
  <c r="C139" i="21"/>
  <c r="D144" i="21"/>
  <c r="E149" i="21"/>
  <c r="C155" i="21"/>
  <c r="D160" i="21"/>
  <c r="E165" i="21"/>
  <c r="C171" i="21"/>
  <c r="D176" i="21"/>
  <c r="E181" i="21"/>
  <c r="C187" i="21"/>
  <c r="D192" i="21"/>
  <c r="E197" i="21"/>
  <c r="C203" i="21"/>
  <c r="D208" i="21"/>
  <c r="E213" i="21"/>
  <c r="C219" i="21"/>
  <c r="D224" i="21"/>
  <c r="E229" i="21"/>
  <c r="L361" i="21"/>
  <c r="E116" i="21"/>
  <c r="C138" i="21"/>
  <c r="D159" i="21"/>
  <c r="E180" i="21"/>
  <c r="C202" i="21"/>
  <c r="D223" i="21"/>
  <c r="E237" i="21"/>
  <c r="D248" i="21"/>
  <c r="C259" i="21"/>
  <c r="E269" i="21"/>
  <c r="D280" i="21"/>
  <c r="D286" i="21"/>
  <c r="E291" i="21"/>
  <c r="C297" i="21"/>
  <c r="D302" i="21"/>
  <c r="E307" i="21"/>
  <c r="C313" i="21"/>
  <c r="D318" i="21"/>
  <c r="E323" i="21"/>
  <c r="C329" i="21"/>
  <c r="D334" i="21"/>
  <c r="E339" i="21"/>
  <c r="C345" i="21"/>
  <c r="D350" i="21"/>
  <c r="E355" i="21"/>
  <c r="C361" i="21"/>
  <c r="D366" i="21"/>
  <c r="E371" i="21"/>
  <c r="C377" i="21"/>
  <c r="D382" i="21"/>
  <c r="E387" i="21"/>
  <c r="C393" i="21"/>
  <c r="D398" i="21"/>
  <c r="L270" i="21"/>
  <c r="K388" i="21"/>
  <c r="D123" i="21"/>
  <c r="E144" i="21"/>
  <c r="C166" i="21"/>
  <c r="D187" i="21"/>
  <c r="E208" i="21"/>
  <c r="C230" i="21"/>
  <c r="E240" i="21"/>
  <c r="D251" i="21"/>
  <c r="C262" i="21"/>
  <c r="E272" i="21"/>
  <c r="E282" i="21"/>
  <c r="C288" i="21"/>
  <c r="D293" i="21"/>
  <c r="E298" i="21"/>
  <c r="C304" i="21"/>
  <c r="D309" i="21"/>
  <c r="E314" i="21"/>
  <c r="C320" i="21"/>
  <c r="D325" i="21"/>
  <c r="E330" i="21"/>
  <c r="C336" i="21"/>
  <c r="D341" i="21"/>
  <c r="E346" i="21"/>
  <c r="C352" i="21"/>
  <c r="D357" i="21"/>
  <c r="E362" i="21"/>
  <c r="C368" i="21"/>
  <c r="D373" i="21"/>
  <c r="E378" i="21"/>
  <c r="C384" i="21"/>
  <c r="D389" i="21"/>
  <c r="E394" i="21"/>
  <c r="C400" i="21"/>
  <c r="C194" i="21"/>
  <c r="C255" i="21"/>
  <c r="E289" i="21"/>
  <c r="C311" i="21"/>
  <c r="D332" i="21"/>
  <c r="E353" i="21"/>
  <c r="C375" i="21"/>
  <c r="D396" i="21"/>
  <c r="J399" i="21"/>
  <c r="C126" i="21"/>
  <c r="E168" i="21"/>
  <c r="E200" i="21"/>
  <c r="D227" i="21"/>
  <c r="C242" i="21"/>
  <c r="C258" i="21"/>
  <c r="E268" i="21"/>
  <c r="D279" i="21"/>
  <c r="C286" i="21"/>
  <c r="D291" i="21"/>
  <c r="E296" i="21"/>
  <c r="C302" i="21"/>
  <c r="D307" i="21"/>
  <c r="E312" i="21"/>
  <c r="C318" i="21"/>
  <c r="D323" i="21"/>
  <c r="E328" i="21"/>
  <c r="C334" i="21"/>
  <c r="D339" i="21"/>
  <c r="E344" i="21"/>
  <c r="C350" i="21"/>
  <c r="D355" i="21"/>
  <c r="E360" i="21"/>
  <c r="C366" i="21"/>
  <c r="D371" i="21"/>
  <c r="E376" i="21"/>
  <c r="C382" i="21"/>
  <c r="D387" i="21"/>
  <c r="E392" i="21"/>
  <c r="C398" i="21"/>
  <c r="C130" i="21"/>
  <c r="D215" i="21"/>
  <c r="E265" i="21"/>
  <c r="C295" i="21"/>
  <c r="D316" i="21"/>
  <c r="E337" i="21"/>
  <c r="C359" i="21"/>
  <c r="D380" i="21"/>
  <c r="E401" i="21"/>
  <c r="E136" i="21"/>
  <c r="D179" i="21"/>
  <c r="C206" i="21"/>
  <c r="D231" i="21"/>
  <c r="D247" i="21"/>
  <c r="E260" i="21"/>
  <c r="D271" i="21"/>
  <c r="C282" i="21"/>
  <c r="D287" i="21"/>
  <c r="E292" i="21"/>
  <c r="C298" i="21"/>
  <c r="D303" i="21"/>
  <c r="E308" i="21"/>
  <c r="C314" i="21"/>
  <c r="D319" i="21"/>
  <c r="E324" i="21"/>
  <c r="C330" i="21"/>
  <c r="D335" i="21"/>
  <c r="E340" i="21"/>
  <c r="C346" i="21"/>
  <c r="D351" i="21"/>
  <c r="E356" i="21"/>
  <c r="C362" i="21"/>
  <c r="D367" i="21"/>
  <c r="E372" i="21"/>
  <c r="C378" i="21"/>
  <c r="D383" i="21"/>
  <c r="E388" i="21"/>
  <c r="C394" i="21"/>
  <c r="D399" i="21"/>
  <c r="L329" i="21"/>
  <c r="D151" i="21"/>
  <c r="E233" i="21"/>
  <c r="D276" i="21"/>
  <c r="D300" i="21"/>
  <c r="E321" i="21"/>
  <c r="C343" i="21"/>
  <c r="D364" i="21"/>
  <c r="E385" i="21"/>
  <c r="K313" i="21"/>
  <c r="D147" i="21"/>
  <c r="E184" i="21"/>
  <c r="D211" i="21"/>
  <c r="E236" i="21"/>
  <c r="C250" i="21"/>
  <c r="D263" i="21"/>
  <c r="C274" i="21"/>
  <c r="D283" i="21"/>
  <c r="E288" i="21"/>
  <c r="C294" i="21"/>
  <c r="D299" i="21"/>
  <c r="E304" i="21"/>
  <c r="C310" i="21"/>
  <c r="D315" i="21"/>
  <c r="E320" i="21"/>
  <c r="C326" i="21"/>
  <c r="D331" i="21"/>
  <c r="E336" i="21"/>
  <c r="C342" i="21"/>
  <c r="D347" i="21"/>
  <c r="E352" i="21"/>
  <c r="C358" i="21"/>
  <c r="D363" i="21"/>
  <c r="E368" i="21"/>
  <c r="C374" i="21"/>
  <c r="D379" i="21"/>
  <c r="E384" i="21"/>
  <c r="C390" i="21"/>
  <c r="D395" i="21"/>
  <c r="E400" i="21"/>
  <c r="E172" i="21"/>
  <c r="D244" i="21"/>
  <c r="D284" i="21"/>
  <c r="E305" i="21"/>
  <c r="C327" i="21"/>
  <c r="D348" i="21"/>
  <c r="E369" i="21"/>
  <c r="C391" i="21"/>
  <c r="K356" i="21"/>
  <c r="D115" i="21"/>
  <c r="C158" i="21"/>
  <c r="C190" i="21"/>
  <c r="C222" i="21"/>
  <c r="D239" i="21"/>
  <c r="E252" i="21"/>
  <c r="C266" i="21"/>
  <c r="E276" i="21"/>
  <c r="E284" i="21"/>
  <c r="C290" i="21"/>
  <c r="D295" i="21"/>
  <c r="E300" i="21"/>
  <c r="C306" i="21"/>
  <c r="D311" i="21"/>
  <c r="E316" i="21"/>
  <c r="C322" i="21"/>
  <c r="D327" i="21"/>
  <c r="E332" i="21"/>
  <c r="C338" i="21"/>
  <c r="D343" i="21"/>
  <c r="E348" i="21"/>
  <c r="C354" i="21"/>
  <c r="D359" i="21"/>
  <c r="E364" i="21"/>
  <c r="C370" i="21"/>
  <c r="D375" i="21"/>
  <c r="E380" i="21"/>
  <c r="C386" i="21"/>
  <c r="D391" i="21"/>
  <c r="E396" i="21"/>
  <c r="E32" i="26"/>
  <c r="K8" i="21"/>
  <c r="L45" i="21"/>
  <c r="J105" i="21"/>
  <c r="D74" i="21"/>
  <c r="J39" i="21"/>
  <c r="E88" i="21"/>
  <c r="E13" i="21"/>
  <c r="E64" i="21"/>
  <c r="C31" i="21"/>
  <c r="J79" i="21"/>
  <c r="E26" i="26"/>
  <c r="E23" i="21"/>
  <c r="K38" i="21"/>
  <c r="L59" i="21"/>
  <c r="D71" i="21"/>
  <c r="E76" i="21"/>
  <c r="K9" i="21"/>
  <c r="C46" i="21"/>
  <c r="K87" i="21"/>
  <c r="E17" i="21"/>
  <c r="C105" i="21"/>
  <c r="E65" i="26"/>
  <c r="J51" i="21"/>
  <c r="K37" i="21"/>
  <c r="K103" i="21"/>
  <c r="L30" i="21"/>
  <c r="D16" i="21"/>
  <c r="C59" i="21"/>
  <c r="D94" i="21"/>
  <c r="E85" i="21"/>
  <c r="D76" i="21"/>
  <c r="E55" i="26"/>
  <c r="K88" i="21"/>
  <c r="C74" i="21"/>
  <c r="C32" i="21"/>
  <c r="D37" i="21"/>
  <c r="K6" i="21"/>
  <c r="E47" i="21"/>
  <c r="J23" i="21"/>
  <c r="L55" i="21"/>
  <c r="J101" i="21"/>
  <c r="E83" i="21"/>
  <c r="E56" i="26"/>
  <c r="L93" i="21"/>
  <c r="K77" i="21"/>
  <c r="J102" i="21"/>
  <c r="C34" i="21"/>
  <c r="C72" i="21"/>
  <c r="E8" i="21"/>
  <c r="L44" i="21"/>
  <c r="K19" i="21"/>
  <c r="C57" i="21"/>
  <c r="E25" i="21"/>
  <c r="E33" i="26"/>
  <c r="J14" i="21"/>
  <c r="E71" i="21"/>
  <c r="J2" i="21"/>
  <c r="E98" i="21"/>
  <c r="K82" i="21"/>
  <c r="L52" i="21"/>
  <c r="D33" i="21"/>
  <c r="D88" i="21"/>
  <c r="D44" i="21"/>
  <c r="E65" i="21"/>
  <c r="E59" i="26"/>
  <c r="J25" i="21"/>
  <c r="L53" i="21"/>
  <c r="L69" i="21"/>
  <c r="L107" i="21"/>
  <c r="E14" i="21"/>
  <c r="K42" i="21"/>
  <c r="D59" i="21"/>
  <c r="E3" i="21"/>
  <c r="C89" i="21"/>
  <c r="L79" i="21"/>
  <c r="E39" i="26"/>
  <c r="L61" i="21"/>
  <c r="L83" i="21"/>
  <c r="J33" i="21"/>
  <c r="J13" i="21"/>
  <c r="D54" i="21"/>
  <c r="D41" i="21"/>
  <c r="C68" i="21"/>
  <c r="E99" i="21"/>
  <c r="C92" i="21"/>
  <c r="E2" i="26"/>
  <c r="J22" i="21"/>
  <c r="E7" i="21"/>
  <c r="K86" i="21"/>
  <c r="D58" i="21"/>
  <c r="K34" i="21"/>
  <c r="L46" i="21"/>
  <c r="E104" i="21"/>
  <c r="D28" i="21"/>
  <c r="J92" i="21"/>
  <c r="D75" i="21"/>
  <c r="E57" i="26"/>
  <c r="D7" i="21"/>
  <c r="L62" i="21"/>
  <c r="L76" i="21"/>
  <c r="D67" i="21"/>
  <c r="E91" i="21"/>
  <c r="L100" i="21"/>
  <c r="J44" i="21"/>
  <c r="E19" i="21"/>
  <c r="D32" i="21"/>
  <c r="E53" i="21"/>
  <c r="E19" i="26"/>
  <c r="L56" i="21"/>
  <c r="J91" i="21"/>
  <c r="L66" i="21"/>
  <c r="C5" i="21"/>
  <c r="E18" i="21"/>
  <c r="D77" i="21"/>
  <c r="E40" i="21"/>
  <c r="C49" i="21"/>
  <c r="E107" i="21"/>
  <c r="K31" i="21"/>
  <c r="E54" i="26"/>
  <c r="C29" i="21"/>
  <c r="J61" i="21"/>
  <c r="K79" i="21"/>
  <c r="E72" i="21"/>
  <c r="C17" i="21"/>
  <c r="C36" i="21"/>
  <c r="J47" i="21"/>
  <c r="L104" i="21"/>
  <c r="C7" i="21"/>
  <c r="J95" i="21"/>
  <c r="E14" i="26"/>
  <c r="J41" i="21"/>
  <c r="J49" i="21"/>
  <c r="L98" i="21"/>
  <c r="D23" i="21"/>
  <c r="J93" i="21"/>
  <c r="J4" i="21"/>
  <c r="J86" i="21"/>
  <c r="E16" i="21"/>
  <c r="C63" i="21"/>
  <c r="E70" i="21"/>
  <c r="E31" i="26"/>
  <c r="D47" i="21"/>
  <c r="K64" i="21"/>
  <c r="J42" i="21"/>
  <c r="E12" i="21"/>
  <c r="C94" i="21"/>
  <c r="K100" i="21"/>
  <c r="J28" i="21"/>
  <c r="D78" i="21"/>
  <c r="E5" i="21"/>
  <c r="E69" i="21"/>
  <c r="E50" i="26"/>
  <c r="L106" i="21"/>
  <c r="J70" i="21"/>
  <c r="D18" i="21"/>
  <c r="E55" i="21"/>
  <c r="L85" i="21"/>
  <c r="J50" i="21"/>
  <c r="E31" i="21"/>
  <c r="K44" i="21"/>
  <c r="L97" i="21"/>
  <c r="E9" i="21"/>
  <c r="E34" i="26"/>
  <c r="K40" i="21"/>
  <c r="J67" i="21"/>
  <c r="K21" i="21"/>
  <c r="E84" i="21"/>
  <c r="L28" i="21"/>
  <c r="D55" i="21"/>
  <c r="C4" i="21"/>
  <c r="L102" i="21"/>
  <c r="D89" i="21"/>
  <c r="E45" i="21"/>
  <c r="E9" i="26"/>
  <c r="L19" i="21"/>
  <c r="J27" i="21"/>
  <c r="D106" i="21"/>
  <c r="L94" i="21"/>
  <c r="E46" i="21"/>
  <c r="L73" i="21"/>
  <c r="D40" i="21"/>
  <c r="D65" i="21"/>
  <c r="E2" i="21"/>
  <c r="C79" i="21"/>
  <c r="E45" i="26"/>
  <c r="D66" i="21"/>
  <c r="K25" i="21"/>
  <c r="C97" i="21"/>
  <c r="D57" i="21"/>
  <c r="K106" i="21"/>
  <c r="L80" i="21"/>
  <c r="C6" i="21"/>
  <c r="D48" i="21"/>
  <c r="K20" i="21"/>
  <c r="L41" i="21"/>
  <c r="E7" i="26"/>
  <c r="J19" i="21"/>
  <c r="K80" i="21"/>
  <c r="L24" i="21"/>
  <c r="L49" i="21"/>
  <c r="D9" i="21"/>
  <c r="D101" i="21"/>
  <c r="E37" i="21"/>
  <c r="E89" i="21"/>
  <c r="K58" i="21"/>
  <c r="C75" i="21"/>
  <c r="E18" i="26"/>
  <c r="K16" i="21"/>
  <c r="K96" i="21"/>
  <c r="J40" i="21"/>
  <c r="C69" i="21"/>
  <c r="J7" i="21"/>
  <c r="J55" i="21"/>
  <c r="C33" i="21"/>
  <c r="E77" i="21"/>
  <c r="D60" i="21"/>
  <c r="E105" i="21"/>
  <c r="E62" i="26"/>
  <c r="K53" i="21"/>
  <c r="J18" i="21"/>
  <c r="D90" i="21"/>
  <c r="D29" i="21"/>
  <c r="L103" i="21"/>
  <c r="J34" i="21"/>
  <c r="E67" i="21"/>
  <c r="E78" i="21"/>
  <c r="E61" i="21"/>
  <c r="J6" i="21"/>
  <c r="E5" i="26"/>
  <c r="K78" i="21"/>
  <c r="E60" i="21"/>
  <c r="C98" i="21"/>
  <c r="C37" i="21"/>
  <c r="L17" i="21"/>
  <c r="L25" i="21"/>
  <c r="K68" i="21"/>
  <c r="D46" i="21"/>
  <c r="D91" i="21"/>
  <c r="E41" i="26"/>
  <c r="J64" i="21"/>
  <c r="D34" i="21"/>
  <c r="L16" i="21"/>
  <c r="C50" i="21"/>
  <c r="L71" i="21"/>
  <c r="J10" i="21"/>
  <c r="E24" i="21"/>
  <c r="C95" i="21"/>
  <c r="K83" i="21"/>
  <c r="C100" i="21"/>
  <c r="E40" i="26"/>
  <c r="J80" i="21"/>
  <c r="K99" i="21"/>
  <c r="L34" i="21"/>
  <c r="K45" i="21"/>
  <c r="K7" i="21"/>
  <c r="L87" i="21"/>
  <c r="D56" i="21"/>
  <c r="D68" i="21"/>
  <c r="C27" i="21"/>
  <c r="C15" i="21"/>
  <c r="E15" i="26"/>
  <c r="J59" i="21"/>
  <c r="K27" i="21"/>
  <c r="E95" i="21"/>
  <c r="J100" i="21"/>
  <c r="D73" i="21"/>
  <c r="C22" i="21"/>
  <c r="L6" i="21"/>
  <c r="K49" i="21"/>
  <c r="C44" i="21"/>
  <c r="D84" i="21"/>
  <c r="E23" i="26"/>
  <c r="C58" i="21"/>
  <c r="C13" i="21"/>
  <c r="J24" i="21"/>
  <c r="E44" i="21"/>
  <c r="C66" i="21"/>
  <c r="D87" i="21"/>
  <c r="J103" i="21"/>
  <c r="L78" i="21"/>
  <c r="K4" i="21"/>
  <c r="L38" i="21"/>
  <c r="L108" i="21"/>
  <c r="E13" i="26"/>
  <c r="L10" i="21"/>
  <c r="E42" i="21"/>
  <c r="L21" i="21"/>
  <c r="L101" i="21"/>
  <c r="L50" i="21"/>
  <c r="E92" i="21"/>
  <c r="D61" i="21"/>
  <c r="E30" i="21"/>
  <c r="J66" i="21"/>
  <c r="C87" i="21"/>
  <c r="E6" i="26"/>
  <c r="L77" i="21"/>
  <c r="E39" i="21"/>
  <c r="E28" i="21"/>
  <c r="C53" i="21"/>
  <c r="E63" i="21"/>
  <c r="J68" i="21"/>
  <c r="K95" i="21"/>
  <c r="L9" i="21"/>
  <c r="J108" i="21"/>
  <c r="D20" i="21"/>
  <c r="E36" i="26"/>
  <c r="K62" i="21"/>
  <c r="J89" i="21"/>
  <c r="D50" i="21"/>
  <c r="C77" i="21"/>
  <c r="E103" i="21"/>
  <c r="D43" i="21"/>
  <c r="C2" i="21"/>
  <c r="L15" i="21"/>
  <c r="K23" i="21"/>
  <c r="D72" i="21"/>
  <c r="C48" i="8"/>
  <c r="C48" i="26" s="1"/>
  <c r="D80" i="8"/>
  <c r="D80" i="26" s="1"/>
  <c r="D70" i="8"/>
  <c r="D70" i="26" s="1"/>
  <c r="D13" i="8"/>
  <c r="D40" i="8"/>
  <c r="D79" i="8"/>
  <c r="D79" i="26" s="1"/>
  <c r="D14" i="8"/>
  <c r="D86" i="8"/>
  <c r="D86" i="26" s="1"/>
  <c r="D38" i="8"/>
  <c r="D99" i="8"/>
  <c r="D41" i="8"/>
  <c r="D26" i="8"/>
  <c r="D87" i="8"/>
  <c r="D87" i="26" s="1"/>
  <c r="D93" i="8"/>
  <c r="D93" i="26" s="1"/>
  <c r="D81" i="8"/>
  <c r="D81" i="26" s="1"/>
  <c r="D71" i="8"/>
  <c r="D71" i="26" s="1"/>
  <c r="D28" i="8"/>
  <c r="D29" i="8"/>
  <c r="D101" i="8"/>
  <c r="D100" i="8"/>
  <c r="D51" i="8"/>
  <c r="D97" i="8"/>
  <c r="D97" i="26" s="1"/>
  <c r="D27" i="8"/>
  <c r="D16" i="8"/>
  <c r="D22" i="8"/>
  <c r="D58" i="8"/>
  <c r="D89" i="8"/>
  <c r="D89" i="26" s="1"/>
  <c r="D3" i="8"/>
  <c r="D21" i="8"/>
  <c r="D62" i="8"/>
  <c r="D66" i="8"/>
  <c r="D33" i="8"/>
  <c r="D69" i="8"/>
  <c r="D69" i="26" s="1"/>
  <c r="D45" i="8"/>
  <c r="D94" i="8"/>
  <c r="D94" i="26" s="1"/>
  <c r="D12" i="8"/>
  <c r="D20" i="8"/>
  <c r="D6" i="8"/>
  <c r="D2" i="8"/>
  <c r="D35" i="8"/>
  <c r="D19" i="8"/>
  <c r="D46" i="8"/>
  <c r="D36" i="8"/>
  <c r="D84" i="8"/>
  <c r="D84" i="26" s="1"/>
  <c r="D30" i="8"/>
  <c r="D67" i="8"/>
  <c r="D67" i="26" s="1"/>
  <c r="D52" i="8"/>
  <c r="D76" i="8"/>
  <c r="D76" i="26" s="1"/>
  <c r="D31" i="8"/>
  <c r="D77" i="8"/>
  <c r="D77" i="26" s="1"/>
  <c r="D11" i="8"/>
  <c r="D43" i="8"/>
  <c r="D8" i="8"/>
  <c r="D68" i="8"/>
  <c r="D68" i="26" s="1"/>
  <c r="D5" i="8"/>
  <c r="D60" i="8"/>
  <c r="D4" i="8"/>
  <c r="D53" i="8"/>
  <c r="D18" i="8"/>
  <c r="D44" i="8"/>
  <c r="D25" i="8"/>
  <c r="D37" i="8"/>
  <c r="D54" i="8"/>
  <c r="D49" i="8"/>
  <c r="D82" i="8"/>
  <c r="D82" i="26" s="1"/>
  <c r="D42" i="8"/>
  <c r="D55" i="8"/>
  <c r="D83" i="8"/>
  <c r="D83" i="26" s="1"/>
  <c r="D95" i="8"/>
  <c r="D95" i="26" s="1"/>
  <c r="D91" i="8"/>
  <c r="D91" i="26" s="1"/>
  <c r="D7" i="8"/>
  <c r="D90" i="8"/>
  <c r="D90" i="26" s="1"/>
  <c r="D65" i="8"/>
  <c r="D59" i="8"/>
  <c r="D34" i="8"/>
  <c r="D61" i="8"/>
  <c r="C9" i="8"/>
  <c r="C9" i="26" s="1"/>
  <c r="D85" i="8"/>
  <c r="D85" i="26" s="1"/>
  <c r="D15" i="8"/>
  <c r="D88" i="8"/>
  <c r="D88" i="26" s="1"/>
  <c r="D78" i="8"/>
  <c r="D78" i="26" s="1"/>
  <c r="D72" i="8"/>
  <c r="D72" i="26" s="1"/>
  <c r="D92" i="8"/>
  <c r="D92" i="26" s="1"/>
  <c r="D39" i="8"/>
  <c r="D17" i="8"/>
  <c r="D73" i="8"/>
  <c r="D73" i="26" s="1"/>
  <c r="D32" i="8"/>
  <c r="D57" i="8"/>
  <c r="D47" i="8"/>
  <c r="D74" i="8"/>
  <c r="D74" i="26" s="1"/>
  <c r="D56" i="8"/>
  <c r="D63" i="8"/>
  <c r="D10" i="8"/>
  <c r="D98" i="8"/>
  <c r="D98" i="26" s="1"/>
  <c r="D24" i="8"/>
  <c r="D50" i="8"/>
  <c r="D75" i="8"/>
  <c r="D96" i="8"/>
  <c r="D96" i="26" s="1"/>
  <c r="AH834" i="13"/>
  <c r="H634" i="13"/>
  <c r="AH860" i="13"/>
  <c r="H660" i="13"/>
  <c r="H114" i="22"/>
  <c r="AE114" i="13" s="1"/>
  <c r="AH714" i="13"/>
  <c r="O199" i="22"/>
  <c r="AE799" i="13" s="1"/>
  <c r="AH199" i="13"/>
  <c r="AH807" i="13"/>
  <c r="H607" i="13"/>
  <c r="AH821" i="13"/>
  <c r="H621" i="13"/>
  <c r="AH835" i="13"/>
  <c r="H635" i="13"/>
  <c r="AH845" i="13"/>
  <c r="H645" i="13"/>
  <c r="AH856" i="13"/>
  <c r="H656" i="13"/>
  <c r="AH874" i="13"/>
  <c r="H674" i="13"/>
  <c r="AH879" i="13"/>
  <c r="H679" i="13"/>
  <c r="H106" i="22"/>
  <c r="AE106" i="13" s="1"/>
  <c r="AH706" i="13"/>
  <c r="O111" i="22"/>
  <c r="AE711" i="13" s="1"/>
  <c r="AH111" i="13"/>
  <c r="O146" i="22"/>
  <c r="AE746" i="13" s="1"/>
  <c r="AH146" i="13"/>
  <c r="H150" i="22"/>
  <c r="AE150" i="13" s="1"/>
  <c r="AH750" i="13"/>
  <c r="O170" i="22"/>
  <c r="AE770" i="13" s="1"/>
  <c r="AH170" i="13"/>
  <c r="O166" i="22"/>
  <c r="AE766" i="13" s="1"/>
  <c r="AH166" i="13"/>
  <c r="AH802" i="13"/>
  <c r="H602" i="13"/>
  <c r="AH812" i="13"/>
  <c r="H612" i="13"/>
  <c r="AH831" i="13"/>
  <c r="H631" i="13"/>
  <c r="AH898" i="13"/>
  <c r="H698" i="13"/>
  <c r="O103" i="22"/>
  <c r="AE703" i="13" s="1"/>
  <c r="AH103" i="13"/>
  <c r="H120" i="22"/>
  <c r="AE120" i="13" s="1"/>
  <c r="AH720" i="13"/>
  <c r="O183" i="22"/>
  <c r="AE783" i="13" s="1"/>
  <c r="AH183" i="13"/>
  <c r="O119" i="22"/>
  <c r="AE719" i="13" s="1"/>
  <c r="AH119" i="13"/>
  <c r="H184" i="22"/>
  <c r="AE184" i="13" s="1"/>
  <c r="AH784" i="13"/>
  <c r="AH803" i="13"/>
  <c r="H603" i="13"/>
  <c r="AH880" i="13"/>
  <c r="H680" i="13"/>
  <c r="O173" i="22"/>
  <c r="AE773" i="13" s="1"/>
  <c r="AH173" i="13"/>
  <c r="O159" i="22"/>
  <c r="AE759" i="13" s="1"/>
  <c r="AH159" i="13"/>
  <c r="AH862" i="13"/>
  <c r="H662" i="13"/>
  <c r="AH890" i="13"/>
  <c r="H690" i="13"/>
  <c r="H126" i="22"/>
  <c r="AE126" i="13" s="1"/>
  <c r="AH726" i="13"/>
  <c r="O197" i="22"/>
  <c r="AE797" i="13" s="1"/>
  <c r="AH197" i="13"/>
  <c r="AH818" i="13"/>
  <c r="H618" i="13"/>
  <c r="AH853" i="13"/>
  <c r="H653" i="13"/>
  <c r="H104" i="22"/>
  <c r="AE104" i="13" s="1"/>
  <c r="AH704" i="13"/>
  <c r="O113" i="22"/>
  <c r="AE713" i="13" s="1"/>
  <c r="AH113" i="13"/>
  <c r="O117" i="22"/>
  <c r="AE717" i="13" s="1"/>
  <c r="AH117" i="13"/>
  <c r="O201" i="22"/>
  <c r="AE801" i="13" s="1"/>
  <c r="AH201" i="13"/>
  <c r="O191" i="22"/>
  <c r="AE791" i="13" s="1"/>
  <c r="AH191" i="13"/>
  <c r="O172" i="22"/>
  <c r="AE772" i="13" s="1"/>
  <c r="AH172" i="13"/>
  <c r="AH866" i="13"/>
  <c r="H666" i="13"/>
  <c r="O165" i="22"/>
  <c r="AE765" i="13" s="1"/>
  <c r="AH165" i="13"/>
  <c r="AH823" i="13"/>
  <c r="H623" i="13"/>
  <c r="O177" i="22"/>
  <c r="AE777" i="13" s="1"/>
  <c r="AH177" i="13"/>
  <c r="AH819" i="13"/>
  <c r="H619" i="13"/>
  <c r="O105" i="22"/>
  <c r="AE705" i="13" s="1"/>
  <c r="AH105" i="13"/>
  <c r="H200" i="22"/>
  <c r="AE200" i="13" s="1"/>
  <c r="AH800" i="13"/>
  <c r="AH864" i="13"/>
  <c r="H664" i="13"/>
  <c r="H134" i="22"/>
  <c r="AE134" i="13" s="1"/>
  <c r="AH734" i="13"/>
  <c r="H103" i="22"/>
  <c r="AE103" i="13" s="1"/>
  <c r="AH703" i="13"/>
  <c r="O121" i="22"/>
  <c r="AE721" i="13" s="1"/>
  <c r="AH121" i="13"/>
  <c r="O169" i="22"/>
  <c r="AE769" i="13" s="1"/>
  <c r="AH169" i="13"/>
  <c r="AH837" i="13"/>
  <c r="H637" i="13"/>
  <c r="AH805" i="13"/>
  <c r="H605" i="13"/>
  <c r="H122" i="22"/>
  <c r="AE122" i="13" s="1"/>
  <c r="AH722" i="13"/>
  <c r="AH815" i="13"/>
  <c r="H615" i="13"/>
  <c r="AH839" i="13"/>
  <c r="H639" i="13"/>
  <c r="AH882" i="13"/>
  <c r="H682" i="13"/>
  <c r="H144" i="22"/>
  <c r="AE144" i="13" s="1"/>
  <c r="AH744" i="13"/>
  <c r="O185" i="22"/>
  <c r="AE785" i="13" s="1"/>
  <c r="AH185" i="13"/>
  <c r="O171" i="22"/>
  <c r="AE771" i="13" s="1"/>
  <c r="AH171" i="13"/>
  <c r="O167" i="22"/>
  <c r="AE767" i="13" s="1"/>
  <c r="AH167" i="13"/>
  <c r="O157" i="22"/>
  <c r="AE757" i="13" s="1"/>
  <c r="AH157" i="13"/>
  <c r="M224" i="22"/>
  <c r="P224" i="22" s="1"/>
  <c r="H224" i="22" s="1"/>
  <c r="K320" i="22"/>
  <c r="L320" i="22" s="1"/>
  <c r="F150" i="22"/>
  <c r="I150" i="22" s="1"/>
  <c r="F343" i="22"/>
  <c r="I343" i="22" s="1"/>
  <c r="O343" i="22" s="1"/>
  <c r="F296" i="22"/>
  <c r="I296" i="22" s="1"/>
  <c r="O296" i="22" s="1"/>
  <c r="D155" i="22"/>
  <c r="E155" i="22" s="1"/>
  <c r="M390" i="22"/>
  <c r="P390" i="22" s="1"/>
  <c r="H390" i="22" s="1"/>
  <c r="K396" i="22"/>
  <c r="L396" i="22" s="1"/>
  <c r="K298" i="22"/>
  <c r="L298" i="22" s="1"/>
  <c r="K244" i="22"/>
  <c r="L244" i="22" s="1"/>
  <c r="D374" i="22"/>
  <c r="E374" i="22" s="1"/>
  <c r="D194" i="22"/>
  <c r="E194" i="22" s="1"/>
  <c r="D357" i="22"/>
  <c r="E357" i="22" s="1"/>
  <c r="F355" i="22"/>
  <c r="I355" i="22" s="1"/>
  <c r="O355" i="22" s="1"/>
  <c r="M123" i="22"/>
  <c r="P123" i="22" s="1"/>
  <c r="F31" i="22"/>
  <c r="I31" i="22" s="1"/>
  <c r="O31" i="22" s="1"/>
  <c r="AE631" i="13" s="1"/>
  <c r="K47" i="22"/>
  <c r="L47" i="22" s="1"/>
  <c r="M139" i="22"/>
  <c r="P139" i="22" s="1"/>
  <c r="F202" i="22"/>
  <c r="I202" i="22" s="1"/>
  <c r="O202" i="22" s="1"/>
  <c r="F64" i="22"/>
  <c r="I64" i="22" s="1"/>
  <c r="O64" i="22" s="1"/>
  <c r="AE664" i="13" s="1"/>
  <c r="M77" i="22"/>
  <c r="P77" i="22" s="1"/>
  <c r="K40" i="22"/>
  <c r="L40" i="22" s="1"/>
  <c r="M42" i="22"/>
  <c r="P42" i="22" s="1"/>
  <c r="AH642" i="13" s="1"/>
  <c r="F92" i="22"/>
  <c r="I92" i="22" s="1"/>
  <c r="AH92" i="13" s="1"/>
  <c r="H92" i="13" s="1"/>
  <c r="F116" i="22"/>
  <c r="I116" i="22" s="1"/>
  <c r="M48" i="22"/>
  <c r="P48" i="22" s="1"/>
  <c r="M28" i="22"/>
  <c r="P28" i="22" s="1"/>
  <c r="M75" i="22"/>
  <c r="P75" i="22" s="1"/>
  <c r="M69" i="22"/>
  <c r="P69" i="22" s="1"/>
  <c r="F181" i="22"/>
  <c r="I181" i="22" s="1"/>
  <c r="M71" i="22"/>
  <c r="P71" i="22" s="1"/>
  <c r="O26" i="22"/>
  <c r="AE626" i="13" s="1"/>
  <c r="AH26" i="13"/>
  <c r="H26" i="13" s="1"/>
  <c r="H12" i="22"/>
  <c r="AE12" i="13" s="1"/>
  <c r="O71" i="22"/>
  <c r="AE671" i="13" s="1"/>
  <c r="AH71" i="13"/>
  <c r="H71" i="13" s="1"/>
  <c r="H7" i="22"/>
  <c r="AE7" i="13" s="1"/>
  <c r="H19" i="22"/>
  <c r="AE19" i="13" s="1"/>
  <c r="O73" i="22"/>
  <c r="AE673" i="13" s="1"/>
  <c r="AH73" i="13"/>
  <c r="H73" i="13" s="1"/>
  <c r="H2" i="22"/>
  <c r="AE2" i="13" s="1"/>
  <c r="O10" i="22"/>
  <c r="AE610" i="13" s="1"/>
  <c r="AH10" i="13"/>
  <c r="H10" i="13" s="1"/>
  <c r="O12" i="22"/>
  <c r="AE612" i="13" s="1"/>
  <c r="AH12" i="13"/>
  <c r="H12" i="13" s="1"/>
  <c r="H15" i="22"/>
  <c r="AE15" i="13" s="1"/>
  <c r="O20" i="22"/>
  <c r="AE620" i="13" s="1"/>
  <c r="AH20" i="13"/>
  <c r="H20" i="13" s="1"/>
  <c r="H80" i="22"/>
  <c r="AE80" i="13" s="1"/>
  <c r="O4" i="22"/>
  <c r="AE604" i="13" s="1"/>
  <c r="AH4" i="13"/>
  <c r="H4" i="13" s="1"/>
  <c r="M4" i="22"/>
  <c r="P4" i="22" s="1"/>
  <c r="AH604" i="13" s="1"/>
  <c r="M10" i="22"/>
  <c r="P10" i="22" s="1"/>
  <c r="AH610" i="13" s="1"/>
  <c r="F15" i="22"/>
  <c r="I15" i="22" s="1"/>
  <c r="H18" i="22"/>
  <c r="AE18" i="13" s="1"/>
  <c r="H21" i="22"/>
  <c r="AE21" i="13" s="1"/>
  <c r="K24" i="22"/>
  <c r="L24" i="22" s="1"/>
  <c r="O42" i="22"/>
  <c r="AE642" i="13" s="1"/>
  <c r="AH42" i="13"/>
  <c r="H42" i="13" s="1"/>
  <c r="H45" i="22"/>
  <c r="AE45" i="13" s="1"/>
  <c r="D52" i="22"/>
  <c r="E52" i="22" s="1"/>
  <c r="H56" i="22"/>
  <c r="AE56" i="13" s="1"/>
  <c r="H60" i="22"/>
  <c r="AE60" i="13" s="1"/>
  <c r="H62" i="22"/>
  <c r="AE62" i="13" s="1"/>
  <c r="O77" i="22"/>
  <c r="AE677" i="13" s="1"/>
  <c r="AH77" i="13"/>
  <c r="H77" i="13" s="1"/>
  <c r="H82" i="22"/>
  <c r="AE82" i="13" s="1"/>
  <c r="D98" i="22"/>
  <c r="E98" i="22" s="1"/>
  <c r="M8" i="22"/>
  <c r="P8" i="22" s="1"/>
  <c r="AH608" i="13" s="1"/>
  <c r="M20" i="22"/>
  <c r="P20" i="22" s="1"/>
  <c r="AH620" i="13" s="1"/>
  <c r="H35" i="22"/>
  <c r="AE35" i="13" s="1"/>
  <c r="M50" i="22"/>
  <c r="P50" i="22" s="1"/>
  <c r="AH650" i="13" s="1"/>
  <c r="H53" i="22"/>
  <c r="AE53" i="13" s="1"/>
  <c r="M55" i="22"/>
  <c r="P55" i="22" s="1"/>
  <c r="AH655" i="13" s="1"/>
  <c r="F57" i="22"/>
  <c r="I57" i="22" s="1"/>
  <c r="F60" i="22"/>
  <c r="I60" i="22" s="1"/>
  <c r="H64" i="22"/>
  <c r="AE64" i="13" s="1"/>
  <c r="D66" i="22"/>
  <c r="E66" i="22" s="1"/>
  <c r="F68" i="22"/>
  <c r="I68" i="22" s="1"/>
  <c r="F69" i="22"/>
  <c r="I69" i="22" s="1"/>
  <c r="D79" i="22"/>
  <c r="E79" i="22" s="1"/>
  <c r="H79" i="22"/>
  <c r="AE79" i="13" s="1"/>
  <c r="M85" i="22"/>
  <c r="P85" i="22" s="1"/>
  <c r="AH685" i="13" s="1"/>
  <c r="M86" i="22"/>
  <c r="P86" i="22" s="1"/>
  <c r="AH686" i="13" s="1"/>
  <c r="M87" i="22"/>
  <c r="P87" i="22" s="1"/>
  <c r="AH687" i="13" s="1"/>
  <c r="M88" i="22"/>
  <c r="P88" i="22" s="1"/>
  <c r="AH688" i="13" s="1"/>
  <c r="H3" i="22"/>
  <c r="AE3" i="13" s="1"/>
  <c r="H23" i="22"/>
  <c r="AE23" i="13" s="1"/>
  <c r="O28" i="22"/>
  <c r="AE628" i="13" s="1"/>
  <c r="AH28" i="13"/>
  <c r="H28" i="13" s="1"/>
  <c r="H31" i="22"/>
  <c r="AE31" i="13" s="1"/>
  <c r="O36" i="22"/>
  <c r="AE636" i="13" s="1"/>
  <c r="AH36" i="13"/>
  <c r="H36" i="13" s="1"/>
  <c r="H39" i="22"/>
  <c r="AE39" i="13" s="1"/>
  <c r="K44" i="22"/>
  <c r="L44" i="22" s="1"/>
  <c r="E49" i="22"/>
  <c r="F49" i="22" s="1"/>
  <c r="I49" i="22" s="1"/>
  <c r="O50" i="22"/>
  <c r="AE650" i="13" s="1"/>
  <c r="AH50" i="13"/>
  <c r="H50" i="13" s="1"/>
  <c r="K58" i="22"/>
  <c r="L58" i="22" s="1"/>
  <c r="K70" i="22"/>
  <c r="L70" i="22" s="1"/>
  <c r="K72" i="22"/>
  <c r="L72" i="22" s="1"/>
  <c r="H5" i="22"/>
  <c r="AE5" i="13" s="1"/>
  <c r="M26" i="22"/>
  <c r="P26" i="22" s="1"/>
  <c r="AH626" i="13" s="1"/>
  <c r="H34" i="22"/>
  <c r="AE34" i="13" s="1"/>
  <c r="K36" i="22"/>
  <c r="L36" i="22" s="1"/>
  <c r="H37" i="22"/>
  <c r="AE37" i="13" s="1"/>
  <c r="F44" i="22"/>
  <c r="I44" i="22" s="1"/>
  <c r="K52" i="22"/>
  <c r="L52" i="22" s="1"/>
  <c r="F62" i="22"/>
  <c r="I62" i="22" s="1"/>
  <c r="H66" i="22"/>
  <c r="AE66" i="13" s="1"/>
  <c r="H74" i="22"/>
  <c r="AE74" i="13" s="1"/>
  <c r="O81" i="22"/>
  <c r="AE681" i="13" s="1"/>
  <c r="AH81" i="13"/>
  <c r="H81" i="13" s="1"/>
  <c r="F82" i="22"/>
  <c r="I82" i="22" s="1"/>
  <c r="D84" i="22"/>
  <c r="E84" i="22" s="1"/>
  <c r="O87" i="22"/>
  <c r="AE687" i="13" s="1"/>
  <c r="AH87" i="13"/>
  <c r="H87" i="13" s="1"/>
  <c r="O89" i="22"/>
  <c r="AE689" i="13" s="1"/>
  <c r="AH89" i="13"/>
  <c r="H89" i="13" s="1"/>
  <c r="M119" i="22"/>
  <c r="P119" i="22" s="1"/>
  <c r="K130" i="22"/>
  <c r="L130" i="22" s="1"/>
  <c r="E370" i="22"/>
  <c r="F370" i="22" s="1"/>
  <c r="I370" i="22" s="1"/>
  <c r="O370" i="22" s="1"/>
  <c r="D358" i="22"/>
  <c r="E358" i="22" s="1"/>
  <c r="D332" i="22"/>
  <c r="E332" i="22" s="1"/>
  <c r="D344" i="22"/>
  <c r="E344" i="22" s="1"/>
  <c r="E310" i="22"/>
  <c r="F310" i="22" s="1"/>
  <c r="I310" i="22" s="1"/>
  <c r="O310" i="22" s="1"/>
  <c r="K242" i="22"/>
  <c r="L242" i="22" s="1"/>
  <c r="D233" i="22"/>
  <c r="E233" i="22" s="1"/>
  <c r="K186" i="22"/>
  <c r="L186" i="22" s="1"/>
  <c r="D154" i="22"/>
  <c r="E154" i="22" s="1"/>
  <c r="D371" i="22"/>
  <c r="E371" i="22" s="1"/>
  <c r="M382" i="22"/>
  <c r="P382" i="22" s="1"/>
  <c r="H382" i="22" s="1"/>
  <c r="D275" i="22"/>
  <c r="E275" i="22" s="1"/>
  <c r="K255" i="22"/>
  <c r="L255" i="22" s="1"/>
  <c r="D225" i="22"/>
  <c r="E225" i="22" s="1"/>
  <c r="F225" i="22" s="1"/>
  <c r="I225" i="22" s="1"/>
  <c r="O225" i="22" s="1"/>
  <c r="M394" i="22"/>
  <c r="P394" i="22" s="1"/>
  <c r="H394" i="22" s="1"/>
  <c r="M385" i="22"/>
  <c r="P385" i="22" s="1"/>
  <c r="H385" i="22" s="1"/>
  <c r="M377" i="22"/>
  <c r="P377" i="22" s="1"/>
  <c r="H377" i="22" s="1"/>
  <c r="M364" i="22"/>
  <c r="P364" i="22" s="1"/>
  <c r="H364" i="22" s="1"/>
  <c r="F326" i="22"/>
  <c r="I326" i="22" s="1"/>
  <c r="O326" i="22" s="1"/>
  <c r="D267" i="22"/>
  <c r="E267" i="22" s="1"/>
  <c r="K236" i="22"/>
  <c r="L236" i="22" s="1"/>
  <c r="M401" i="22"/>
  <c r="P401" i="22" s="1"/>
  <c r="H401" i="22" s="1"/>
  <c r="K304" i="22"/>
  <c r="L304" i="22" s="1"/>
  <c r="E229" i="22"/>
  <c r="F229" i="22" s="1"/>
  <c r="I229" i="22" s="1"/>
  <c r="O229" i="22" s="1"/>
  <c r="F303" i="22"/>
  <c r="I303" i="22" s="1"/>
  <c r="O303" i="22" s="1"/>
  <c r="F239" i="22"/>
  <c r="I239" i="22" s="1"/>
  <c r="O239" i="22" s="1"/>
  <c r="F174" i="22"/>
  <c r="I174" i="22" s="1"/>
  <c r="M308" i="22"/>
  <c r="P308" i="22" s="1"/>
  <c r="H308" i="22" s="1"/>
  <c r="M251" i="22"/>
  <c r="P251" i="22" s="1"/>
  <c r="H251" i="22" s="1"/>
  <c r="M238" i="22"/>
  <c r="P238" i="22" s="1"/>
  <c r="H238" i="22" s="1"/>
  <c r="F223" i="22"/>
  <c r="I223" i="22" s="1"/>
  <c r="O223" i="22" s="1"/>
  <c r="L101" i="22"/>
  <c r="M101" i="22" s="1"/>
  <c r="P101" i="22" s="1"/>
  <c r="AH701" i="13" s="1"/>
  <c r="H98" i="22"/>
  <c r="AE98" i="13" s="1"/>
  <c r="H90" i="22"/>
  <c r="AE90" i="13" s="1"/>
  <c r="M91" i="22"/>
  <c r="P91" i="22" s="1"/>
  <c r="AH691" i="13" s="1"/>
  <c r="M93" i="22"/>
  <c r="P93" i="22" s="1"/>
  <c r="AH693" i="13" s="1"/>
  <c r="M99" i="22"/>
  <c r="P99" i="22" s="1"/>
  <c r="AH699" i="13" s="1"/>
  <c r="L96" i="22"/>
  <c r="M96" i="22" s="1"/>
  <c r="P96" i="22" s="1"/>
  <c r="AH696" i="13" s="1"/>
  <c r="O101" i="22"/>
  <c r="AE701" i="13" s="1"/>
  <c r="AH101" i="13"/>
  <c r="O93" i="22"/>
  <c r="AE693" i="13" s="1"/>
  <c r="AH93" i="13"/>
  <c r="O97" i="22"/>
  <c r="AE697" i="13" s="1"/>
  <c r="AH97" i="13"/>
  <c r="F95" i="22"/>
  <c r="I95" i="22" s="1"/>
  <c r="E149" i="22"/>
  <c r="F149" i="22" s="1"/>
  <c r="I149" i="22" s="1"/>
  <c r="D125" i="22"/>
  <c r="E125" i="22" s="1"/>
  <c r="F125" i="22" s="1"/>
  <c r="I125" i="22" s="1"/>
  <c r="K389" i="22"/>
  <c r="L389" i="22" s="1"/>
  <c r="E395" i="22"/>
  <c r="F395" i="22" s="1"/>
  <c r="I395" i="22" s="1"/>
  <c r="O395" i="22" s="1"/>
  <c r="D130" i="22"/>
  <c r="E130" i="22" s="1"/>
  <c r="M146" i="22"/>
  <c r="P146" i="22" s="1"/>
  <c r="D129" i="22"/>
  <c r="E129" i="22" s="1"/>
  <c r="E137" i="22"/>
  <c r="F137" i="22" s="1"/>
  <c r="I137" i="22" s="1"/>
  <c r="M112" i="22"/>
  <c r="P112" i="22" s="1"/>
  <c r="K131" i="22"/>
  <c r="L131" i="22" s="1"/>
  <c r="F126" i="22"/>
  <c r="I126" i="22" s="1"/>
  <c r="D138" i="22"/>
  <c r="E138" i="22" s="1"/>
  <c r="D145" i="22"/>
  <c r="E145" i="22" s="1"/>
  <c r="E391" i="22"/>
  <c r="F391" i="22" s="1"/>
  <c r="I391" i="22" s="1"/>
  <c r="O391" i="22" s="1"/>
  <c r="F134" i="22"/>
  <c r="I134" i="22" s="1"/>
  <c r="D141" i="22"/>
  <c r="E141" i="22" s="1"/>
  <c r="E142" i="22"/>
  <c r="F142" i="22" s="1"/>
  <c r="I142" i="22" s="1"/>
  <c r="D351" i="22"/>
  <c r="E351" i="22" s="1"/>
  <c r="F106" i="22"/>
  <c r="I106" i="22" s="1"/>
  <c r="L142" i="22"/>
  <c r="M142" i="22" s="1"/>
  <c r="P142" i="22" s="1"/>
  <c r="M136" i="22"/>
  <c r="P136" i="22" s="1"/>
  <c r="K109" i="22"/>
  <c r="L109" i="22" s="1"/>
  <c r="M111" i="22"/>
  <c r="P111" i="22" s="1"/>
  <c r="M117" i="22"/>
  <c r="P117" i="22" s="1"/>
  <c r="K128" i="22"/>
  <c r="L128" i="22" s="1"/>
  <c r="E133" i="22"/>
  <c r="F133" i="22" s="1"/>
  <c r="I133" i="22" s="1"/>
  <c r="L138" i="22"/>
  <c r="M138" i="22" s="1"/>
  <c r="P138" i="22" s="1"/>
  <c r="K147" i="22"/>
  <c r="L147" i="22" s="1"/>
  <c r="M374" i="22"/>
  <c r="P374" i="22" s="1"/>
  <c r="H374" i="22" s="1"/>
  <c r="D399" i="22"/>
  <c r="E399" i="22" s="1"/>
  <c r="L376" i="22"/>
  <c r="M376" i="22" s="1"/>
  <c r="P376" i="22" s="1"/>
  <c r="H376" i="22" s="1"/>
  <c r="L352" i="22"/>
  <c r="M352" i="22" s="1"/>
  <c r="P352" i="22" s="1"/>
  <c r="H352" i="22" s="1"/>
  <c r="D205" i="22"/>
  <c r="E205" i="22" s="1"/>
  <c r="E379" i="22"/>
  <c r="F379" i="22" s="1"/>
  <c r="I379" i="22" s="1"/>
  <c r="O379" i="22" s="1"/>
  <c r="F108" i="22"/>
  <c r="I108" i="22" s="1"/>
  <c r="K373" i="22"/>
  <c r="L373" i="22" s="1"/>
  <c r="D288" i="22"/>
  <c r="E288" i="22" s="1"/>
  <c r="D285" i="22"/>
  <c r="E285" i="22" s="1"/>
  <c r="M273" i="22"/>
  <c r="P273" i="22" s="1"/>
  <c r="H273" i="22" s="1"/>
  <c r="L330" i="22"/>
  <c r="M330" i="22" s="1"/>
  <c r="P330" i="22" s="1"/>
  <c r="H330" i="22" s="1"/>
  <c r="K281" i="22"/>
  <c r="L281" i="22" s="1"/>
  <c r="K372" i="22"/>
  <c r="L372" i="22" s="1"/>
  <c r="F364" i="22"/>
  <c r="I364" i="22" s="1"/>
  <c r="O364" i="22" s="1"/>
  <c r="D291" i="22"/>
  <c r="E291" i="22" s="1"/>
  <c r="E387" i="22"/>
  <c r="F387" i="22" s="1"/>
  <c r="I387" i="22" s="1"/>
  <c r="O387" i="22" s="1"/>
  <c r="L370" i="22"/>
  <c r="M370" i="22" s="1"/>
  <c r="P370" i="22" s="1"/>
  <c r="H370" i="22" s="1"/>
  <c r="K368" i="22"/>
  <c r="L368" i="22" s="1"/>
  <c r="D366" i="22"/>
  <c r="E366" i="22" s="1"/>
  <c r="K314" i="22"/>
  <c r="L314" i="22" s="1"/>
  <c r="M371" i="22"/>
  <c r="P371" i="22" s="1"/>
  <c r="H371" i="22" s="1"/>
  <c r="D363" i="22"/>
  <c r="E363" i="22" s="1"/>
  <c r="K346" i="22"/>
  <c r="L346" i="22" s="1"/>
  <c r="D259" i="22"/>
  <c r="E259" i="22" s="1"/>
  <c r="M398" i="22"/>
  <c r="P398" i="22" s="1"/>
  <c r="H398" i="22" s="1"/>
  <c r="F386" i="22"/>
  <c r="I386" i="22" s="1"/>
  <c r="O386" i="22" s="1"/>
  <c r="E378" i="22"/>
  <c r="F378" i="22" s="1"/>
  <c r="I378" i="22" s="1"/>
  <c r="O378" i="22" s="1"/>
  <c r="D323" i="22"/>
  <c r="E323" i="22" s="1"/>
  <c r="K263" i="22"/>
  <c r="L263" i="22" s="1"/>
  <c r="D261" i="22"/>
  <c r="E261" i="22" s="1"/>
  <c r="K192" i="22"/>
  <c r="L192" i="22" s="1"/>
  <c r="D362" i="22"/>
  <c r="E362" i="22" s="1"/>
  <c r="M393" i="22"/>
  <c r="P393" i="22" s="1"/>
  <c r="H393" i="22" s="1"/>
  <c r="K358" i="22"/>
  <c r="L358" i="22" s="1"/>
  <c r="M340" i="22"/>
  <c r="P340" i="22" s="1"/>
  <c r="H340" i="22" s="1"/>
  <c r="D327" i="22"/>
  <c r="E327" i="22" s="1"/>
  <c r="D300" i="22"/>
  <c r="E300" i="22" s="1"/>
  <c r="D277" i="22"/>
  <c r="E277" i="22" s="1"/>
  <c r="K235" i="22"/>
  <c r="L235" i="22" s="1"/>
  <c r="D176" i="22"/>
  <c r="E176" i="22" s="1"/>
  <c r="D160" i="22"/>
  <c r="E160" i="22" s="1"/>
  <c r="D342" i="22"/>
  <c r="E342" i="22" s="1"/>
  <c r="D290" i="22"/>
  <c r="E290" i="22" s="1"/>
  <c r="M280" i="22"/>
  <c r="P280" i="22" s="1"/>
  <c r="H280" i="22" s="1"/>
  <c r="K268" i="22"/>
  <c r="L268" i="22" s="1"/>
  <c r="M391" i="22"/>
  <c r="P391" i="22" s="1"/>
  <c r="H391" i="22" s="1"/>
  <c r="D335" i="22"/>
  <c r="E335" i="22" s="1"/>
  <c r="E292" i="22"/>
  <c r="F292" i="22" s="1"/>
  <c r="I292" i="22" s="1"/>
  <c r="O292" i="22" s="1"/>
  <c r="M258" i="22"/>
  <c r="P258" i="22" s="1"/>
  <c r="H258" i="22" s="1"/>
  <c r="M246" i="22"/>
  <c r="P246" i="22" s="1"/>
  <c r="H246" i="22" s="1"/>
  <c r="F375" i="22"/>
  <c r="I375" i="22" s="1"/>
  <c r="O375" i="22" s="1"/>
  <c r="F346" i="22"/>
  <c r="I346" i="22" s="1"/>
  <c r="O346" i="22" s="1"/>
  <c r="D339" i="22"/>
  <c r="E339" i="22" s="1"/>
  <c r="F322" i="22"/>
  <c r="I322" i="22" s="1"/>
  <c r="O322" i="22" s="1"/>
  <c r="F316" i="22"/>
  <c r="I316" i="22" s="1"/>
  <c r="O316" i="22" s="1"/>
  <c r="K276" i="22"/>
  <c r="L276" i="22" s="1"/>
  <c r="M247" i="22"/>
  <c r="P247" i="22" s="1"/>
  <c r="H247" i="22" s="1"/>
  <c r="D235" i="22"/>
  <c r="E235" i="22" s="1"/>
  <c r="M209" i="22"/>
  <c r="P209" i="22" s="1"/>
  <c r="H209" i="22" s="1"/>
  <c r="F188" i="22"/>
  <c r="I188" i="22" s="1"/>
  <c r="F348" i="22"/>
  <c r="I348" i="22" s="1"/>
  <c r="O348" i="22" s="1"/>
  <c r="K336" i="22"/>
  <c r="L336" i="22" s="1"/>
  <c r="K324" i="22"/>
  <c r="L324" i="22" s="1"/>
  <c r="D311" i="22"/>
  <c r="E311" i="22" s="1"/>
  <c r="D284" i="22"/>
  <c r="E284" i="22" s="1"/>
  <c r="F245" i="22"/>
  <c r="I245" i="22" s="1"/>
  <c r="O245" i="22" s="1"/>
  <c r="M218" i="22"/>
  <c r="P218" i="22" s="1"/>
  <c r="H218" i="22" s="1"/>
  <c r="D178" i="22"/>
  <c r="E178" i="22" s="1"/>
  <c r="D162" i="22"/>
  <c r="E162" i="22" s="1"/>
  <c r="F341" i="22"/>
  <c r="I341" i="22" s="1"/>
  <c r="O341" i="22" s="1"/>
  <c r="F338" i="22"/>
  <c r="I338" i="22" s="1"/>
  <c r="O338" i="22" s="1"/>
  <c r="M328" i="22"/>
  <c r="P328" i="22" s="1"/>
  <c r="H328" i="22" s="1"/>
  <c r="M278" i="22"/>
  <c r="P278" i="22" s="1"/>
  <c r="H278" i="22" s="1"/>
  <c r="M163" i="22"/>
  <c r="P163" i="22" s="1"/>
  <c r="M155" i="22"/>
  <c r="P155" i="22" s="1"/>
  <c r="F319" i="22"/>
  <c r="I319" i="22" s="1"/>
  <c r="O319" i="22" s="1"/>
  <c r="F307" i="22"/>
  <c r="I307" i="22" s="1"/>
  <c r="O307" i="22" s="1"/>
  <c r="M259" i="22"/>
  <c r="P259" i="22" s="1"/>
  <c r="H259" i="22" s="1"/>
  <c r="M252" i="22"/>
  <c r="P252" i="22" s="1"/>
  <c r="H252" i="22" s="1"/>
  <c r="F175" i="22"/>
  <c r="I175" i="22" s="1"/>
  <c r="F168" i="22"/>
  <c r="I168" i="22" s="1"/>
  <c r="M213" i="22"/>
  <c r="P213" i="22" s="1"/>
  <c r="H213" i="22" s="1"/>
  <c r="F158" i="22"/>
  <c r="I158" i="22" s="1"/>
  <c r="M399" i="22"/>
  <c r="P399" i="22" s="1"/>
  <c r="H399" i="22" s="1"/>
  <c r="K290" i="22"/>
  <c r="L290" i="22" s="1"/>
  <c r="D208" i="22"/>
  <c r="E208" i="22" s="1"/>
  <c r="M383" i="22"/>
  <c r="P383" i="22" s="1"/>
  <c r="H383" i="22" s="1"/>
  <c r="F380" i="22"/>
  <c r="I380" i="22" s="1"/>
  <c r="O380" i="22" s="1"/>
  <c r="L378" i="22"/>
  <c r="M378" i="22" s="1"/>
  <c r="P378" i="22" s="1"/>
  <c r="H378" i="22" s="1"/>
  <c r="M312" i="22"/>
  <c r="P312" i="22" s="1"/>
  <c r="H312" i="22" s="1"/>
  <c r="L300" i="22"/>
  <c r="M300" i="22" s="1"/>
  <c r="P300" i="22" s="1"/>
  <c r="H300" i="22" s="1"/>
  <c r="D299" i="22"/>
  <c r="E299" i="22" s="1"/>
  <c r="K288" i="22"/>
  <c r="L288" i="22" s="1"/>
  <c r="L266" i="22"/>
  <c r="M266" i="22" s="1"/>
  <c r="P266" i="22" s="1"/>
  <c r="H266" i="22" s="1"/>
  <c r="F396" i="22"/>
  <c r="I396" i="22" s="1"/>
  <c r="O396" i="22" s="1"/>
  <c r="F393" i="22"/>
  <c r="I393" i="22" s="1"/>
  <c r="O393" i="22" s="1"/>
  <c r="M384" i="22"/>
  <c r="P384" i="22" s="1"/>
  <c r="H384" i="22" s="1"/>
  <c r="D381" i="22"/>
  <c r="E381" i="22" s="1"/>
  <c r="M362" i="22"/>
  <c r="P362" i="22" s="1"/>
  <c r="H362" i="22" s="1"/>
  <c r="D330" i="22"/>
  <c r="E330" i="22" s="1"/>
  <c r="K296" i="22"/>
  <c r="L296" i="22" s="1"/>
  <c r="L254" i="22"/>
  <c r="M254" i="22" s="1"/>
  <c r="P254" i="22" s="1"/>
  <c r="H254" i="22" s="1"/>
  <c r="D397" i="22"/>
  <c r="E397" i="22" s="1"/>
  <c r="F397" i="22" s="1"/>
  <c r="I397" i="22" s="1"/>
  <c r="O397" i="22" s="1"/>
  <c r="M379" i="22"/>
  <c r="P379" i="22" s="1"/>
  <c r="H379" i="22" s="1"/>
  <c r="D376" i="22"/>
  <c r="E376" i="22" s="1"/>
  <c r="K359" i="22"/>
  <c r="L359" i="22" s="1"/>
  <c r="D345" i="22"/>
  <c r="E345" i="22" s="1"/>
  <c r="L294" i="22"/>
  <c r="M294" i="22" s="1"/>
  <c r="P294" i="22" s="1"/>
  <c r="H294" i="22" s="1"/>
  <c r="D209" i="22"/>
  <c r="E209" i="22" s="1"/>
  <c r="D400" i="22"/>
  <c r="E400" i="22" s="1"/>
  <c r="M392" i="22"/>
  <c r="P392" i="22" s="1"/>
  <c r="H392" i="22" s="1"/>
  <c r="L386" i="22"/>
  <c r="M386" i="22" s="1"/>
  <c r="P386" i="22" s="1"/>
  <c r="H386" i="22" s="1"/>
  <c r="D367" i="22"/>
  <c r="E367" i="22" s="1"/>
  <c r="D359" i="22"/>
  <c r="E359" i="22" s="1"/>
  <c r="K344" i="22"/>
  <c r="L344" i="22" s="1"/>
  <c r="D314" i="22"/>
  <c r="E314" i="22" s="1"/>
  <c r="D389" i="22"/>
  <c r="E389" i="22" s="1"/>
  <c r="F377" i="22"/>
  <c r="I377" i="22" s="1"/>
  <c r="O377" i="22" s="1"/>
  <c r="E372" i="22"/>
  <c r="F372" i="22" s="1"/>
  <c r="I372" i="22" s="1"/>
  <c r="O372" i="22" s="1"/>
  <c r="K365" i="22"/>
  <c r="L365" i="22" s="1"/>
  <c r="K361" i="22"/>
  <c r="L361" i="22" s="1"/>
  <c r="D352" i="22"/>
  <c r="E352" i="22" s="1"/>
  <c r="L332" i="22"/>
  <c r="M332" i="22" s="1"/>
  <c r="P332" i="22" s="1"/>
  <c r="H332" i="22" s="1"/>
  <c r="D331" i="22"/>
  <c r="E331" i="22" s="1"/>
  <c r="D214" i="22"/>
  <c r="E214" i="22" s="1"/>
  <c r="D392" i="22"/>
  <c r="E392" i="22" s="1"/>
  <c r="K360" i="22"/>
  <c r="L360" i="22" s="1"/>
  <c r="F388" i="22"/>
  <c r="I388" i="22" s="1"/>
  <c r="O388" i="22" s="1"/>
  <c r="D234" i="22"/>
  <c r="E234" i="22" s="1"/>
  <c r="K174" i="22"/>
  <c r="L174" i="22" s="1"/>
  <c r="F401" i="22"/>
  <c r="I401" i="22" s="1"/>
  <c r="O401" i="22" s="1"/>
  <c r="M395" i="22"/>
  <c r="P395" i="22" s="1"/>
  <c r="H395" i="22" s="1"/>
  <c r="M387" i="22"/>
  <c r="P387" i="22" s="1"/>
  <c r="H387" i="22" s="1"/>
  <c r="D384" i="22"/>
  <c r="E384" i="22" s="1"/>
  <c r="M375" i="22"/>
  <c r="P375" i="22" s="1"/>
  <c r="H375" i="22" s="1"/>
  <c r="D365" i="22"/>
  <c r="E365" i="22" s="1"/>
  <c r="K363" i="22"/>
  <c r="L363" i="22" s="1"/>
  <c r="D298" i="22"/>
  <c r="E298" i="22" s="1"/>
  <c r="K283" i="22"/>
  <c r="L283" i="22" s="1"/>
  <c r="L400" i="22"/>
  <c r="M400" i="22" s="1"/>
  <c r="P400" i="22" s="1"/>
  <c r="H400" i="22" s="1"/>
  <c r="M397" i="22"/>
  <c r="P397" i="22" s="1"/>
  <c r="H397" i="22" s="1"/>
  <c r="E394" i="22"/>
  <c r="F394" i="22" s="1"/>
  <c r="I394" i="22" s="1"/>
  <c r="O394" i="22" s="1"/>
  <c r="D385" i="22"/>
  <c r="E385" i="22" s="1"/>
  <c r="M381" i="22"/>
  <c r="P381" i="22" s="1"/>
  <c r="H381" i="22" s="1"/>
  <c r="D373" i="22"/>
  <c r="E373" i="22" s="1"/>
  <c r="L316" i="22"/>
  <c r="M316" i="22" s="1"/>
  <c r="P316" i="22" s="1"/>
  <c r="H316" i="22" s="1"/>
  <c r="D315" i="22"/>
  <c r="E315" i="22" s="1"/>
  <c r="D281" i="22"/>
  <c r="E281" i="22" s="1"/>
  <c r="D237" i="22"/>
  <c r="E237" i="22" s="1"/>
  <c r="D356" i="22"/>
  <c r="E356" i="22" s="1"/>
  <c r="E350" i="22"/>
  <c r="F350" i="22" s="1"/>
  <c r="I350" i="22" s="1"/>
  <c r="O350" i="22" s="1"/>
  <c r="D347" i="22"/>
  <c r="E347" i="22" s="1"/>
  <c r="D340" i="22"/>
  <c r="E340" i="22" s="1"/>
  <c r="F336" i="22"/>
  <c r="I336" i="22" s="1"/>
  <c r="O336" i="22" s="1"/>
  <c r="M331" i="22"/>
  <c r="P331" i="22" s="1"/>
  <c r="H331" i="22" s="1"/>
  <c r="D324" i="22"/>
  <c r="E324" i="22" s="1"/>
  <c r="F320" i="22"/>
  <c r="I320" i="22" s="1"/>
  <c r="O320" i="22" s="1"/>
  <c r="M315" i="22"/>
  <c r="P315" i="22" s="1"/>
  <c r="H315" i="22" s="1"/>
  <c r="D308" i="22"/>
  <c r="E308" i="22" s="1"/>
  <c r="F304" i="22"/>
  <c r="I304" i="22" s="1"/>
  <c r="O304" i="22" s="1"/>
  <c r="M299" i="22"/>
  <c r="P299" i="22" s="1"/>
  <c r="H299" i="22" s="1"/>
  <c r="K279" i="22"/>
  <c r="L279" i="22" s="1"/>
  <c r="D269" i="22"/>
  <c r="E269" i="22" s="1"/>
  <c r="D251" i="22"/>
  <c r="E251" i="22" s="1"/>
  <c r="D227" i="22"/>
  <c r="E227" i="22" s="1"/>
  <c r="D219" i="22"/>
  <c r="E219" i="22" s="1"/>
  <c r="F368" i="22"/>
  <c r="I368" i="22" s="1"/>
  <c r="O368" i="22" s="1"/>
  <c r="F361" i="22"/>
  <c r="I361" i="22" s="1"/>
  <c r="O361" i="22" s="1"/>
  <c r="F360" i="22"/>
  <c r="I360" i="22" s="1"/>
  <c r="O360" i="22" s="1"/>
  <c r="D349" i="22"/>
  <c r="E349" i="22" s="1"/>
  <c r="M343" i="22"/>
  <c r="P343" i="22" s="1"/>
  <c r="H343" i="22" s="1"/>
  <c r="E279" i="22"/>
  <c r="F279" i="22" s="1"/>
  <c r="I279" i="22" s="1"/>
  <c r="O279" i="22" s="1"/>
  <c r="K277" i="22"/>
  <c r="L277" i="22" s="1"/>
  <c r="K274" i="22"/>
  <c r="L274" i="22" s="1"/>
  <c r="D252" i="22"/>
  <c r="E252" i="22" s="1"/>
  <c r="L226" i="22"/>
  <c r="M226" i="22" s="1"/>
  <c r="P226" i="22" s="1"/>
  <c r="H226" i="22" s="1"/>
  <c r="D224" i="22"/>
  <c r="E224" i="22" s="1"/>
  <c r="D195" i="22"/>
  <c r="E195" i="22" s="1"/>
  <c r="K338" i="22"/>
  <c r="L338" i="22" s="1"/>
  <c r="K322" i="22"/>
  <c r="L322" i="22" s="1"/>
  <c r="M318" i="22"/>
  <c r="P318" i="22" s="1"/>
  <c r="H318" i="22" s="1"/>
  <c r="M295" i="22"/>
  <c r="P295" i="22" s="1"/>
  <c r="H295" i="22" s="1"/>
  <c r="D247" i="22"/>
  <c r="E247" i="22" s="1"/>
  <c r="K228" i="22"/>
  <c r="L228" i="22" s="1"/>
  <c r="E156" i="22"/>
  <c r="F156" i="22" s="1"/>
  <c r="I156" i="22" s="1"/>
  <c r="K357" i="22"/>
  <c r="L357" i="22" s="1"/>
  <c r="K354" i="22"/>
  <c r="L354" i="22" s="1"/>
  <c r="L348" i="22"/>
  <c r="M348" i="22" s="1"/>
  <c r="P348" i="22" s="1"/>
  <c r="H348" i="22" s="1"/>
  <c r="K341" i="22"/>
  <c r="L341" i="22" s="1"/>
  <c r="M337" i="22"/>
  <c r="P337" i="22" s="1"/>
  <c r="H337" i="22" s="1"/>
  <c r="E334" i="22"/>
  <c r="F334" i="22" s="1"/>
  <c r="I334" i="22" s="1"/>
  <c r="O334" i="22" s="1"/>
  <c r="K329" i="22"/>
  <c r="L329" i="22" s="1"/>
  <c r="K325" i="22"/>
  <c r="L325" i="22" s="1"/>
  <c r="M321" i="22"/>
  <c r="P321" i="22" s="1"/>
  <c r="H321" i="22" s="1"/>
  <c r="E318" i="22"/>
  <c r="F318" i="22" s="1"/>
  <c r="I318" i="22" s="1"/>
  <c r="O318" i="22" s="1"/>
  <c r="K313" i="22"/>
  <c r="L313" i="22" s="1"/>
  <c r="K309" i="22"/>
  <c r="L309" i="22" s="1"/>
  <c r="M305" i="22"/>
  <c r="P305" i="22" s="1"/>
  <c r="H305" i="22" s="1"/>
  <c r="E302" i="22"/>
  <c r="F302" i="22" s="1"/>
  <c r="I302" i="22" s="1"/>
  <c r="O302" i="22" s="1"/>
  <c r="K297" i="22"/>
  <c r="L297" i="22" s="1"/>
  <c r="D295" i="22"/>
  <c r="E295" i="22" s="1"/>
  <c r="D289" i="22"/>
  <c r="E289" i="22" s="1"/>
  <c r="D283" i="22"/>
  <c r="E283" i="22" s="1"/>
  <c r="D268" i="22"/>
  <c r="E268" i="22" s="1"/>
  <c r="L262" i="22"/>
  <c r="M262" i="22" s="1"/>
  <c r="P262" i="22" s="1"/>
  <c r="H262" i="22" s="1"/>
  <c r="K257" i="22"/>
  <c r="L257" i="22" s="1"/>
  <c r="K239" i="22"/>
  <c r="L239" i="22" s="1"/>
  <c r="F217" i="22"/>
  <c r="I217" i="22" s="1"/>
  <c r="O217" i="22" s="1"/>
  <c r="L206" i="22"/>
  <c r="M206" i="22" s="1"/>
  <c r="P206" i="22" s="1"/>
  <c r="H206" i="22" s="1"/>
  <c r="M334" i="22"/>
  <c r="P334" i="22" s="1"/>
  <c r="H334" i="22" s="1"/>
  <c r="D293" i="22"/>
  <c r="E293" i="22" s="1"/>
  <c r="F263" i="22"/>
  <c r="I263" i="22" s="1"/>
  <c r="O263" i="22" s="1"/>
  <c r="D153" i="22"/>
  <c r="E153" i="22" s="1"/>
  <c r="M353" i="22"/>
  <c r="P353" i="22" s="1"/>
  <c r="H353" i="22" s="1"/>
  <c r="M347" i="22"/>
  <c r="P347" i="22" s="1"/>
  <c r="H347" i="22" s="1"/>
  <c r="D333" i="22"/>
  <c r="E333" i="22" s="1"/>
  <c r="D328" i="22"/>
  <c r="E328" i="22" s="1"/>
  <c r="D317" i="22"/>
  <c r="E317" i="22" s="1"/>
  <c r="D312" i="22"/>
  <c r="E312" i="22" s="1"/>
  <c r="D301" i="22"/>
  <c r="E301" i="22" s="1"/>
  <c r="K292" i="22"/>
  <c r="L292" i="22" s="1"/>
  <c r="K267" i="22"/>
  <c r="L267" i="22" s="1"/>
  <c r="F265" i="22"/>
  <c r="I265" i="22" s="1"/>
  <c r="O265" i="22" s="1"/>
  <c r="D260" i="22"/>
  <c r="E260" i="22" s="1"/>
  <c r="F257" i="22"/>
  <c r="I257" i="22" s="1"/>
  <c r="O257" i="22" s="1"/>
  <c r="M204" i="22"/>
  <c r="P204" i="22" s="1"/>
  <c r="H204" i="22" s="1"/>
  <c r="M369" i="22"/>
  <c r="P369" i="22" s="1"/>
  <c r="H369" i="22" s="1"/>
  <c r="K345" i="22"/>
  <c r="L345" i="22" s="1"/>
  <c r="K306" i="22"/>
  <c r="L306" i="22" s="1"/>
  <c r="M302" i="22"/>
  <c r="P302" i="22" s="1"/>
  <c r="H302" i="22" s="1"/>
  <c r="K291" i="22"/>
  <c r="L291" i="22" s="1"/>
  <c r="K271" i="22"/>
  <c r="L271" i="22" s="1"/>
  <c r="F253" i="22"/>
  <c r="I253" i="22" s="1"/>
  <c r="O253" i="22" s="1"/>
  <c r="M366" i="22"/>
  <c r="P366" i="22" s="1"/>
  <c r="H366" i="22" s="1"/>
  <c r="M350" i="22"/>
  <c r="P350" i="22" s="1"/>
  <c r="H350" i="22" s="1"/>
  <c r="K342" i="22"/>
  <c r="L342" i="22" s="1"/>
  <c r="K326" i="22"/>
  <c r="L326" i="22" s="1"/>
  <c r="K310" i="22"/>
  <c r="L310" i="22" s="1"/>
  <c r="F271" i="22"/>
  <c r="I271" i="22" s="1"/>
  <c r="O271" i="22" s="1"/>
  <c r="F241" i="22"/>
  <c r="I241" i="22" s="1"/>
  <c r="O241" i="22" s="1"/>
  <c r="K237" i="22"/>
  <c r="L237" i="22" s="1"/>
  <c r="K232" i="22"/>
  <c r="L232" i="22" s="1"/>
  <c r="K229" i="22"/>
  <c r="L229" i="22" s="1"/>
  <c r="M367" i="22"/>
  <c r="P367" i="22" s="1"/>
  <c r="H367" i="22" s="1"/>
  <c r="M351" i="22"/>
  <c r="P351" i="22" s="1"/>
  <c r="H351" i="22" s="1"/>
  <c r="M335" i="22"/>
  <c r="P335" i="22" s="1"/>
  <c r="H335" i="22" s="1"/>
  <c r="M319" i="22"/>
  <c r="P319" i="22" s="1"/>
  <c r="H319" i="22" s="1"/>
  <c r="M303" i="22"/>
  <c r="P303" i="22" s="1"/>
  <c r="H303" i="22" s="1"/>
  <c r="D280" i="22"/>
  <c r="E280" i="22" s="1"/>
  <c r="D270" i="22"/>
  <c r="E270" i="22" s="1"/>
  <c r="D255" i="22"/>
  <c r="E255" i="22" s="1"/>
  <c r="M248" i="22"/>
  <c r="P248" i="22" s="1"/>
  <c r="H248" i="22" s="1"/>
  <c r="K234" i="22"/>
  <c r="L234" i="22" s="1"/>
  <c r="K217" i="22"/>
  <c r="L217" i="22" s="1"/>
  <c r="D210" i="22"/>
  <c r="E210" i="22" s="1"/>
  <c r="K185" i="22"/>
  <c r="L185" i="22" s="1"/>
  <c r="E164" i="22"/>
  <c r="F164" i="22" s="1"/>
  <c r="I164" i="22" s="1"/>
  <c r="M327" i="22"/>
  <c r="P327" i="22" s="1"/>
  <c r="H327" i="22" s="1"/>
  <c r="M311" i="22"/>
  <c r="P311" i="22" s="1"/>
  <c r="H311" i="22" s="1"/>
  <c r="M289" i="22"/>
  <c r="P289" i="22" s="1"/>
  <c r="H289" i="22" s="1"/>
  <c r="M286" i="22"/>
  <c r="P286" i="22" s="1"/>
  <c r="H286" i="22" s="1"/>
  <c r="F276" i="22"/>
  <c r="I276" i="22" s="1"/>
  <c r="O276" i="22" s="1"/>
  <c r="F273" i="22"/>
  <c r="I273" i="22" s="1"/>
  <c r="O273" i="22" s="1"/>
  <c r="D254" i="22"/>
  <c r="E254" i="22" s="1"/>
  <c r="M250" i="22"/>
  <c r="P250" i="22" s="1"/>
  <c r="H250" i="22" s="1"/>
  <c r="K245" i="22"/>
  <c r="L245" i="22" s="1"/>
  <c r="F243" i="22"/>
  <c r="I243" i="22" s="1"/>
  <c r="O243" i="22" s="1"/>
  <c r="D242" i="22"/>
  <c r="E242" i="22" s="1"/>
  <c r="M240" i="22"/>
  <c r="P240" i="22" s="1"/>
  <c r="H240" i="22" s="1"/>
  <c r="F221" i="22"/>
  <c r="I221" i="22" s="1"/>
  <c r="O221" i="22" s="1"/>
  <c r="K219" i="22"/>
  <c r="L219" i="22" s="1"/>
  <c r="F190" i="22"/>
  <c r="I190" i="22" s="1"/>
  <c r="K170" i="22"/>
  <c r="L170" i="22" s="1"/>
  <c r="M349" i="22"/>
  <c r="P349" i="22" s="1"/>
  <c r="H349" i="22" s="1"/>
  <c r="M333" i="22"/>
  <c r="P333" i="22" s="1"/>
  <c r="H333" i="22" s="1"/>
  <c r="M317" i="22"/>
  <c r="P317" i="22" s="1"/>
  <c r="H317" i="22" s="1"/>
  <c r="M301" i="22"/>
  <c r="P301" i="22" s="1"/>
  <c r="H301" i="22" s="1"/>
  <c r="M287" i="22"/>
  <c r="P287" i="22" s="1"/>
  <c r="H287" i="22" s="1"/>
  <c r="M284" i="22"/>
  <c r="P284" i="22" s="1"/>
  <c r="H284" i="22" s="1"/>
  <c r="M260" i="22"/>
  <c r="P260" i="22" s="1"/>
  <c r="H260" i="22" s="1"/>
  <c r="M256" i="22"/>
  <c r="P256" i="22" s="1"/>
  <c r="H256" i="22" s="1"/>
  <c r="D249" i="22"/>
  <c r="E249" i="22" s="1"/>
  <c r="K227" i="22"/>
  <c r="L227" i="22" s="1"/>
  <c r="D200" i="22"/>
  <c r="E200" i="22" s="1"/>
  <c r="E196" i="22"/>
  <c r="F196" i="22" s="1"/>
  <c r="I196" i="22" s="1"/>
  <c r="K191" i="22"/>
  <c r="L191" i="22" s="1"/>
  <c r="E180" i="22"/>
  <c r="F180" i="22" s="1"/>
  <c r="I180" i="22" s="1"/>
  <c r="D179" i="22"/>
  <c r="E179" i="22" s="1"/>
  <c r="M168" i="22"/>
  <c r="P168" i="22" s="1"/>
  <c r="M355" i="22"/>
  <c r="P355" i="22" s="1"/>
  <c r="H355" i="22" s="1"/>
  <c r="M339" i="22"/>
  <c r="P339" i="22" s="1"/>
  <c r="H339" i="22" s="1"/>
  <c r="M323" i="22"/>
  <c r="P323" i="22" s="1"/>
  <c r="H323" i="22" s="1"/>
  <c r="M307" i="22"/>
  <c r="P307" i="22" s="1"/>
  <c r="H307" i="22" s="1"/>
  <c r="M293" i="22"/>
  <c r="P293" i="22" s="1"/>
  <c r="H293" i="22" s="1"/>
  <c r="M285" i="22"/>
  <c r="P285" i="22" s="1"/>
  <c r="H285" i="22" s="1"/>
  <c r="M282" i="22"/>
  <c r="P282" i="22" s="1"/>
  <c r="H282" i="22" s="1"/>
  <c r="D278" i="22"/>
  <c r="E278" i="22" s="1"/>
  <c r="M272" i="22"/>
  <c r="P272" i="22" s="1"/>
  <c r="H272" i="22" s="1"/>
  <c r="M270" i="22"/>
  <c r="P270" i="22" s="1"/>
  <c r="H270" i="22" s="1"/>
  <c r="F258" i="22"/>
  <c r="I258" i="22" s="1"/>
  <c r="O258" i="22" s="1"/>
  <c r="D244" i="22"/>
  <c r="E244" i="22" s="1"/>
  <c r="F230" i="22"/>
  <c r="I230" i="22" s="1"/>
  <c r="O230" i="22" s="1"/>
  <c r="K203" i="22"/>
  <c r="L203" i="22" s="1"/>
  <c r="K201" i="22"/>
  <c r="L201" i="22" s="1"/>
  <c r="D193" i="22"/>
  <c r="E193" i="22" s="1"/>
  <c r="D184" i="22"/>
  <c r="E184" i="22" s="1"/>
  <c r="K178" i="22"/>
  <c r="L178" i="22" s="1"/>
  <c r="F274" i="22"/>
  <c r="I274" i="22" s="1"/>
  <c r="O274" i="22" s="1"/>
  <c r="K261" i="22"/>
  <c r="L261" i="22" s="1"/>
  <c r="F236" i="22"/>
  <c r="I236" i="22" s="1"/>
  <c r="O236" i="22" s="1"/>
  <c r="F231" i="22"/>
  <c r="I231" i="22" s="1"/>
  <c r="O231" i="22" s="1"/>
  <c r="F226" i="22"/>
  <c r="I226" i="22" s="1"/>
  <c r="O226" i="22" s="1"/>
  <c r="F215" i="22"/>
  <c r="I215" i="22" s="1"/>
  <c r="O215" i="22" s="1"/>
  <c r="D211" i="22"/>
  <c r="E211" i="22" s="1"/>
  <c r="D206" i="22"/>
  <c r="E206" i="22" s="1"/>
  <c r="D187" i="22"/>
  <c r="E187" i="22" s="1"/>
  <c r="K182" i="22"/>
  <c r="L182" i="22" s="1"/>
  <c r="M264" i="22"/>
  <c r="P264" i="22" s="1"/>
  <c r="H264" i="22" s="1"/>
  <c r="F250" i="22"/>
  <c r="I250" i="22" s="1"/>
  <c r="O250" i="22" s="1"/>
  <c r="F246" i="22"/>
  <c r="I246" i="22" s="1"/>
  <c r="O246" i="22" s="1"/>
  <c r="F240" i="22"/>
  <c r="I240" i="22" s="1"/>
  <c r="O240" i="22" s="1"/>
  <c r="F222" i="22"/>
  <c r="I222" i="22" s="1"/>
  <c r="O222" i="22" s="1"/>
  <c r="F212" i="22"/>
  <c r="I212" i="22" s="1"/>
  <c r="O212" i="22" s="1"/>
  <c r="E204" i="22"/>
  <c r="F204" i="22" s="1"/>
  <c r="I204" i="22" s="1"/>
  <c r="O204" i="22" s="1"/>
  <c r="K198" i="22"/>
  <c r="L198" i="22" s="1"/>
  <c r="E192" i="22"/>
  <c r="F192" i="22" s="1"/>
  <c r="I192" i="22" s="1"/>
  <c r="D163" i="22"/>
  <c r="E163" i="22" s="1"/>
  <c r="M159" i="22"/>
  <c r="P159" i="22" s="1"/>
  <c r="F282" i="22"/>
  <c r="I282" i="22" s="1"/>
  <c r="O282" i="22" s="1"/>
  <c r="F266" i="22"/>
  <c r="I266" i="22" s="1"/>
  <c r="O266" i="22" s="1"/>
  <c r="F262" i="22"/>
  <c r="I262" i="22" s="1"/>
  <c r="O262" i="22" s="1"/>
  <c r="F256" i="22"/>
  <c r="I256" i="22" s="1"/>
  <c r="O256" i="22" s="1"/>
  <c r="F220" i="22"/>
  <c r="I220" i="22" s="1"/>
  <c r="O220" i="22" s="1"/>
  <c r="F218" i="22"/>
  <c r="I218" i="22" s="1"/>
  <c r="O218" i="22" s="1"/>
  <c r="M202" i="22"/>
  <c r="P202" i="22" s="1"/>
  <c r="H202" i="22" s="1"/>
  <c r="M194" i="22"/>
  <c r="P194" i="22" s="1"/>
  <c r="F189" i="22"/>
  <c r="I189" i="22" s="1"/>
  <c r="D161" i="22"/>
  <c r="E161" i="22" s="1"/>
  <c r="F272" i="22"/>
  <c r="I272" i="22" s="1"/>
  <c r="O272" i="22" s="1"/>
  <c r="D238" i="22"/>
  <c r="E238" i="22" s="1"/>
  <c r="F228" i="22"/>
  <c r="I228" i="22" s="1"/>
  <c r="O228" i="22" s="1"/>
  <c r="M190" i="22"/>
  <c r="P190" i="22" s="1"/>
  <c r="D186" i="22"/>
  <c r="E186" i="22" s="1"/>
  <c r="K164" i="22"/>
  <c r="L164" i="22" s="1"/>
  <c r="F264" i="22"/>
  <c r="I264" i="22" s="1"/>
  <c r="O264" i="22" s="1"/>
  <c r="F248" i="22"/>
  <c r="I248" i="22" s="1"/>
  <c r="O248" i="22" s="1"/>
  <c r="F232" i="22"/>
  <c r="I232" i="22" s="1"/>
  <c r="O232" i="22" s="1"/>
  <c r="F216" i="22"/>
  <c r="I216" i="22" s="1"/>
  <c r="O216" i="22" s="1"/>
  <c r="F213" i="22"/>
  <c r="I213" i="22" s="1"/>
  <c r="O213" i="22" s="1"/>
  <c r="F198" i="22"/>
  <c r="I198" i="22" s="1"/>
  <c r="F182" i="22"/>
  <c r="I182" i="22" s="1"/>
  <c r="K156" i="22"/>
  <c r="L156" i="22" s="1"/>
  <c r="M172" i="22"/>
  <c r="P172" i="22" s="1"/>
  <c r="M160" i="22"/>
  <c r="P160" i="22" s="1"/>
  <c r="M196" i="22"/>
  <c r="P196" i="22" s="1"/>
  <c r="M193" i="22"/>
  <c r="P193" i="22" s="1"/>
  <c r="K187" i="22"/>
  <c r="L187" i="22" s="1"/>
  <c r="M180" i="22"/>
  <c r="P180" i="22" s="1"/>
  <c r="M166" i="22"/>
  <c r="P166" i="22" s="1"/>
  <c r="M152" i="22"/>
  <c r="P152" i="22" s="1"/>
  <c r="M207" i="22"/>
  <c r="P207" i="22" s="1"/>
  <c r="H207" i="22" s="1"/>
  <c r="D203" i="22"/>
  <c r="E203" i="22" s="1"/>
  <c r="M188" i="22"/>
  <c r="P188" i="22" s="1"/>
  <c r="M176" i="22"/>
  <c r="P176" i="22" s="1"/>
  <c r="M197" i="22"/>
  <c r="P197" i="22" s="1"/>
  <c r="M181" i="22"/>
  <c r="P181" i="22" s="1"/>
  <c r="M177" i="22"/>
  <c r="P177" i="22" s="1"/>
  <c r="M175" i="22"/>
  <c r="P175" i="22" s="1"/>
  <c r="M173" i="22"/>
  <c r="P173" i="22" s="1"/>
  <c r="M171" i="22"/>
  <c r="P171" i="22" s="1"/>
  <c r="M169" i="22"/>
  <c r="P169" i="22" s="1"/>
  <c r="M167" i="22"/>
  <c r="P167" i="22" s="1"/>
  <c r="M165" i="22"/>
  <c r="P165" i="22" s="1"/>
  <c r="M158" i="22"/>
  <c r="P158" i="22" s="1"/>
  <c r="M157" i="22"/>
  <c r="P157" i="22" s="1"/>
  <c r="M199" i="22"/>
  <c r="P199" i="22" s="1"/>
  <c r="M183" i="22"/>
  <c r="P183" i="22" s="1"/>
  <c r="M205" i="22"/>
  <c r="P205" i="22" s="1"/>
  <c r="H205" i="22" s="1"/>
  <c r="M189" i="22"/>
  <c r="P189" i="22" s="1"/>
  <c r="M162" i="22"/>
  <c r="P162" i="22" s="1"/>
  <c r="M161" i="22"/>
  <c r="P161" i="22" s="1"/>
  <c r="M154" i="22"/>
  <c r="P154" i="22" s="1"/>
  <c r="M153" i="22"/>
  <c r="P153" i="22" s="1"/>
  <c r="F152" i="22"/>
  <c r="I152" i="22" s="1"/>
  <c r="M195" i="22"/>
  <c r="P195" i="22" s="1"/>
  <c r="M179" i="22"/>
  <c r="P179" i="22" s="1"/>
  <c r="L67" i="22"/>
  <c r="M67" i="22" s="1"/>
  <c r="P67" i="22" s="1"/>
  <c r="AH667" i="13" s="1"/>
  <c r="F29" i="22"/>
  <c r="I29" i="22" s="1"/>
  <c r="L32" i="22"/>
  <c r="M32" i="22" s="1"/>
  <c r="P32" i="22" s="1"/>
  <c r="AH632" i="13" s="1"/>
  <c r="F39" i="22"/>
  <c r="I39" i="22" s="1"/>
  <c r="L54" i="22"/>
  <c r="M54" i="22" s="1"/>
  <c r="P54" i="22" s="1"/>
  <c r="AH654" i="13" s="1"/>
  <c r="E58" i="22"/>
  <c r="F58" i="22" s="1"/>
  <c r="I58" i="22" s="1"/>
  <c r="D59" i="22"/>
  <c r="E59" i="22" s="1"/>
  <c r="M83" i="22"/>
  <c r="P83" i="22" s="1"/>
  <c r="AH683" i="13" s="1"/>
  <c r="L94" i="22"/>
  <c r="M94" i="22" s="1"/>
  <c r="P94" i="22" s="1"/>
  <c r="AH694" i="13" s="1"/>
  <c r="E115" i="22"/>
  <c r="F115" i="22" s="1"/>
  <c r="I115" i="22" s="1"/>
  <c r="M127" i="22"/>
  <c r="P127" i="22" s="1"/>
  <c r="D6" i="22"/>
  <c r="E6" i="22" s="1"/>
  <c r="K11" i="22"/>
  <c r="L11" i="22" s="1"/>
  <c r="L14" i="22"/>
  <c r="M14" i="22" s="1"/>
  <c r="P14" i="22" s="1"/>
  <c r="AH614" i="13" s="1"/>
  <c r="M16" i="22"/>
  <c r="P16" i="22" s="1"/>
  <c r="AH616" i="13" s="1"/>
  <c r="D22" i="22"/>
  <c r="E22" i="22" s="1"/>
  <c r="K27" i="22"/>
  <c r="L27" i="22" s="1"/>
  <c r="K43" i="22"/>
  <c r="L43" i="22" s="1"/>
  <c r="K51" i="22"/>
  <c r="L51" i="22" s="1"/>
  <c r="E90" i="22"/>
  <c r="F90" i="22" s="1"/>
  <c r="I90" i="22" s="1"/>
  <c r="E100" i="22"/>
  <c r="F100" i="22" s="1"/>
  <c r="I100" i="22" s="1"/>
  <c r="D124" i="22"/>
  <c r="E124" i="22" s="1"/>
  <c r="K125" i="22"/>
  <c r="L125" i="22" s="1"/>
  <c r="M135" i="22"/>
  <c r="P135" i="22" s="1"/>
  <c r="L13" i="22"/>
  <c r="M13" i="22" s="1"/>
  <c r="P13" i="22" s="1"/>
  <c r="AH613" i="13" s="1"/>
  <c r="L29" i="22"/>
  <c r="M29" i="22" s="1"/>
  <c r="P29" i="22" s="1"/>
  <c r="AH629" i="13" s="1"/>
  <c r="F47" i="22"/>
  <c r="I47" i="22" s="1"/>
  <c r="D48" i="22"/>
  <c r="E48" i="22" s="1"/>
  <c r="K59" i="22"/>
  <c r="L59" i="22" s="1"/>
  <c r="K118" i="22"/>
  <c r="L118" i="22" s="1"/>
  <c r="D132" i="22"/>
  <c r="E132" i="22" s="1"/>
  <c r="K133" i="22"/>
  <c r="L133" i="22" s="1"/>
  <c r="M143" i="22"/>
  <c r="P143" i="22" s="1"/>
  <c r="E2" i="22"/>
  <c r="F2" i="22" s="1"/>
  <c r="I2" i="22" s="1"/>
  <c r="D3" i="22"/>
  <c r="E3" i="22" s="1"/>
  <c r="D5" i="22"/>
  <c r="E5" i="22" s="1"/>
  <c r="M9" i="22"/>
  <c r="P9" i="22" s="1"/>
  <c r="AH609" i="13" s="1"/>
  <c r="F16" i="22"/>
  <c r="I16" i="22" s="1"/>
  <c r="E18" i="22"/>
  <c r="F18" i="22" s="1"/>
  <c r="I18" i="22" s="1"/>
  <c r="D19" i="22"/>
  <c r="E19" i="22" s="1"/>
  <c r="D21" i="22"/>
  <c r="E21" i="22" s="1"/>
  <c r="M25" i="22"/>
  <c r="P25" i="22" s="1"/>
  <c r="AH625" i="13" s="1"/>
  <c r="F32" i="22"/>
  <c r="I32" i="22" s="1"/>
  <c r="E34" i="22"/>
  <c r="F34" i="22" s="1"/>
  <c r="I34" i="22" s="1"/>
  <c r="D35" i="22"/>
  <c r="E35" i="22" s="1"/>
  <c r="D37" i="22"/>
  <c r="E37" i="22" s="1"/>
  <c r="M41" i="22"/>
  <c r="P41" i="22" s="1"/>
  <c r="AH641" i="13" s="1"/>
  <c r="F55" i="22"/>
  <c r="I55" i="22" s="1"/>
  <c r="D56" i="22"/>
  <c r="E56" i="22" s="1"/>
  <c r="M63" i="22"/>
  <c r="P63" i="22" s="1"/>
  <c r="AH663" i="13" s="1"/>
  <c r="F76" i="22"/>
  <c r="I76" i="22" s="1"/>
  <c r="M97" i="22"/>
  <c r="P97" i="22" s="1"/>
  <c r="AH697" i="13" s="1"/>
  <c r="D110" i="22"/>
  <c r="E110" i="22" s="1"/>
  <c r="E114" i="22"/>
  <c r="F114" i="22" s="1"/>
  <c r="I114" i="22" s="1"/>
  <c r="E122" i="22"/>
  <c r="F122" i="22" s="1"/>
  <c r="I122" i="22" s="1"/>
  <c r="L124" i="22"/>
  <c r="M124" i="22" s="1"/>
  <c r="P124" i="22" s="1"/>
  <c r="D140" i="22"/>
  <c r="E140" i="22" s="1"/>
  <c r="K141" i="22"/>
  <c r="L141" i="22" s="1"/>
  <c r="F24" i="22"/>
  <c r="I24" i="22" s="1"/>
  <c r="L46" i="22"/>
  <c r="M46" i="22" s="1"/>
  <c r="P46" i="22" s="1"/>
  <c r="AH646" i="13" s="1"/>
  <c r="M78" i="22"/>
  <c r="P78" i="22" s="1"/>
  <c r="AH678" i="13" s="1"/>
  <c r="M84" i="22"/>
  <c r="P84" i="22" s="1"/>
  <c r="AH684" i="13" s="1"/>
  <c r="F7" i="22"/>
  <c r="I7" i="22" s="1"/>
  <c r="F13" i="22"/>
  <c r="I13" i="22" s="1"/>
  <c r="K17" i="22"/>
  <c r="L17" i="22" s="1"/>
  <c r="F23" i="22"/>
  <c r="I23" i="22" s="1"/>
  <c r="M30" i="22"/>
  <c r="P30" i="22" s="1"/>
  <c r="AH630" i="13" s="1"/>
  <c r="D40" i="22"/>
  <c r="E40" i="22" s="1"/>
  <c r="M65" i="22"/>
  <c r="P65" i="22" s="1"/>
  <c r="AH665" i="13" s="1"/>
  <c r="M6" i="22"/>
  <c r="P6" i="22" s="1"/>
  <c r="AH606" i="13" s="1"/>
  <c r="M22" i="22"/>
  <c r="P22" i="22" s="1"/>
  <c r="AH622" i="13" s="1"/>
  <c r="M38" i="22"/>
  <c r="P38" i="22" s="1"/>
  <c r="AH638" i="13" s="1"/>
  <c r="K49" i="22"/>
  <c r="L49" i="22" s="1"/>
  <c r="M73" i="22"/>
  <c r="P73" i="22" s="1"/>
  <c r="AH673" i="13" s="1"/>
  <c r="K81" i="22"/>
  <c r="L81" i="22" s="1"/>
  <c r="D88" i="22"/>
  <c r="E88" i="22" s="1"/>
  <c r="D102" i="22"/>
  <c r="E102" i="22" s="1"/>
  <c r="L132" i="22"/>
  <c r="M132" i="22" s="1"/>
  <c r="P132" i="22" s="1"/>
  <c r="D148" i="22"/>
  <c r="E148" i="22" s="1"/>
  <c r="K149" i="22"/>
  <c r="L149" i="22" s="1"/>
  <c r="F8" i="22"/>
  <c r="I8" i="22" s="1"/>
  <c r="D27" i="22"/>
  <c r="E27" i="22" s="1"/>
  <c r="M33" i="22"/>
  <c r="P33" i="22" s="1"/>
  <c r="AH633" i="13" s="1"/>
  <c r="D43" i="22"/>
  <c r="E43" i="22" s="1"/>
  <c r="D14" i="22"/>
  <c r="E14" i="22" s="1"/>
  <c r="D30" i="22"/>
  <c r="E30" i="22" s="1"/>
  <c r="F45" i="22"/>
  <c r="I45" i="22" s="1"/>
  <c r="K57" i="22"/>
  <c r="L57" i="22" s="1"/>
  <c r="E109" i="22"/>
  <c r="F109" i="22" s="1"/>
  <c r="I109" i="22" s="1"/>
  <c r="F112" i="22"/>
  <c r="I112" i="22" s="1"/>
  <c r="L140" i="22"/>
  <c r="M140" i="22" s="1"/>
  <c r="P140" i="22" s="1"/>
  <c r="D11" i="22"/>
  <c r="E11" i="22" s="1"/>
  <c r="D38" i="22"/>
  <c r="E38" i="22" s="1"/>
  <c r="F53" i="22"/>
  <c r="I53" i="22" s="1"/>
  <c r="M61" i="22"/>
  <c r="P61" i="22" s="1"/>
  <c r="AH661" i="13" s="1"/>
  <c r="K68" i="22"/>
  <c r="L68" i="22" s="1"/>
  <c r="K102" i="22"/>
  <c r="L102" i="22" s="1"/>
  <c r="M107" i="22"/>
  <c r="P107" i="22" s="1"/>
  <c r="L148" i="22"/>
  <c r="M148" i="22" s="1"/>
  <c r="P148" i="22" s="1"/>
  <c r="D86" i="22"/>
  <c r="E86" i="22" s="1"/>
  <c r="E91" i="22"/>
  <c r="F91" i="22" s="1"/>
  <c r="I91" i="22" s="1"/>
  <c r="E123" i="22"/>
  <c r="F123" i="22" s="1"/>
  <c r="I123" i="22" s="1"/>
  <c r="E131" i="22"/>
  <c r="F131" i="22" s="1"/>
  <c r="I131" i="22" s="1"/>
  <c r="E139" i="22"/>
  <c r="F139" i="22" s="1"/>
  <c r="I139" i="22" s="1"/>
  <c r="E147" i="22"/>
  <c r="F147" i="22" s="1"/>
  <c r="I147" i="22" s="1"/>
  <c r="D46" i="22"/>
  <c r="E46" i="22" s="1"/>
  <c r="D51" i="22"/>
  <c r="E51" i="22" s="1"/>
  <c r="D54" i="22"/>
  <c r="E54" i="22" s="1"/>
  <c r="D70" i="22"/>
  <c r="E70" i="22" s="1"/>
  <c r="D72" i="22"/>
  <c r="E72" i="22" s="1"/>
  <c r="E74" i="22"/>
  <c r="F74" i="22" s="1"/>
  <c r="I74" i="22" s="1"/>
  <c r="E75" i="22"/>
  <c r="F75" i="22" s="1"/>
  <c r="I75" i="22" s="1"/>
  <c r="M76" i="22"/>
  <c r="P76" i="22" s="1"/>
  <c r="AH676" i="13" s="1"/>
  <c r="E85" i="22"/>
  <c r="F85" i="22" s="1"/>
  <c r="I85" i="22" s="1"/>
  <c r="K92" i="22"/>
  <c r="L92" i="22" s="1"/>
  <c r="F96" i="22"/>
  <c r="I96" i="22" s="1"/>
  <c r="K105" i="22"/>
  <c r="L105" i="22" s="1"/>
  <c r="K110" i="22"/>
  <c r="L110" i="22" s="1"/>
  <c r="K115" i="22"/>
  <c r="L115" i="22" s="1"/>
  <c r="M116" i="22"/>
  <c r="P116" i="22" s="1"/>
  <c r="D128" i="22"/>
  <c r="E128" i="22" s="1"/>
  <c r="D136" i="22"/>
  <c r="E136" i="22" s="1"/>
  <c r="D144" i="22"/>
  <c r="E144" i="22" s="1"/>
  <c r="F80" i="22"/>
  <c r="I80" i="22" s="1"/>
  <c r="E99" i="22"/>
  <c r="F99" i="22" s="1"/>
  <c r="I99" i="22" s="1"/>
  <c r="M100" i="22"/>
  <c r="P100" i="22" s="1"/>
  <c r="AH700" i="13" s="1"/>
  <c r="M121" i="22"/>
  <c r="P121" i="22" s="1"/>
  <c r="F61" i="22"/>
  <c r="I61" i="22" s="1"/>
  <c r="F63" i="22"/>
  <c r="I63" i="22" s="1"/>
  <c r="F65" i="22"/>
  <c r="I65" i="22" s="1"/>
  <c r="F67" i="22"/>
  <c r="I67" i="22" s="1"/>
  <c r="E83" i="22"/>
  <c r="F83" i="22" s="1"/>
  <c r="I83" i="22" s="1"/>
  <c r="D94" i="22"/>
  <c r="E94" i="22" s="1"/>
  <c r="F104" i="22"/>
  <c r="I104" i="22" s="1"/>
  <c r="M113" i="22"/>
  <c r="P113" i="22" s="1"/>
  <c r="K129" i="22"/>
  <c r="L129" i="22" s="1"/>
  <c r="K137" i="22"/>
  <c r="L137" i="22" s="1"/>
  <c r="K145" i="22"/>
  <c r="L145" i="22" s="1"/>
  <c r="E151" i="22"/>
  <c r="F151" i="22" s="1"/>
  <c r="I151" i="22" s="1"/>
  <c r="F9" i="22"/>
  <c r="I9" i="22" s="1"/>
  <c r="F17" i="22"/>
  <c r="I17" i="22" s="1"/>
  <c r="F25" i="22"/>
  <c r="I25" i="22" s="1"/>
  <c r="F33" i="22"/>
  <c r="I33" i="22" s="1"/>
  <c r="F41" i="22"/>
  <c r="I41" i="22" s="1"/>
  <c r="D78" i="22"/>
  <c r="E78" i="22" s="1"/>
  <c r="M89" i="22"/>
  <c r="P89" i="22" s="1"/>
  <c r="AH689" i="13" s="1"/>
  <c r="E107" i="22"/>
  <c r="F107" i="22" s="1"/>
  <c r="I107" i="22" s="1"/>
  <c r="M108" i="22"/>
  <c r="P108" i="22" s="1"/>
  <c r="D118" i="22"/>
  <c r="E118" i="22" s="1"/>
  <c r="D120" i="22"/>
  <c r="E120" i="22" s="1"/>
  <c r="E127" i="22"/>
  <c r="F127" i="22" s="1"/>
  <c r="I127" i="22" s="1"/>
  <c r="E135" i="22"/>
  <c r="F135" i="22" s="1"/>
  <c r="I135" i="22" s="1"/>
  <c r="E143" i="22"/>
  <c r="F143" i="22" s="1"/>
  <c r="I143" i="22" s="1"/>
  <c r="M95" i="22"/>
  <c r="P95" i="22" s="1"/>
  <c r="AH695" i="13" s="1"/>
  <c r="K151" i="22"/>
  <c r="L151" i="22" s="1"/>
  <c r="N12" i="25" l="1"/>
  <c r="N28" i="25"/>
  <c r="J20" i="25"/>
  <c r="J28" i="25"/>
  <c r="N20" i="25"/>
  <c r="J12" i="25"/>
  <c r="M3" i="21"/>
  <c r="K5" i="4"/>
  <c r="E9" i="33"/>
  <c r="J3" i="4"/>
  <c r="K3" i="4"/>
  <c r="L5" i="4"/>
  <c r="M5" i="21"/>
  <c r="O5" i="21" s="1"/>
  <c r="AD605" i="13" s="1"/>
  <c r="D605" i="13" s="1"/>
  <c r="L3" i="4"/>
  <c r="J5" i="4"/>
  <c r="F105" i="21"/>
  <c r="H105" i="21" s="1"/>
  <c r="P105" i="21" s="1"/>
  <c r="AG705" i="13" s="1"/>
  <c r="M226" i="21"/>
  <c r="O226" i="21" s="1"/>
  <c r="I226" i="21" s="1"/>
  <c r="M165" i="21"/>
  <c r="O165" i="21" s="1"/>
  <c r="AD765" i="13" s="1"/>
  <c r="D64" i="26"/>
  <c r="D23" i="26"/>
  <c r="M304" i="21"/>
  <c r="O304" i="21" s="1"/>
  <c r="I304" i="21" s="1"/>
  <c r="F315" i="21"/>
  <c r="H315" i="21" s="1"/>
  <c r="P315" i="21" s="1"/>
  <c r="M315" i="21"/>
  <c r="O315" i="21" s="1"/>
  <c r="I315" i="21" s="1"/>
  <c r="M153" i="21"/>
  <c r="O153" i="21" s="1"/>
  <c r="AD753" i="13" s="1"/>
  <c r="M154" i="21"/>
  <c r="O154" i="21" s="1"/>
  <c r="I154" i="21" s="1"/>
  <c r="AG154" i="13" s="1"/>
  <c r="F190" i="21"/>
  <c r="H190" i="21" s="1"/>
  <c r="P190" i="21" s="1"/>
  <c r="AG790" i="13" s="1"/>
  <c r="F159" i="21"/>
  <c r="H159" i="21" s="1"/>
  <c r="P159" i="21" s="1"/>
  <c r="AG759" i="13" s="1"/>
  <c r="M249" i="21"/>
  <c r="O249" i="21" s="1"/>
  <c r="I249" i="21" s="1"/>
  <c r="F371" i="21"/>
  <c r="H371" i="21" s="1"/>
  <c r="P371" i="21" s="1"/>
  <c r="F308" i="21"/>
  <c r="H308" i="21" s="1"/>
  <c r="P308" i="21" s="1"/>
  <c r="M209" i="21"/>
  <c r="O209" i="21" s="1"/>
  <c r="I209" i="21" s="1"/>
  <c r="M368" i="21"/>
  <c r="O368" i="21" s="1"/>
  <c r="I368" i="21" s="1"/>
  <c r="F363" i="21"/>
  <c r="H363" i="21" s="1"/>
  <c r="P363" i="21" s="1"/>
  <c r="M166" i="21"/>
  <c r="O166" i="21" s="1"/>
  <c r="I166" i="21" s="1"/>
  <c r="AG166" i="13" s="1"/>
  <c r="M176" i="21"/>
  <c r="O176" i="21" s="1"/>
  <c r="AD776" i="13" s="1"/>
  <c r="F130" i="21"/>
  <c r="H130" i="21" s="1"/>
  <c r="P130" i="21" s="1"/>
  <c r="AG730" i="13" s="1"/>
  <c r="F375" i="21"/>
  <c r="H375" i="21" s="1"/>
  <c r="P375" i="21" s="1"/>
  <c r="F343" i="21"/>
  <c r="H343" i="21" s="1"/>
  <c r="P343" i="21" s="1"/>
  <c r="F387" i="21"/>
  <c r="H387" i="21" s="1"/>
  <c r="P387" i="21" s="1"/>
  <c r="F366" i="21"/>
  <c r="H366" i="21" s="1"/>
  <c r="P366" i="21" s="1"/>
  <c r="F323" i="21"/>
  <c r="H323" i="21" s="1"/>
  <c r="P323" i="21" s="1"/>
  <c r="F384" i="21"/>
  <c r="H384" i="21" s="1"/>
  <c r="P384" i="21" s="1"/>
  <c r="F320" i="21"/>
  <c r="H320" i="21" s="1"/>
  <c r="P320" i="21" s="1"/>
  <c r="F398" i="21"/>
  <c r="H398" i="21" s="1"/>
  <c r="P398" i="21" s="1"/>
  <c r="F377" i="21"/>
  <c r="H377" i="21" s="1"/>
  <c r="P377" i="21" s="1"/>
  <c r="F259" i="21"/>
  <c r="H259" i="21" s="1"/>
  <c r="P259" i="21" s="1"/>
  <c r="F164" i="21"/>
  <c r="H164" i="21" s="1"/>
  <c r="P164" i="21" s="1"/>
  <c r="AG764" i="13" s="1"/>
  <c r="F234" i="21"/>
  <c r="H234" i="21" s="1"/>
  <c r="P234" i="21" s="1"/>
  <c r="F188" i="21"/>
  <c r="H188" i="21" s="1"/>
  <c r="P188" i="21" s="1"/>
  <c r="AG788" i="13" s="1"/>
  <c r="F280" i="21"/>
  <c r="H280" i="21" s="1"/>
  <c r="P280" i="21" s="1"/>
  <c r="F238" i="21"/>
  <c r="H238" i="21" s="1"/>
  <c r="P238" i="21" s="1"/>
  <c r="F256" i="21"/>
  <c r="H256" i="21" s="1"/>
  <c r="P256" i="21" s="1"/>
  <c r="F153" i="21"/>
  <c r="H153" i="21" s="1"/>
  <c r="P153" i="21" s="1"/>
  <c r="AG753" i="13" s="1"/>
  <c r="F277" i="21"/>
  <c r="H277" i="21" s="1"/>
  <c r="P277" i="21" s="1"/>
  <c r="M384" i="21"/>
  <c r="O384" i="21" s="1"/>
  <c r="I384" i="21" s="1"/>
  <c r="F156" i="21"/>
  <c r="H156" i="21" s="1"/>
  <c r="P156" i="21" s="1"/>
  <c r="AG756" i="13" s="1"/>
  <c r="M253" i="21"/>
  <c r="O253" i="21" s="1"/>
  <c r="I253" i="21" s="1"/>
  <c r="M137" i="21"/>
  <c r="O137" i="21" s="1"/>
  <c r="I137" i="21" s="1"/>
  <c r="AG137" i="13" s="1"/>
  <c r="M173" i="21"/>
  <c r="O173" i="21" s="1"/>
  <c r="AD773" i="13" s="1"/>
  <c r="M257" i="21"/>
  <c r="O257" i="21" s="1"/>
  <c r="I257" i="21" s="1"/>
  <c r="M192" i="21"/>
  <c r="O192" i="21" s="1"/>
  <c r="I192" i="21" s="1"/>
  <c r="AG192" i="13" s="1"/>
  <c r="M329" i="21"/>
  <c r="O329" i="21" s="1"/>
  <c r="I329" i="21" s="1"/>
  <c r="F217" i="21"/>
  <c r="H217" i="21" s="1"/>
  <c r="P217" i="21" s="1"/>
  <c r="M119" i="21"/>
  <c r="O119" i="21" s="1"/>
  <c r="I119" i="21" s="1"/>
  <c r="AG119" i="13" s="1"/>
  <c r="M363" i="21"/>
  <c r="O363" i="21" s="1"/>
  <c r="I363" i="21" s="1"/>
  <c r="F151" i="21"/>
  <c r="H151" i="21" s="1"/>
  <c r="P151" i="21" s="1"/>
  <c r="AG751" i="13" s="1"/>
  <c r="M369" i="21"/>
  <c r="O369" i="21" s="1"/>
  <c r="I369" i="21" s="1"/>
  <c r="M252" i="21"/>
  <c r="O252" i="21" s="1"/>
  <c r="I252" i="21" s="1"/>
  <c r="M275" i="21"/>
  <c r="O275" i="21" s="1"/>
  <c r="I275" i="21" s="1"/>
  <c r="M185" i="21"/>
  <c r="O185" i="21" s="1"/>
  <c r="I185" i="21" s="1"/>
  <c r="AG185" i="13" s="1"/>
  <c r="F106" i="21"/>
  <c r="H106" i="21" s="1"/>
  <c r="P106" i="21" s="1"/>
  <c r="AG706" i="13" s="1"/>
  <c r="F294" i="21"/>
  <c r="H294" i="21" s="1"/>
  <c r="P294" i="21" s="1"/>
  <c r="F169" i="21"/>
  <c r="H169" i="21" s="1"/>
  <c r="P169" i="21" s="1"/>
  <c r="AG769" i="13" s="1"/>
  <c r="M238" i="21"/>
  <c r="O238" i="21" s="1"/>
  <c r="I238" i="21" s="1"/>
  <c r="K81" i="4"/>
  <c r="L19" i="4"/>
  <c r="D40" i="4"/>
  <c r="J90" i="4"/>
  <c r="D35" i="4"/>
  <c r="E46" i="4"/>
  <c r="J103" i="4"/>
  <c r="L72" i="4"/>
  <c r="D107" i="4"/>
  <c r="L78" i="4"/>
  <c r="C79" i="4"/>
  <c r="C99" i="4"/>
  <c r="J71" i="4"/>
  <c r="L86" i="4"/>
  <c r="E44" i="4"/>
  <c r="L38" i="4"/>
  <c r="M105" i="21"/>
  <c r="O105" i="21" s="1"/>
  <c r="I105" i="21" s="1"/>
  <c r="AG105" i="13" s="1"/>
  <c r="F354" i="21"/>
  <c r="H354" i="21" s="1"/>
  <c r="P354" i="21" s="1"/>
  <c r="F290" i="21"/>
  <c r="H290" i="21" s="1"/>
  <c r="P290" i="21" s="1"/>
  <c r="F158" i="21"/>
  <c r="H158" i="21" s="1"/>
  <c r="AD158" i="13" s="1"/>
  <c r="F374" i="21"/>
  <c r="H374" i="21" s="1"/>
  <c r="P374" i="21" s="1"/>
  <c r="F310" i="21"/>
  <c r="H310" i="21" s="1"/>
  <c r="P310" i="21" s="1"/>
  <c r="E2" i="4"/>
  <c r="K28" i="4"/>
  <c r="L96" i="4"/>
  <c r="D45" i="4"/>
  <c r="L108" i="4"/>
  <c r="F382" i="21"/>
  <c r="H382" i="21" s="1"/>
  <c r="P382" i="21" s="1"/>
  <c r="F339" i="21"/>
  <c r="H339" i="21" s="1"/>
  <c r="P339" i="21" s="1"/>
  <c r="D106" i="4"/>
  <c r="K47" i="4"/>
  <c r="D12" i="4"/>
  <c r="J37" i="4"/>
  <c r="C58" i="4"/>
  <c r="J27" i="4"/>
  <c r="F322" i="21"/>
  <c r="H322" i="21" s="1"/>
  <c r="P322" i="21" s="1"/>
  <c r="F327" i="21"/>
  <c r="H327" i="21" s="1"/>
  <c r="P327" i="21" s="1"/>
  <c r="F383" i="21"/>
  <c r="H383" i="21" s="1"/>
  <c r="P383" i="21" s="1"/>
  <c r="F298" i="21"/>
  <c r="H298" i="21" s="1"/>
  <c r="P298" i="21" s="1"/>
  <c r="F295" i="21"/>
  <c r="H295" i="21" s="1"/>
  <c r="P295" i="21" s="1"/>
  <c r="F258" i="21"/>
  <c r="H258" i="21" s="1"/>
  <c r="P258" i="21" s="1"/>
  <c r="F246" i="21"/>
  <c r="H246" i="21" s="1"/>
  <c r="P246" i="21" s="1"/>
  <c r="F161" i="21"/>
  <c r="H161" i="21" s="1"/>
  <c r="P161" i="21" s="1"/>
  <c r="AG761" i="13" s="1"/>
  <c r="F118" i="21"/>
  <c r="H118" i="21" s="1"/>
  <c r="AD118" i="13" s="1"/>
  <c r="M139" i="21"/>
  <c r="O139" i="21" s="1"/>
  <c r="AD739" i="13" s="1"/>
  <c r="M198" i="21"/>
  <c r="O198" i="21" s="1"/>
  <c r="AD798" i="13" s="1"/>
  <c r="F365" i="21"/>
  <c r="H365" i="21" s="1"/>
  <c r="P365" i="21" s="1"/>
  <c r="F143" i="21"/>
  <c r="H143" i="21" s="1"/>
  <c r="AD143" i="13" s="1"/>
  <c r="F223" i="21"/>
  <c r="H223" i="21" s="1"/>
  <c r="P223" i="21" s="1"/>
  <c r="M342" i="21"/>
  <c r="O342" i="21" s="1"/>
  <c r="I342" i="21" s="1"/>
  <c r="F335" i="21"/>
  <c r="H335" i="21" s="1"/>
  <c r="P335" i="21" s="1"/>
  <c r="F204" i="21"/>
  <c r="H204" i="21" s="1"/>
  <c r="P204" i="21" s="1"/>
  <c r="F370" i="21"/>
  <c r="H370" i="21" s="1"/>
  <c r="P370" i="21" s="1"/>
  <c r="F124" i="21"/>
  <c r="H124" i="21" s="1"/>
  <c r="P124" i="21" s="1"/>
  <c r="AG724" i="13" s="1"/>
  <c r="M297" i="21"/>
  <c r="O297" i="21" s="1"/>
  <c r="I297" i="21" s="1"/>
  <c r="M336" i="21"/>
  <c r="O336" i="21" s="1"/>
  <c r="I336" i="21" s="1"/>
  <c r="F282" i="21"/>
  <c r="H282" i="21" s="1"/>
  <c r="P282" i="21" s="1"/>
  <c r="F167" i="21"/>
  <c r="H167" i="21" s="1"/>
  <c r="P167" i="21" s="1"/>
  <c r="AG767" i="13" s="1"/>
  <c r="F242" i="21"/>
  <c r="H242" i="21" s="1"/>
  <c r="P242" i="21" s="1"/>
  <c r="M195" i="21"/>
  <c r="O195" i="21" s="1"/>
  <c r="AD795" i="13" s="1"/>
  <c r="M116" i="21"/>
  <c r="O116" i="21" s="1"/>
  <c r="AD716" i="13" s="1"/>
  <c r="M152" i="21"/>
  <c r="O152" i="21" s="1"/>
  <c r="AD752" i="13" s="1"/>
  <c r="M174" i="21"/>
  <c r="O174" i="21" s="1"/>
  <c r="AD774" i="13" s="1"/>
  <c r="M220" i="21"/>
  <c r="O220" i="21" s="1"/>
  <c r="I220" i="21" s="1"/>
  <c r="M156" i="21"/>
  <c r="O156" i="21" s="1"/>
  <c r="AD756" i="13" s="1"/>
  <c r="M225" i="21"/>
  <c r="O225" i="21" s="1"/>
  <c r="I225" i="21" s="1"/>
  <c r="M160" i="21"/>
  <c r="O160" i="21" s="1"/>
  <c r="AD760" i="13" s="1"/>
  <c r="M182" i="21"/>
  <c r="O182" i="21" s="1"/>
  <c r="I182" i="21" s="1"/>
  <c r="AG182" i="13" s="1"/>
  <c r="M320" i="21"/>
  <c r="O320" i="21" s="1"/>
  <c r="I320" i="21" s="1"/>
  <c r="M305" i="21"/>
  <c r="O305" i="21" s="1"/>
  <c r="I305" i="21" s="1"/>
  <c r="M267" i="21"/>
  <c r="O267" i="21" s="1"/>
  <c r="I267" i="21" s="1"/>
  <c r="F394" i="21"/>
  <c r="H394" i="21" s="1"/>
  <c r="P394" i="21" s="1"/>
  <c r="F372" i="21"/>
  <c r="H372" i="21" s="1"/>
  <c r="P372" i="21" s="1"/>
  <c r="F351" i="21"/>
  <c r="H351" i="21" s="1"/>
  <c r="P351" i="21" s="1"/>
  <c r="F330" i="21"/>
  <c r="H330" i="21" s="1"/>
  <c r="P330" i="21" s="1"/>
  <c r="F287" i="21"/>
  <c r="H287" i="21" s="1"/>
  <c r="P287" i="21" s="1"/>
  <c r="F337" i="21"/>
  <c r="H337" i="21" s="1"/>
  <c r="P337" i="21" s="1"/>
  <c r="F279" i="21"/>
  <c r="H279" i="21" s="1"/>
  <c r="P279" i="21" s="1"/>
  <c r="M399" i="21"/>
  <c r="O399" i="21" s="1"/>
  <c r="I399" i="21" s="1"/>
  <c r="F194" i="21"/>
  <c r="H194" i="21" s="1"/>
  <c r="AD194" i="13" s="1"/>
  <c r="F362" i="21"/>
  <c r="H362" i="21" s="1"/>
  <c r="P362" i="21" s="1"/>
  <c r="F272" i="21"/>
  <c r="H272" i="21" s="1"/>
  <c r="P272" i="21" s="1"/>
  <c r="F230" i="21"/>
  <c r="H230" i="21" s="1"/>
  <c r="P230" i="21" s="1"/>
  <c r="F155" i="21"/>
  <c r="H155" i="21" s="1"/>
  <c r="AD155" i="13" s="1"/>
  <c r="F133" i="21"/>
  <c r="H133" i="21" s="1"/>
  <c r="P133" i="21" s="1"/>
  <c r="AG733" i="13" s="1"/>
  <c r="F278" i="21"/>
  <c r="H278" i="21" s="1"/>
  <c r="P278" i="21" s="1"/>
  <c r="F193" i="21"/>
  <c r="H193" i="21" s="1"/>
  <c r="AD193" i="13" s="1"/>
  <c r="M321" i="21"/>
  <c r="O321" i="21" s="1"/>
  <c r="I321" i="21" s="1"/>
  <c r="M390" i="21"/>
  <c r="O390" i="21" s="1"/>
  <c r="I390" i="21" s="1"/>
  <c r="M256" i="21"/>
  <c r="O256" i="21" s="1"/>
  <c r="I256" i="21" s="1"/>
  <c r="M149" i="21"/>
  <c r="O149" i="21" s="1"/>
  <c r="AD749" i="13" s="1"/>
  <c r="M155" i="21"/>
  <c r="O155" i="21" s="1"/>
  <c r="AD755" i="13" s="1"/>
  <c r="M393" i="21"/>
  <c r="O393" i="21" s="1"/>
  <c r="I393" i="21" s="1"/>
  <c r="F111" i="21"/>
  <c r="H111" i="21" s="1"/>
  <c r="P111" i="21" s="1"/>
  <c r="AG711" i="13" s="1"/>
  <c r="F175" i="21"/>
  <c r="H175" i="21" s="1"/>
  <c r="P175" i="21" s="1"/>
  <c r="AG775" i="13" s="1"/>
  <c r="F248" i="21"/>
  <c r="H248" i="21" s="1"/>
  <c r="P248" i="21" s="1"/>
  <c r="F120" i="21"/>
  <c r="H120" i="21" s="1"/>
  <c r="AD120" i="13" s="1"/>
  <c r="F170" i="21"/>
  <c r="H170" i="21" s="1"/>
  <c r="AD170" i="13" s="1"/>
  <c r="M337" i="21"/>
  <c r="O337" i="21" s="1"/>
  <c r="I337" i="21" s="1"/>
  <c r="M228" i="21"/>
  <c r="O228" i="21" s="1"/>
  <c r="I228" i="21" s="1"/>
  <c r="M243" i="21"/>
  <c r="O243" i="21" s="1"/>
  <c r="I243" i="21" s="1"/>
  <c r="M132" i="21"/>
  <c r="O132" i="21" s="1"/>
  <c r="AD732" i="13" s="1"/>
  <c r="F367" i="21"/>
  <c r="H367" i="21" s="1"/>
  <c r="P367" i="21" s="1"/>
  <c r="F303" i="21"/>
  <c r="H303" i="21" s="1"/>
  <c r="P303" i="21" s="1"/>
  <c r="F239" i="21"/>
  <c r="H239" i="21" s="1"/>
  <c r="P239" i="21" s="1"/>
  <c r="M115" i="21"/>
  <c r="O115" i="21" s="1"/>
  <c r="AD715" i="13" s="1"/>
  <c r="F381" i="21"/>
  <c r="H381" i="21" s="1"/>
  <c r="P381" i="21" s="1"/>
  <c r="F360" i="21"/>
  <c r="H360" i="21" s="1"/>
  <c r="P360" i="21" s="1"/>
  <c r="F338" i="21"/>
  <c r="H338" i="21" s="1"/>
  <c r="P338" i="21" s="1"/>
  <c r="F317" i="21"/>
  <c r="H317" i="21" s="1"/>
  <c r="P317" i="21" s="1"/>
  <c r="F353" i="21"/>
  <c r="H353" i="21" s="1"/>
  <c r="P353" i="21" s="1"/>
  <c r="M179" i="21"/>
  <c r="O179" i="21" s="1"/>
  <c r="I179" i="21" s="1"/>
  <c r="AG179" i="13" s="1"/>
  <c r="F241" i="21"/>
  <c r="H241" i="21" s="1"/>
  <c r="P241" i="21" s="1"/>
  <c r="F220" i="21"/>
  <c r="H220" i="21" s="1"/>
  <c r="P220" i="21" s="1"/>
  <c r="F113" i="21"/>
  <c r="H113" i="21" s="1"/>
  <c r="P113" i="21" s="1"/>
  <c r="AG713" i="13" s="1"/>
  <c r="M327" i="21"/>
  <c r="O327" i="21" s="1"/>
  <c r="I327" i="21" s="1"/>
  <c r="F121" i="21"/>
  <c r="H121" i="21" s="1"/>
  <c r="AD121" i="13" s="1"/>
  <c r="M396" i="21"/>
  <c r="O396" i="21" s="1"/>
  <c r="I396" i="21" s="1"/>
  <c r="M379" i="21"/>
  <c r="O379" i="21" s="1"/>
  <c r="I379" i="21" s="1"/>
  <c r="M217" i="21"/>
  <c r="O217" i="21" s="1"/>
  <c r="I217" i="21" s="1"/>
  <c r="M273" i="21"/>
  <c r="O273" i="21" s="1"/>
  <c r="I273" i="21" s="1"/>
  <c r="F357" i="21"/>
  <c r="H357" i="21" s="1"/>
  <c r="P357" i="21" s="1"/>
  <c r="M328" i="21"/>
  <c r="O328" i="21" s="1"/>
  <c r="I328" i="21" s="1"/>
  <c r="F210" i="21"/>
  <c r="H210" i="21" s="1"/>
  <c r="P210" i="21" s="1"/>
  <c r="F189" i="21"/>
  <c r="H189" i="21" s="1"/>
  <c r="AD189" i="13" s="1"/>
  <c r="M207" i="21"/>
  <c r="O207" i="21" s="1"/>
  <c r="I207" i="21" s="1"/>
  <c r="M240" i="21"/>
  <c r="O240" i="21" s="1"/>
  <c r="I240" i="21" s="1"/>
  <c r="M125" i="21"/>
  <c r="O125" i="21" s="1"/>
  <c r="AD725" i="13" s="1"/>
  <c r="M324" i="21"/>
  <c r="O324" i="21" s="1"/>
  <c r="I324" i="21" s="1"/>
  <c r="M395" i="21"/>
  <c r="O395" i="21" s="1"/>
  <c r="I395" i="21" s="1"/>
  <c r="M300" i="21"/>
  <c r="O300" i="21" s="1"/>
  <c r="I300" i="21" s="1"/>
  <c r="M344" i="21"/>
  <c r="O344" i="21" s="1"/>
  <c r="I344" i="21" s="1"/>
  <c r="M282" i="21"/>
  <c r="O282" i="21" s="1"/>
  <c r="I282" i="21" s="1"/>
  <c r="M223" i="21"/>
  <c r="O223" i="21" s="1"/>
  <c r="I223" i="21" s="1"/>
  <c r="M287" i="21"/>
  <c r="O287" i="21" s="1"/>
  <c r="I287" i="21" s="1"/>
  <c r="M397" i="21"/>
  <c r="O397" i="21" s="1"/>
  <c r="I397" i="21" s="1"/>
  <c r="M362" i="21"/>
  <c r="O362" i="21" s="1"/>
  <c r="I362" i="21" s="1"/>
  <c r="M313" i="21"/>
  <c r="O313" i="21" s="1"/>
  <c r="I313" i="21" s="1"/>
  <c r="M291" i="21"/>
  <c r="O291" i="21" s="1"/>
  <c r="I291" i="21" s="1"/>
  <c r="M270" i="21"/>
  <c r="O270" i="21" s="1"/>
  <c r="I270" i="21" s="1"/>
  <c r="M199" i="21"/>
  <c r="O199" i="21" s="1"/>
  <c r="AD799" i="13" s="1"/>
  <c r="M112" i="21"/>
  <c r="O112" i="21" s="1"/>
  <c r="AD712" i="13" s="1"/>
  <c r="M251" i="21"/>
  <c r="O251" i="21" s="1"/>
  <c r="I251" i="21" s="1"/>
  <c r="M193" i="21"/>
  <c r="O193" i="21" s="1"/>
  <c r="I193" i="21" s="1"/>
  <c r="AG193" i="13" s="1"/>
  <c r="M129" i="21"/>
  <c r="O129" i="21" s="1"/>
  <c r="AD729" i="13" s="1"/>
  <c r="M109" i="21"/>
  <c r="O109" i="21" s="1"/>
  <c r="I109" i="21" s="1"/>
  <c r="AG109" i="13" s="1"/>
  <c r="M314" i="21"/>
  <c r="O314" i="21" s="1"/>
  <c r="I314" i="21" s="1"/>
  <c r="M143" i="21"/>
  <c r="O143" i="21" s="1"/>
  <c r="AD743" i="13" s="1"/>
  <c r="M190" i="21"/>
  <c r="O190" i="21" s="1"/>
  <c r="I190" i="21" s="1"/>
  <c r="AG190" i="13" s="1"/>
  <c r="M169" i="21"/>
  <c r="O169" i="21" s="1"/>
  <c r="AD769" i="13" s="1"/>
  <c r="M148" i="21"/>
  <c r="O148" i="21" s="1"/>
  <c r="AD748" i="13" s="1"/>
  <c r="F102" i="21"/>
  <c r="H102" i="21" s="1"/>
  <c r="P102" i="21" s="1"/>
  <c r="AG702" i="13" s="1"/>
  <c r="F108" i="21"/>
  <c r="H108" i="21" s="1"/>
  <c r="AD108" i="13" s="1"/>
  <c r="F267" i="21"/>
  <c r="H267" i="21" s="1"/>
  <c r="P267" i="21" s="1"/>
  <c r="F289" i="21"/>
  <c r="H289" i="21" s="1"/>
  <c r="P289" i="21" s="1"/>
  <c r="F211" i="21"/>
  <c r="H211" i="21" s="1"/>
  <c r="P211" i="21" s="1"/>
  <c r="F168" i="21"/>
  <c r="H168" i="21" s="1"/>
  <c r="AD168" i="13" s="1"/>
  <c r="F185" i="21"/>
  <c r="H185" i="21" s="1"/>
  <c r="AD185" i="13" s="1"/>
  <c r="M345" i="21"/>
  <c r="O345" i="21" s="1"/>
  <c r="I345" i="21" s="1"/>
  <c r="M213" i="21"/>
  <c r="O213" i="21" s="1"/>
  <c r="I213" i="21" s="1"/>
  <c r="F355" i="21"/>
  <c r="H355" i="21" s="1"/>
  <c r="P355" i="21" s="1"/>
  <c r="F312" i="21"/>
  <c r="H312" i="21" s="1"/>
  <c r="P312" i="21" s="1"/>
  <c r="F181" i="21"/>
  <c r="H181" i="21" s="1"/>
  <c r="AD181" i="13" s="1"/>
  <c r="F274" i="21"/>
  <c r="H274" i="21" s="1"/>
  <c r="P274" i="21" s="1"/>
  <c r="M388" i="21"/>
  <c r="O388" i="21" s="1"/>
  <c r="I388" i="21" s="1"/>
  <c r="M331" i="21"/>
  <c r="O331" i="21" s="1"/>
  <c r="I331" i="21" s="1"/>
  <c r="M308" i="21"/>
  <c r="O308" i="21" s="1"/>
  <c r="I308" i="21" s="1"/>
  <c r="M184" i="21"/>
  <c r="O184" i="21" s="1"/>
  <c r="AD784" i="13" s="1"/>
  <c r="M333" i="21"/>
  <c r="O333" i="21" s="1"/>
  <c r="I333" i="21" s="1"/>
  <c r="M341" i="21"/>
  <c r="O341" i="21" s="1"/>
  <c r="I341" i="21" s="1"/>
  <c r="M194" i="21"/>
  <c r="O194" i="21" s="1"/>
  <c r="I194" i="21" s="1"/>
  <c r="AG194" i="13" s="1"/>
  <c r="M131" i="21"/>
  <c r="O131" i="21" s="1"/>
  <c r="I131" i="21" s="1"/>
  <c r="AG131" i="13" s="1"/>
  <c r="M365" i="21"/>
  <c r="O365" i="21" s="1"/>
  <c r="I365" i="21" s="1"/>
  <c r="M262" i="21"/>
  <c r="O262" i="21" s="1"/>
  <c r="I262" i="21" s="1"/>
  <c r="M356" i="21"/>
  <c r="O356" i="21" s="1"/>
  <c r="I356" i="21" s="1"/>
  <c r="F206" i="21"/>
  <c r="H206" i="21" s="1"/>
  <c r="P206" i="21" s="1"/>
  <c r="F255" i="21"/>
  <c r="H255" i="21" s="1"/>
  <c r="P255" i="21" s="1"/>
  <c r="F299" i="21"/>
  <c r="H299" i="21" s="1"/>
  <c r="P299" i="21" s="1"/>
  <c r="F344" i="21"/>
  <c r="H344" i="21" s="1"/>
  <c r="P344" i="21" s="1"/>
  <c r="F380" i="21"/>
  <c r="H380" i="21" s="1"/>
  <c r="P380" i="21" s="1"/>
  <c r="M377" i="21"/>
  <c r="O377" i="21" s="1"/>
  <c r="I377" i="21" s="1"/>
  <c r="M183" i="21"/>
  <c r="O183" i="21" s="1"/>
  <c r="I183" i="21" s="1"/>
  <c r="AG183" i="13" s="1"/>
  <c r="M354" i="21"/>
  <c r="O354" i="21" s="1"/>
  <c r="I354" i="21" s="1"/>
  <c r="M289" i="21"/>
  <c r="O289" i="21" s="1"/>
  <c r="I289" i="21" s="1"/>
  <c r="M215" i="21"/>
  <c r="O215" i="21" s="1"/>
  <c r="I215" i="21" s="1"/>
  <c r="M259" i="21"/>
  <c r="O259" i="21" s="1"/>
  <c r="I259" i="21" s="1"/>
  <c r="M222" i="21"/>
  <c r="O222" i="21" s="1"/>
  <c r="I222" i="21" s="1"/>
  <c r="M235" i="21"/>
  <c r="O235" i="21" s="1"/>
  <c r="I235" i="21" s="1"/>
  <c r="M191" i="21"/>
  <c r="O191" i="21" s="1"/>
  <c r="I191" i="21" s="1"/>
  <c r="AG191" i="13" s="1"/>
  <c r="M110" i="21"/>
  <c r="O110" i="21" s="1"/>
  <c r="AD710" i="13" s="1"/>
  <c r="F306" i="21"/>
  <c r="H306" i="21" s="1"/>
  <c r="P306" i="21" s="1"/>
  <c r="F400" i="21"/>
  <c r="H400" i="21" s="1"/>
  <c r="P400" i="21" s="1"/>
  <c r="F286" i="21"/>
  <c r="H286" i="21" s="1"/>
  <c r="P286" i="21" s="1"/>
  <c r="F128" i="21"/>
  <c r="H128" i="21" s="1"/>
  <c r="P128" i="21" s="1"/>
  <c r="AG728" i="13" s="1"/>
  <c r="F273" i="21"/>
  <c r="H273" i="21" s="1"/>
  <c r="P273" i="21" s="1"/>
  <c r="F209" i="21"/>
  <c r="H209" i="21" s="1"/>
  <c r="P209" i="21" s="1"/>
  <c r="F166" i="21"/>
  <c r="H166" i="21" s="1"/>
  <c r="AD166" i="13" s="1"/>
  <c r="F145" i="21"/>
  <c r="H145" i="21" s="1"/>
  <c r="AD145" i="13" s="1"/>
  <c r="M385" i="21"/>
  <c r="O385" i="21" s="1"/>
  <c r="I385" i="21" s="1"/>
  <c r="M334" i="21"/>
  <c r="O334" i="21" s="1"/>
  <c r="I334" i="21" s="1"/>
  <c r="M242" i="21"/>
  <c r="O242" i="21" s="1"/>
  <c r="I242" i="21" s="1"/>
  <c r="F131" i="21"/>
  <c r="H131" i="21" s="1"/>
  <c r="AD131" i="13" s="1"/>
  <c r="F368" i="21"/>
  <c r="H368" i="21" s="1"/>
  <c r="P368" i="21" s="1"/>
  <c r="M292" i="21"/>
  <c r="O292" i="21" s="1"/>
  <c r="I292" i="21" s="1"/>
  <c r="F139" i="21"/>
  <c r="H139" i="21" s="1"/>
  <c r="P139" i="21" s="1"/>
  <c r="AG739" i="13" s="1"/>
  <c r="F349" i="21"/>
  <c r="H349" i="21" s="1"/>
  <c r="P349" i="21" s="1"/>
  <c r="F285" i="21"/>
  <c r="H285" i="21" s="1"/>
  <c r="P285" i="21" s="1"/>
  <c r="F212" i="21"/>
  <c r="H212" i="21" s="1"/>
  <c r="P212" i="21" s="1"/>
  <c r="F157" i="21"/>
  <c r="H157" i="21" s="1"/>
  <c r="AD157" i="13" s="1"/>
  <c r="F229" i="21"/>
  <c r="H229" i="21" s="1"/>
  <c r="P229" i="21" s="1"/>
  <c r="M401" i="21"/>
  <c r="O401" i="21" s="1"/>
  <c r="I401" i="21" s="1"/>
  <c r="M316" i="21"/>
  <c r="O316" i="21" s="1"/>
  <c r="I316" i="21" s="1"/>
  <c r="M229" i="21"/>
  <c r="O229" i="21" s="1"/>
  <c r="I229" i="21" s="1"/>
  <c r="F319" i="21"/>
  <c r="H319" i="21" s="1"/>
  <c r="P319" i="21" s="1"/>
  <c r="F172" i="21"/>
  <c r="H172" i="21" s="1"/>
  <c r="AD172" i="13" s="1"/>
  <c r="F179" i="21"/>
  <c r="H179" i="21" s="1"/>
  <c r="P179" i="21" s="1"/>
  <c r="AG779" i="13" s="1"/>
  <c r="M358" i="21"/>
  <c r="O358" i="21" s="1"/>
  <c r="I358" i="21" s="1"/>
  <c r="M151" i="21"/>
  <c r="O151" i="21" s="1"/>
  <c r="AD751" i="13" s="1"/>
  <c r="M233" i="21"/>
  <c r="O233" i="21" s="1"/>
  <c r="I233" i="21" s="1"/>
  <c r="M117" i="21"/>
  <c r="O117" i="21" s="1"/>
  <c r="I117" i="21" s="1"/>
  <c r="AG117" i="13" s="1"/>
  <c r="F328" i="21"/>
  <c r="H328" i="21" s="1"/>
  <c r="P328" i="21" s="1"/>
  <c r="F300" i="21"/>
  <c r="H300" i="21" s="1"/>
  <c r="P300" i="21" s="1"/>
  <c r="F275" i="21"/>
  <c r="H275" i="21" s="1"/>
  <c r="P275" i="21" s="1"/>
  <c r="F154" i="21"/>
  <c r="H154" i="21" s="1"/>
  <c r="AD154" i="13" s="1"/>
  <c r="F119" i="21"/>
  <c r="H119" i="21" s="1"/>
  <c r="P119" i="21" s="1"/>
  <c r="AG719" i="13" s="1"/>
  <c r="M295" i="21"/>
  <c r="O295" i="21" s="1"/>
  <c r="I295" i="21" s="1"/>
  <c r="M268" i="21"/>
  <c r="O268" i="21" s="1"/>
  <c r="I268" i="21" s="1"/>
  <c r="M218" i="21"/>
  <c r="O218" i="21" s="1"/>
  <c r="I218" i="21" s="1"/>
  <c r="M197" i="21"/>
  <c r="O197" i="21" s="1"/>
  <c r="I197" i="21" s="1"/>
  <c r="AG197" i="13" s="1"/>
  <c r="M347" i="21"/>
  <c r="O347" i="21" s="1"/>
  <c r="I347" i="21" s="1"/>
  <c r="M339" i="21"/>
  <c r="O339" i="21" s="1"/>
  <c r="I339" i="21" s="1"/>
  <c r="M140" i="21"/>
  <c r="O140" i="21" s="1"/>
  <c r="I140" i="21" s="1"/>
  <c r="AG140" i="13" s="1"/>
  <c r="M159" i="21"/>
  <c r="O159" i="21" s="1"/>
  <c r="I159" i="21" s="1"/>
  <c r="AG159" i="13" s="1"/>
  <c r="M158" i="21"/>
  <c r="O158" i="21" s="1"/>
  <c r="I158" i="21" s="1"/>
  <c r="AG158" i="13" s="1"/>
  <c r="M285" i="21"/>
  <c r="O285" i="21" s="1"/>
  <c r="I285" i="21" s="1"/>
  <c r="M364" i="21"/>
  <c r="O364" i="21" s="1"/>
  <c r="I364" i="21" s="1"/>
  <c r="M310" i="21"/>
  <c r="O310" i="21" s="1"/>
  <c r="I310" i="21" s="1"/>
  <c r="M288" i="21"/>
  <c r="O288" i="21" s="1"/>
  <c r="I288" i="21" s="1"/>
  <c r="M187" i="21"/>
  <c r="O187" i="21" s="1"/>
  <c r="AD787" i="13" s="1"/>
  <c r="M312" i="21"/>
  <c r="O312" i="21" s="1"/>
  <c r="I312" i="21" s="1"/>
  <c r="M196" i="21"/>
  <c r="O196" i="21" s="1"/>
  <c r="AD796" i="13" s="1"/>
  <c r="M338" i="21"/>
  <c r="O338" i="21" s="1"/>
  <c r="I338" i="21" s="1"/>
  <c r="M372" i="21"/>
  <c r="O372" i="21" s="1"/>
  <c r="I372" i="21" s="1"/>
  <c r="M293" i="21"/>
  <c r="O293" i="21" s="1"/>
  <c r="I293" i="21" s="1"/>
  <c r="M204" i="21"/>
  <c r="O204" i="21" s="1"/>
  <c r="I204" i="21" s="1"/>
  <c r="M164" i="21"/>
  <c r="O164" i="21" s="1"/>
  <c r="AD764" i="13" s="1"/>
  <c r="F107" i="21"/>
  <c r="H107" i="21" s="1"/>
  <c r="P107" i="21" s="1"/>
  <c r="AG707" i="13" s="1"/>
  <c r="F103" i="21"/>
  <c r="H103" i="21" s="1"/>
  <c r="P103" i="21" s="1"/>
  <c r="AG703" i="13" s="1"/>
  <c r="F263" i="21"/>
  <c r="H263" i="21" s="1"/>
  <c r="P263" i="21" s="1"/>
  <c r="F240" i="21"/>
  <c r="H240" i="21" s="1"/>
  <c r="P240" i="21" s="1"/>
  <c r="F276" i="21"/>
  <c r="H276" i="21" s="1"/>
  <c r="P276" i="21" s="1"/>
  <c r="M380" i="21"/>
  <c r="O380" i="21" s="1"/>
  <c r="I380" i="21" s="1"/>
  <c r="M276" i="21"/>
  <c r="O276" i="21" s="1"/>
  <c r="I276" i="21" s="1"/>
  <c r="F174" i="21"/>
  <c r="H174" i="21" s="1"/>
  <c r="AD174" i="13" s="1"/>
  <c r="F379" i="21"/>
  <c r="H379" i="21" s="1"/>
  <c r="P379" i="21" s="1"/>
  <c r="M367" i="21"/>
  <c r="O367" i="21" s="1"/>
  <c r="I367" i="21" s="1"/>
  <c r="M375" i="21"/>
  <c r="O375" i="21" s="1"/>
  <c r="I375" i="21" s="1"/>
  <c r="F218" i="21"/>
  <c r="H218" i="21" s="1"/>
  <c r="P218" i="21" s="1"/>
  <c r="M189" i="21"/>
  <c r="O189" i="21" s="1"/>
  <c r="AD789" i="13" s="1"/>
  <c r="F386" i="21"/>
  <c r="H386" i="21" s="1"/>
  <c r="P386" i="21" s="1"/>
  <c r="F195" i="21"/>
  <c r="H195" i="21" s="1"/>
  <c r="AD195" i="13" s="1"/>
  <c r="F225" i="21"/>
  <c r="H225" i="21" s="1"/>
  <c r="P225" i="21" s="1"/>
  <c r="F182" i="21"/>
  <c r="H182" i="21" s="1"/>
  <c r="P182" i="21" s="1"/>
  <c r="AG782" i="13" s="1"/>
  <c r="F140" i="21"/>
  <c r="H140" i="21" s="1"/>
  <c r="P140" i="21" s="1"/>
  <c r="AG740" i="13" s="1"/>
  <c r="F254" i="21"/>
  <c r="H254" i="21" s="1"/>
  <c r="P254" i="21" s="1"/>
  <c r="F126" i="21"/>
  <c r="H126" i="21" s="1"/>
  <c r="AD126" i="13" s="1"/>
  <c r="M309" i="21"/>
  <c r="O309" i="21" s="1"/>
  <c r="I309" i="21" s="1"/>
  <c r="M168" i="21"/>
  <c r="O168" i="21" s="1"/>
  <c r="I168" i="21" s="1"/>
  <c r="AG168" i="13" s="1"/>
  <c r="M216" i="21"/>
  <c r="O216" i="21" s="1"/>
  <c r="I216" i="21" s="1"/>
  <c r="M400" i="21"/>
  <c r="O400" i="21" s="1"/>
  <c r="I400" i="21" s="1"/>
  <c r="M264" i="21"/>
  <c r="O264" i="21" s="1"/>
  <c r="I264" i="21" s="1"/>
  <c r="F359" i="21"/>
  <c r="H359" i="21" s="1"/>
  <c r="P359" i="21" s="1"/>
  <c r="F233" i="21"/>
  <c r="H233" i="21" s="1"/>
  <c r="P233" i="21" s="1"/>
  <c r="F177" i="21"/>
  <c r="H177" i="21" s="1"/>
  <c r="P177" i="21" s="1"/>
  <c r="AG777" i="13" s="1"/>
  <c r="F116" i="21"/>
  <c r="H116" i="21" s="1"/>
  <c r="P116" i="21" s="1"/>
  <c r="AG716" i="13" s="1"/>
  <c r="F341" i="21"/>
  <c r="H341" i="21" s="1"/>
  <c r="P341" i="21" s="1"/>
  <c r="M371" i="21"/>
  <c r="O371" i="21" s="1"/>
  <c r="I371" i="21" s="1"/>
  <c r="M271" i="21"/>
  <c r="O271" i="21" s="1"/>
  <c r="I271" i="21" s="1"/>
  <c r="M219" i="21"/>
  <c r="O219" i="21" s="1"/>
  <c r="I219" i="21" s="1"/>
  <c r="M241" i="21"/>
  <c r="O241" i="21" s="1"/>
  <c r="I241" i="21" s="1"/>
  <c r="M283" i="21"/>
  <c r="O283" i="21" s="1"/>
  <c r="I283" i="21" s="1"/>
  <c r="M180" i="21"/>
  <c r="O180" i="21" s="1"/>
  <c r="I180" i="21" s="1"/>
  <c r="AG180" i="13" s="1"/>
  <c r="M254" i="21"/>
  <c r="O254" i="21" s="1"/>
  <c r="I254" i="21" s="1"/>
  <c r="M130" i="21"/>
  <c r="O130" i="21" s="1"/>
  <c r="I130" i="21" s="1"/>
  <c r="AG130" i="13" s="1"/>
  <c r="M144" i="21"/>
  <c r="O144" i="21" s="1"/>
  <c r="AD744" i="13" s="1"/>
  <c r="F332" i="21"/>
  <c r="H332" i="21" s="1"/>
  <c r="P332" i="21" s="1"/>
  <c r="F284" i="21"/>
  <c r="H284" i="21" s="1"/>
  <c r="P284" i="21" s="1"/>
  <c r="F331" i="21"/>
  <c r="H331" i="21" s="1"/>
  <c r="P331" i="21" s="1"/>
  <c r="F288" i="21"/>
  <c r="H288" i="21" s="1"/>
  <c r="P288" i="21" s="1"/>
  <c r="F147" i="21"/>
  <c r="H147" i="21" s="1"/>
  <c r="AD147" i="13" s="1"/>
  <c r="F202" i="21"/>
  <c r="H202" i="21" s="1"/>
  <c r="P202" i="21" s="1"/>
  <c r="F219" i="21"/>
  <c r="H219" i="21" s="1"/>
  <c r="P219" i="21" s="1"/>
  <c r="F249" i="21"/>
  <c r="H249" i="21" s="1"/>
  <c r="P249" i="21" s="1"/>
  <c r="M284" i="21"/>
  <c r="O284" i="21" s="1"/>
  <c r="I284" i="21" s="1"/>
  <c r="F395" i="21"/>
  <c r="H395" i="21" s="1"/>
  <c r="P395" i="21" s="1"/>
  <c r="F352" i="21"/>
  <c r="H352" i="21" s="1"/>
  <c r="P352" i="21" s="1"/>
  <c r="F252" i="21"/>
  <c r="H252" i="21" s="1"/>
  <c r="P252" i="21" s="1"/>
  <c r="F324" i="21"/>
  <c r="H324" i="21" s="1"/>
  <c r="P324" i="21" s="1"/>
  <c r="F160" i="21"/>
  <c r="H160" i="21" s="1"/>
  <c r="P160" i="21" s="1"/>
  <c r="AG760" i="13" s="1"/>
  <c r="F196" i="21"/>
  <c r="H196" i="21" s="1"/>
  <c r="P196" i="21" s="1"/>
  <c r="AG796" i="13" s="1"/>
  <c r="F162" i="21"/>
  <c r="H162" i="21" s="1"/>
  <c r="P162" i="21" s="1"/>
  <c r="AG762" i="13" s="1"/>
  <c r="F134" i="21"/>
  <c r="H134" i="21" s="1"/>
  <c r="AD134" i="13" s="1"/>
  <c r="M138" i="21"/>
  <c r="O138" i="21" s="1"/>
  <c r="I138" i="21" s="1"/>
  <c r="AG138" i="13" s="1"/>
  <c r="F142" i="21"/>
  <c r="H142" i="21" s="1"/>
  <c r="P142" i="21" s="1"/>
  <c r="AG742" i="13" s="1"/>
  <c r="F399" i="21"/>
  <c r="H399" i="21" s="1"/>
  <c r="P399" i="21" s="1"/>
  <c r="F314" i="21"/>
  <c r="H314" i="21" s="1"/>
  <c r="P314" i="21" s="1"/>
  <c r="F199" i="21"/>
  <c r="H199" i="21" s="1"/>
  <c r="P199" i="21" s="1"/>
  <c r="AG799" i="13" s="1"/>
  <c r="F266" i="21"/>
  <c r="H266" i="21" s="1"/>
  <c r="P266" i="21" s="1"/>
  <c r="F138" i="21"/>
  <c r="H138" i="21" s="1"/>
  <c r="P138" i="21" s="1"/>
  <c r="AG738" i="13" s="1"/>
  <c r="M343" i="21"/>
  <c r="O343" i="21" s="1"/>
  <c r="I343" i="21" s="1"/>
  <c r="F253" i="21"/>
  <c r="H253" i="21" s="1"/>
  <c r="P253" i="21" s="1"/>
  <c r="F125" i="21"/>
  <c r="H125" i="21" s="1"/>
  <c r="P125" i="21" s="1"/>
  <c r="AG725" i="13" s="1"/>
  <c r="M118" i="21"/>
  <c r="O118" i="21" s="1"/>
  <c r="I118" i="21" s="1"/>
  <c r="AG118" i="13" s="1"/>
  <c r="M366" i="21"/>
  <c r="O366" i="21" s="1"/>
  <c r="I366" i="21" s="1"/>
  <c r="M353" i="21"/>
  <c r="O353" i="21" s="1"/>
  <c r="I353" i="21" s="1"/>
  <c r="M266" i="21"/>
  <c r="O266" i="21" s="1"/>
  <c r="I266" i="21" s="1"/>
  <c r="M171" i="21"/>
  <c r="O171" i="21" s="1"/>
  <c r="I171" i="21" s="1"/>
  <c r="AG171" i="13" s="1"/>
  <c r="M232" i="21"/>
  <c r="O232" i="21" s="1"/>
  <c r="I232" i="21" s="1"/>
  <c r="M210" i="21"/>
  <c r="O210" i="21" s="1"/>
  <c r="I210" i="21" s="1"/>
  <c r="M141" i="21"/>
  <c r="O141" i="21" s="1"/>
  <c r="I141" i="21" s="1"/>
  <c r="AG141" i="13" s="1"/>
  <c r="M376" i="21"/>
  <c r="O376" i="21" s="1"/>
  <c r="I376" i="21" s="1"/>
  <c r="M319" i="21"/>
  <c r="O319" i="21" s="1"/>
  <c r="I319" i="21" s="1"/>
  <c r="M348" i="21"/>
  <c r="O348" i="21" s="1"/>
  <c r="I348" i="21" s="1"/>
  <c r="M296" i="21"/>
  <c r="O296" i="21" s="1"/>
  <c r="I296" i="21" s="1"/>
  <c r="M214" i="21"/>
  <c r="O214" i="21" s="1"/>
  <c r="I214" i="21" s="1"/>
  <c r="M150" i="21"/>
  <c r="O150" i="21" s="1"/>
  <c r="I150" i="21" s="1"/>
  <c r="AG150" i="13" s="1"/>
  <c r="M373" i="21"/>
  <c r="O373" i="21" s="1"/>
  <c r="I373" i="21" s="1"/>
  <c r="M280" i="21"/>
  <c r="O280" i="21" s="1"/>
  <c r="I280" i="21" s="1"/>
  <c r="M299" i="21"/>
  <c r="O299" i="21" s="1"/>
  <c r="I299" i="21" s="1"/>
  <c r="M161" i="21"/>
  <c r="O161" i="21" s="1"/>
  <c r="I161" i="21" s="1"/>
  <c r="AG161" i="13" s="1"/>
  <c r="M147" i="21"/>
  <c r="O147" i="21" s="1"/>
  <c r="I147" i="21" s="1"/>
  <c r="AG147" i="13" s="1"/>
  <c r="M100" i="21"/>
  <c r="O100" i="21" s="1"/>
  <c r="AD700" i="13" s="1"/>
  <c r="AD900" i="13" s="1"/>
  <c r="F326" i="21"/>
  <c r="H326" i="21" s="1"/>
  <c r="P326" i="21" s="1"/>
  <c r="F318" i="21"/>
  <c r="H318" i="21" s="1"/>
  <c r="P318" i="21" s="1"/>
  <c r="F268" i="21"/>
  <c r="H268" i="21" s="1"/>
  <c r="P268" i="21" s="1"/>
  <c r="F396" i="21"/>
  <c r="H396" i="21" s="1"/>
  <c r="P396" i="21" s="1"/>
  <c r="F262" i="21"/>
  <c r="H262" i="21" s="1"/>
  <c r="P262" i="21" s="1"/>
  <c r="F329" i="21"/>
  <c r="H329" i="21" s="1"/>
  <c r="P329" i="21" s="1"/>
  <c r="F213" i="21"/>
  <c r="H213" i="21" s="1"/>
  <c r="P213" i="21" s="1"/>
  <c r="F171" i="21"/>
  <c r="H171" i="21" s="1"/>
  <c r="P171" i="21" s="1"/>
  <c r="AG771" i="13" s="1"/>
  <c r="F244" i="21"/>
  <c r="H244" i="21" s="1"/>
  <c r="P244" i="21" s="1"/>
  <c r="M127" i="21"/>
  <c r="O127" i="21" s="1"/>
  <c r="AD727" i="13" s="1"/>
  <c r="F389" i="21"/>
  <c r="H389" i="21" s="1"/>
  <c r="P389" i="21" s="1"/>
  <c r="F127" i="21"/>
  <c r="H127" i="21" s="1"/>
  <c r="P127" i="21" s="1"/>
  <c r="AG727" i="13" s="1"/>
  <c r="F114" i="21"/>
  <c r="H114" i="21" s="1"/>
  <c r="P114" i="21" s="1"/>
  <c r="AG714" i="13" s="1"/>
  <c r="M172" i="21"/>
  <c r="O172" i="21" s="1"/>
  <c r="I172" i="21" s="1"/>
  <c r="AG172" i="13" s="1"/>
  <c r="M236" i="21"/>
  <c r="O236" i="21" s="1"/>
  <c r="I236" i="21" s="1"/>
  <c r="F397" i="21"/>
  <c r="H397" i="21" s="1"/>
  <c r="P397" i="21" s="1"/>
  <c r="F369" i="21"/>
  <c r="H369" i="21" s="1"/>
  <c r="P369" i="21" s="1"/>
  <c r="F163" i="21"/>
  <c r="H163" i="21" s="1"/>
  <c r="P163" i="21" s="1"/>
  <c r="AG763" i="13" s="1"/>
  <c r="M383" i="21"/>
  <c r="O383" i="21" s="1"/>
  <c r="I383" i="21" s="1"/>
  <c r="M111" i="21"/>
  <c r="O111" i="21" s="1"/>
  <c r="AD711" i="13" s="1"/>
  <c r="M278" i="21"/>
  <c r="O278" i="21" s="1"/>
  <c r="I278" i="21" s="1"/>
  <c r="M277" i="21"/>
  <c r="O277" i="21" s="1"/>
  <c r="I277" i="21" s="1"/>
  <c r="M212" i="21"/>
  <c r="O212" i="21" s="1"/>
  <c r="I212" i="21" s="1"/>
  <c r="M258" i="21"/>
  <c r="O258" i="21" s="1"/>
  <c r="I258" i="21" s="1"/>
  <c r="M126" i="21"/>
  <c r="O126" i="21" s="1"/>
  <c r="I126" i="21" s="1"/>
  <c r="AG126" i="13" s="1"/>
  <c r="M162" i="21"/>
  <c r="O162" i="21" s="1"/>
  <c r="AD762" i="13" s="1"/>
  <c r="M178" i="21"/>
  <c r="O178" i="21" s="1"/>
  <c r="I178" i="21" s="1"/>
  <c r="AG178" i="13" s="1"/>
  <c r="M135" i="21"/>
  <c r="O135" i="21" s="1"/>
  <c r="I135" i="21" s="1"/>
  <c r="AG135" i="13" s="1"/>
  <c r="M370" i="21"/>
  <c r="O370" i="21" s="1"/>
  <c r="I370" i="21" s="1"/>
  <c r="M386" i="21"/>
  <c r="O386" i="21" s="1"/>
  <c r="I386" i="21" s="1"/>
  <c r="M261" i="21"/>
  <c r="O261" i="21" s="1"/>
  <c r="I261" i="21" s="1"/>
  <c r="M231" i="21"/>
  <c r="O231" i="21" s="1"/>
  <c r="I231" i="21" s="1"/>
  <c r="M227" i="21"/>
  <c r="O227" i="21" s="1"/>
  <c r="I227" i="21" s="1"/>
  <c r="M170" i="21"/>
  <c r="O170" i="21" s="1"/>
  <c r="I170" i="21" s="1"/>
  <c r="AG170" i="13" s="1"/>
  <c r="M146" i="21"/>
  <c r="O146" i="21" s="1"/>
  <c r="I146" i="21" s="1"/>
  <c r="AG146" i="13" s="1"/>
  <c r="M325" i="21"/>
  <c r="O325" i="21" s="1"/>
  <c r="I325" i="21" s="1"/>
  <c r="F109" i="21"/>
  <c r="H109" i="21" s="1"/>
  <c r="AD109" i="13" s="1"/>
  <c r="M359" i="21"/>
  <c r="O359" i="21" s="1"/>
  <c r="I359" i="21" s="1"/>
  <c r="M394" i="21"/>
  <c r="O394" i="21" s="1"/>
  <c r="I394" i="21" s="1"/>
  <c r="M294" i="21"/>
  <c r="O294" i="21" s="1"/>
  <c r="I294" i="21" s="1"/>
  <c r="M247" i="21"/>
  <c r="O247" i="21" s="1"/>
  <c r="I247" i="21" s="1"/>
  <c r="M245" i="21"/>
  <c r="O245" i="21" s="1"/>
  <c r="I245" i="21" s="1"/>
  <c r="K65" i="4"/>
  <c r="C13" i="4"/>
  <c r="F313" i="21"/>
  <c r="H313" i="21" s="1"/>
  <c r="P313" i="21" s="1"/>
  <c r="F152" i="21"/>
  <c r="H152" i="21" s="1"/>
  <c r="P152" i="21" s="1"/>
  <c r="AG752" i="13" s="1"/>
  <c r="L94" i="4"/>
  <c r="D19" i="4"/>
  <c r="F391" i="21"/>
  <c r="H391" i="21" s="1"/>
  <c r="P391" i="21" s="1"/>
  <c r="F304" i="21"/>
  <c r="H304" i="21" s="1"/>
  <c r="P304" i="21" s="1"/>
  <c r="F336" i="21"/>
  <c r="H336" i="21" s="1"/>
  <c r="P336" i="21" s="1"/>
  <c r="M387" i="21"/>
  <c r="O387" i="21" s="1"/>
  <c r="I387" i="21" s="1"/>
  <c r="F180" i="21"/>
  <c r="H180" i="21" s="1"/>
  <c r="P180" i="21" s="1"/>
  <c r="AG780" i="13" s="1"/>
  <c r="M311" i="21"/>
  <c r="O311" i="21" s="1"/>
  <c r="I311" i="21" s="1"/>
  <c r="M134" i="21"/>
  <c r="O134" i="21" s="1"/>
  <c r="I134" i="21" s="1"/>
  <c r="AG134" i="13" s="1"/>
  <c r="F340" i="21"/>
  <c r="H340" i="21" s="1"/>
  <c r="P340" i="21" s="1"/>
  <c r="F136" i="21"/>
  <c r="H136" i="21" s="1"/>
  <c r="AD136" i="13" s="1"/>
  <c r="F250" i="21"/>
  <c r="H250" i="21" s="1"/>
  <c r="P250" i="21" s="1"/>
  <c r="F122" i="21"/>
  <c r="H122" i="21" s="1"/>
  <c r="P122" i="21" s="1"/>
  <c r="AG722" i="13" s="1"/>
  <c r="M201" i="21"/>
  <c r="O201" i="21" s="1"/>
  <c r="AD801" i="13" s="1"/>
  <c r="M113" i="21"/>
  <c r="O113" i="21" s="1"/>
  <c r="AD713" i="13" s="1"/>
  <c r="F271" i="21"/>
  <c r="H271" i="21" s="1"/>
  <c r="P271" i="21" s="1"/>
  <c r="F305" i="21"/>
  <c r="H305" i="21" s="1"/>
  <c r="P305" i="21" s="1"/>
  <c r="F184" i="21"/>
  <c r="H184" i="21" s="1"/>
  <c r="P184" i="21" s="1"/>
  <c r="AG784" i="13" s="1"/>
  <c r="F257" i="21"/>
  <c r="H257" i="21" s="1"/>
  <c r="P257" i="21" s="1"/>
  <c r="M281" i="21"/>
  <c r="O281" i="21" s="1"/>
  <c r="I281" i="21" s="1"/>
  <c r="M374" i="21"/>
  <c r="O374" i="21" s="1"/>
  <c r="I374" i="21" s="1"/>
  <c r="M301" i="21"/>
  <c r="O301" i="21" s="1"/>
  <c r="I301" i="21" s="1"/>
  <c r="M136" i="21"/>
  <c r="O136" i="21" s="1"/>
  <c r="AD736" i="13" s="1"/>
  <c r="F392" i="21"/>
  <c r="H392" i="21" s="1"/>
  <c r="P392" i="21" s="1"/>
  <c r="M351" i="21"/>
  <c r="O351" i="21" s="1"/>
  <c r="I351" i="21" s="1"/>
  <c r="F373" i="21"/>
  <c r="H373" i="21" s="1"/>
  <c r="P373" i="21" s="1"/>
  <c r="F186" i="21"/>
  <c r="H186" i="21" s="1"/>
  <c r="P186" i="21" s="1"/>
  <c r="AG786" i="13" s="1"/>
  <c r="F197" i="21"/>
  <c r="H197" i="21" s="1"/>
  <c r="P197" i="21" s="1"/>
  <c r="AG797" i="13" s="1"/>
  <c r="F269" i="21"/>
  <c r="H269" i="21" s="1"/>
  <c r="P269" i="21" s="1"/>
  <c r="F183" i="21"/>
  <c r="H183" i="21" s="1"/>
  <c r="P183" i="21" s="1"/>
  <c r="AG783" i="13" s="1"/>
  <c r="M326" i="21"/>
  <c r="O326" i="21" s="1"/>
  <c r="I326" i="21" s="1"/>
  <c r="M360" i="21"/>
  <c r="O360" i="21" s="1"/>
  <c r="I360" i="21" s="1"/>
  <c r="M303" i="21"/>
  <c r="O303" i="21" s="1"/>
  <c r="I303" i="21" s="1"/>
  <c r="M260" i="21"/>
  <c r="O260" i="21" s="1"/>
  <c r="I260" i="21" s="1"/>
  <c r="M202" i="21"/>
  <c r="O202" i="21" s="1"/>
  <c r="I202" i="21" s="1"/>
  <c r="M157" i="21"/>
  <c r="O157" i="21" s="1"/>
  <c r="I157" i="21" s="1"/>
  <c r="AG157" i="13" s="1"/>
  <c r="M349" i="21"/>
  <c r="O349" i="21" s="1"/>
  <c r="I349" i="21" s="1"/>
  <c r="M378" i="21"/>
  <c r="O378" i="21" s="1"/>
  <c r="I378" i="21" s="1"/>
  <c r="M205" i="21"/>
  <c r="O205" i="21" s="1"/>
  <c r="I205" i="21" s="1"/>
  <c r="M322" i="21"/>
  <c r="O322" i="21" s="1"/>
  <c r="I322" i="21" s="1"/>
  <c r="M265" i="21"/>
  <c r="O265" i="21" s="1"/>
  <c r="I265" i="21" s="1"/>
  <c r="M269" i="21"/>
  <c r="O269" i="21" s="1"/>
  <c r="I269" i="21" s="1"/>
  <c r="M230" i="21"/>
  <c r="O230" i="21" s="1"/>
  <c r="I230" i="21" s="1"/>
  <c r="M177" i="21"/>
  <c r="O177" i="21" s="1"/>
  <c r="I177" i="21" s="1"/>
  <c r="AG177" i="13" s="1"/>
  <c r="M248" i="21"/>
  <c r="O248" i="21" s="1"/>
  <c r="I248" i="21" s="1"/>
  <c r="M206" i="21"/>
  <c r="O206" i="21" s="1"/>
  <c r="I206" i="21" s="1"/>
  <c r="M128" i="21"/>
  <c r="O128" i="21" s="1"/>
  <c r="I128" i="21" s="1"/>
  <c r="AG128" i="13" s="1"/>
  <c r="M167" i="21"/>
  <c r="O167" i="21" s="1"/>
  <c r="I167" i="21" s="1"/>
  <c r="AG167" i="13" s="1"/>
  <c r="M124" i="21"/>
  <c r="O124" i="21" s="1"/>
  <c r="I124" i="21" s="1"/>
  <c r="AG124" i="13" s="1"/>
  <c r="M389" i="21"/>
  <c r="O389" i="21" s="1"/>
  <c r="I389" i="21" s="1"/>
  <c r="M346" i="21"/>
  <c r="O346" i="21" s="1"/>
  <c r="I346" i="21" s="1"/>
  <c r="M330" i="21"/>
  <c r="O330" i="21" s="1"/>
  <c r="I330" i="21" s="1"/>
  <c r="M272" i="21"/>
  <c r="O272" i="21" s="1"/>
  <c r="I272" i="21" s="1"/>
  <c r="M203" i="21"/>
  <c r="O203" i="21" s="1"/>
  <c r="I203" i="21" s="1"/>
  <c r="M208" i="21"/>
  <c r="O208" i="21" s="1"/>
  <c r="I208" i="21" s="1"/>
  <c r="M133" i="21"/>
  <c r="O133" i="21" s="1"/>
  <c r="I133" i="21" s="1"/>
  <c r="AG133" i="13" s="1"/>
  <c r="M163" i="21"/>
  <c r="O163" i="21" s="1"/>
  <c r="AD763" i="13" s="1"/>
  <c r="M122" i="21"/>
  <c r="O122" i="21" s="1"/>
  <c r="AD722" i="13" s="1"/>
  <c r="F104" i="21"/>
  <c r="H104" i="21" s="1"/>
  <c r="P104" i="21" s="1"/>
  <c r="AG704" i="13" s="1"/>
  <c r="F390" i="21"/>
  <c r="H390" i="21" s="1"/>
  <c r="P390" i="21" s="1"/>
  <c r="F346" i="21"/>
  <c r="H346" i="21" s="1"/>
  <c r="P346" i="21" s="1"/>
  <c r="F316" i="21"/>
  <c r="H316" i="21" s="1"/>
  <c r="P316" i="21" s="1"/>
  <c r="F296" i="21"/>
  <c r="H296" i="21" s="1"/>
  <c r="P296" i="21" s="1"/>
  <c r="F378" i="21"/>
  <c r="H378" i="21" s="1"/>
  <c r="P378" i="21" s="1"/>
  <c r="F393" i="21"/>
  <c r="H393" i="21" s="1"/>
  <c r="P393" i="21" s="1"/>
  <c r="M361" i="21"/>
  <c r="O361" i="21" s="1"/>
  <c r="I361" i="21" s="1"/>
  <c r="F251" i="21"/>
  <c r="H251" i="21" s="1"/>
  <c r="P251" i="21" s="1"/>
  <c r="M211" i="21"/>
  <c r="O211" i="21" s="1"/>
  <c r="I211" i="21" s="1"/>
  <c r="F283" i="21"/>
  <c r="H283" i="21" s="1"/>
  <c r="P283" i="21" s="1"/>
  <c r="F148" i="21"/>
  <c r="H148" i="21" s="1"/>
  <c r="P148" i="21" s="1"/>
  <c r="AG748" i="13" s="1"/>
  <c r="M332" i="21"/>
  <c r="O332" i="21" s="1"/>
  <c r="I332" i="21" s="1"/>
  <c r="F165" i="21"/>
  <c r="H165" i="21" s="1"/>
  <c r="AD165" i="13" s="1"/>
  <c r="M350" i="21"/>
  <c r="O350" i="21" s="1"/>
  <c r="I350" i="21" s="1"/>
  <c r="F227" i="21"/>
  <c r="H227" i="21" s="1"/>
  <c r="P227" i="21" s="1"/>
  <c r="M355" i="21"/>
  <c r="O355" i="21" s="1"/>
  <c r="I355" i="21" s="1"/>
  <c r="F201" i="21"/>
  <c r="H201" i="21" s="1"/>
  <c r="AD201" i="13" s="1"/>
  <c r="F150" i="21"/>
  <c r="H150" i="21" s="1"/>
  <c r="P150" i="21" s="1"/>
  <c r="AG750" i="13" s="1"/>
  <c r="M99" i="21"/>
  <c r="O99" i="21" s="1"/>
  <c r="AD699" i="13" s="1"/>
  <c r="AD899" i="13" s="1"/>
  <c r="C26" i="4"/>
  <c r="M101" i="21"/>
  <c r="O101" i="21" s="1"/>
  <c r="AD701" i="13" s="1"/>
  <c r="D701" i="13" s="1"/>
  <c r="D87" i="4"/>
  <c r="K4" i="4"/>
  <c r="F342" i="21"/>
  <c r="H342" i="21" s="1"/>
  <c r="P342" i="21" s="1"/>
  <c r="F302" i="21"/>
  <c r="H302" i="21" s="1"/>
  <c r="P302" i="21" s="1"/>
  <c r="F237" i="21"/>
  <c r="H237" i="21" s="1"/>
  <c r="P237" i="21" s="1"/>
  <c r="F187" i="21"/>
  <c r="H187" i="21" s="1"/>
  <c r="P187" i="21" s="1"/>
  <c r="AG787" i="13" s="1"/>
  <c r="F260" i="21"/>
  <c r="H260" i="21" s="1"/>
  <c r="P260" i="21" s="1"/>
  <c r="M290" i="21"/>
  <c r="O290" i="21" s="1"/>
  <c r="I290" i="21" s="1"/>
  <c r="F146" i="21"/>
  <c r="H146" i="21" s="1"/>
  <c r="AD146" i="13" s="1"/>
  <c r="F292" i="21"/>
  <c r="H292" i="21" s="1"/>
  <c r="P292" i="21" s="1"/>
  <c r="F203" i="21"/>
  <c r="H203" i="21" s="1"/>
  <c r="P203" i="21" s="1"/>
  <c r="F301" i="21"/>
  <c r="H301" i="21" s="1"/>
  <c r="P301" i="21" s="1"/>
  <c r="F228" i="21"/>
  <c r="H228" i="21" s="1"/>
  <c r="P228" i="21" s="1"/>
  <c r="F216" i="21"/>
  <c r="H216" i="21" s="1"/>
  <c r="P216" i="21" s="1"/>
  <c r="F173" i="21"/>
  <c r="H173" i="21" s="1"/>
  <c r="P173" i="21" s="1"/>
  <c r="AG773" i="13" s="1"/>
  <c r="F117" i="21"/>
  <c r="H117" i="21" s="1"/>
  <c r="P117" i="21" s="1"/>
  <c r="AG717" i="13" s="1"/>
  <c r="F356" i="21"/>
  <c r="H356" i="21" s="1"/>
  <c r="P356" i="21" s="1"/>
  <c r="F385" i="21"/>
  <c r="H385" i="21" s="1"/>
  <c r="P385" i="21" s="1"/>
  <c r="F232" i="21"/>
  <c r="H232" i="21" s="1"/>
  <c r="P232" i="21" s="1"/>
  <c r="F281" i="21"/>
  <c r="H281" i="21" s="1"/>
  <c r="P281" i="21" s="1"/>
  <c r="F401" i="21"/>
  <c r="H401" i="21" s="1"/>
  <c r="P401" i="21" s="1"/>
  <c r="F358" i="21"/>
  <c r="H358" i="21" s="1"/>
  <c r="P358" i="21" s="1"/>
  <c r="F135" i="21"/>
  <c r="H135" i="21" s="1"/>
  <c r="AD135" i="13" s="1"/>
  <c r="M237" i="21"/>
  <c r="O237" i="21" s="1"/>
  <c r="I237" i="21" s="1"/>
  <c r="M398" i="21"/>
  <c r="O398" i="21" s="1"/>
  <c r="I398" i="21" s="1"/>
  <c r="M221" i="21"/>
  <c r="O221" i="21" s="1"/>
  <c r="I221" i="21" s="1"/>
  <c r="M302" i="21"/>
  <c r="O302" i="21" s="1"/>
  <c r="I302" i="21" s="1"/>
  <c r="M175" i="21"/>
  <c r="O175" i="21" s="1"/>
  <c r="I175" i="21" s="1"/>
  <c r="AG175" i="13" s="1"/>
  <c r="M200" i="21"/>
  <c r="O200" i="21" s="1"/>
  <c r="I200" i="21" s="1"/>
  <c r="AG200" i="13" s="1"/>
  <c r="M250" i="21"/>
  <c r="O250" i="21" s="1"/>
  <c r="I250" i="21" s="1"/>
  <c r="M188" i="21"/>
  <c r="O188" i="21" s="1"/>
  <c r="AD788" i="13" s="1"/>
  <c r="M246" i="21"/>
  <c r="O246" i="21" s="1"/>
  <c r="I246" i="21" s="1"/>
  <c r="D65" i="4"/>
  <c r="C65" i="4"/>
  <c r="F347" i="21"/>
  <c r="H347" i="21" s="1"/>
  <c r="P347" i="21" s="1"/>
  <c r="F231" i="21"/>
  <c r="H231" i="21" s="1"/>
  <c r="P231" i="21" s="1"/>
  <c r="F311" i="21"/>
  <c r="H311" i="21" s="1"/>
  <c r="P311" i="21" s="1"/>
  <c r="F293" i="21"/>
  <c r="H293" i="21" s="1"/>
  <c r="P293" i="21" s="1"/>
  <c r="F350" i="21"/>
  <c r="H350" i="21" s="1"/>
  <c r="P350" i="21" s="1"/>
  <c r="F149" i="21"/>
  <c r="H149" i="21" s="1"/>
  <c r="P149" i="21" s="1"/>
  <c r="AG749" i="13" s="1"/>
  <c r="F222" i="21"/>
  <c r="H222" i="21" s="1"/>
  <c r="P222" i="21" s="1"/>
  <c r="F297" i="21"/>
  <c r="H297" i="21" s="1"/>
  <c r="P297" i="21" s="1"/>
  <c r="F191" i="21"/>
  <c r="H191" i="21" s="1"/>
  <c r="AD191" i="13" s="1"/>
  <c r="F264" i="21"/>
  <c r="H264" i="21" s="1"/>
  <c r="P264" i="21" s="1"/>
  <c r="F178" i="21"/>
  <c r="H178" i="21" s="1"/>
  <c r="P178" i="21" s="1"/>
  <c r="AG778" i="13" s="1"/>
  <c r="F207" i="21"/>
  <c r="H207" i="21" s="1"/>
  <c r="P207" i="21" s="1"/>
  <c r="M186" i="21"/>
  <c r="O186" i="21" s="1"/>
  <c r="AD786" i="13" s="1"/>
  <c r="F376" i="21"/>
  <c r="H376" i="21" s="1"/>
  <c r="P376" i="21" s="1"/>
  <c r="F198" i="21"/>
  <c r="H198" i="21" s="1"/>
  <c r="AD198" i="13" s="1"/>
  <c r="F243" i="21"/>
  <c r="H243" i="21" s="1"/>
  <c r="P243" i="21" s="1"/>
  <c r="F214" i="21"/>
  <c r="H214" i="21" s="1"/>
  <c r="P214" i="21" s="1"/>
  <c r="F129" i="21"/>
  <c r="H129" i="21" s="1"/>
  <c r="P129" i="21" s="1"/>
  <c r="AG729" i="13" s="1"/>
  <c r="F115" i="21"/>
  <c r="H115" i="21" s="1"/>
  <c r="P115" i="21" s="1"/>
  <c r="AG715" i="13" s="1"/>
  <c r="M323" i="21"/>
  <c r="O323" i="21" s="1"/>
  <c r="I323" i="21" s="1"/>
  <c r="M224" i="21"/>
  <c r="O224" i="21" s="1"/>
  <c r="I224" i="21" s="1"/>
  <c r="M123" i="21"/>
  <c r="O123" i="21" s="1"/>
  <c r="AD723" i="13" s="1"/>
  <c r="F247" i="21"/>
  <c r="H247" i="21" s="1"/>
  <c r="P247" i="21" s="1"/>
  <c r="F364" i="21"/>
  <c r="H364" i="21" s="1"/>
  <c r="P364" i="21" s="1"/>
  <c r="F215" i="21"/>
  <c r="H215" i="21" s="1"/>
  <c r="P215" i="21" s="1"/>
  <c r="F112" i="21"/>
  <c r="H112" i="21" s="1"/>
  <c r="AD112" i="13" s="1"/>
  <c r="F226" i="21"/>
  <c r="H226" i="21" s="1"/>
  <c r="P226" i="21" s="1"/>
  <c r="M352" i="21"/>
  <c r="O352" i="21" s="1"/>
  <c r="I352" i="21" s="1"/>
  <c r="M318" i="21"/>
  <c r="O318" i="21" s="1"/>
  <c r="I318" i="21" s="1"/>
  <c r="M255" i="21"/>
  <c r="O255" i="21" s="1"/>
  <c r="I255" i="21" s="1"/>
  <c r="M244" i="21"/>
  <c r="O244" i="21" s="1"/>
  <c r="I244" i="21" s="1"/>
  <c r="M120" i="21"/>
  <c r="O120" i="21" s="1"/>
  <c r="I120" i="21" s="1"/>
  <c r="AG120" i="13" s="1"/>
  <c r="M392" i="21"/>
  <c r="O392" i="21" s="1"/>
  <c r="I392" i="21" s="1"/>
  <c r="M307" i="21"/>
  <c r="O307" i="21" s="1"/>
  <c r="I307" i="21" s="1"/>
  <c r="M121" i="21"/>
  <c r="O121" i="21" s="1"/>
  <c r="I121" i="21" s="1"/>
  <c r="AG121" i="13" s="1"/>
  <c r="E20" i="4"/>
  <c r="C66" i="4"/>
  <c r="J24" i="4"/>
  <c r="L73" i="4"/>
  <c r="F307" i="21"/>
  <c r="H307" i="21" s="1"/>
  <c r="P307" i="21" s="1"/>
  <c r="F321" i="21"/>
  <c r="H321" i="21" s="1"/>
  <c r="P321" i="21" s="1"/>
  <c r="F141" i="21"/>
  <c r="H141" i="21" s="1"/>
  <c r="P141" i="21" s="1"/>
  <c r="AG741" i="13" s="1"/>
  <c r="M340" i="21"/>
  <c r="O340" i="21" s="1"/>
  <c r="I340" i="21" s="1"/>
  <c r="F110" i="21"/>
  <c r="H110" i="21" s="1"/>
  <c r="AD110" i="13" s="1"/>
  <c r="M114" i="21"/>
  <c r="O114" i="21" s="1"/>
  <c r="AD714" i="13" s="1"/>
  <c r="M381" i="21"/>
  <c r="O381" i="21" s="1"/>
  <c r="I381" i="21" s="1"/>
  <c r="F334" i="21"/>
  <c r="H334" i="21" s="1"/>
  <c r="P334" i="21" s="1"/>
  <c r="F345" i="21"/>
  <c r="H345" i="21" s="1"/>
  <c r="P345" i="21" s="1"/>
  <c r="F144" i="21"/>
  <c r="H144" i="21" s="1"/>
  <c r="AD144" i="13" s="1"/>
  <c r="F132" i="21"/>
  <c r="H132" i="21" s="1"/>
  <c r="P132" i="21" s="1"/>
  <c r="AG732" i="13" s="1"/>
  <c r="M335" i="21"/>
  <c r="O335" i="21" s="1"/>
  <c r="I335" i="21" s="1"/>
  <c r="F235" i="21"/>
  <c r="H235" i="21" s="1"/>
  <c r="P235" i="21" s="1"/>
  <c r="F245" i="21"/>
  <c r="H245" i="21" s="1"/>
  <c r="P245" i="21" s="1"/>
  <c r="M181" i="21"/>
  <c r="O181" i="21" s="1"/>
  <c r="AD781" i="13" s="1"/>
  <c r="F325" i="21"/>
  <c r="H325" i="21" s="1"/>
  <c r="P325" i="21" s="1"/>
  <c r="F192" i="21"/>
  <c r="H192" i="21" s="1"/>
  <c r="AD192" i="13" s="1"/>
  <c r="F221" i="21"/>
  <c r="H221" i="21" s="1"/>
  <c r="P221" i="21" s="1"/>
  <c r="M274" i="21"/>
  <c r="O274" i="21" s="1"/>
  <c r="I274" i="21" s="1"/>
  <c r="F291" i="21"/>
  <c r="H291" i="21" s="1"/>
  <c r="P291" i="21" s="1"/>
  <c r="F348" i="21"/>
  <c r="H348" i="21" s="1"/>
  <c r="P348" i="21" s="1"/>
  <c r="M306" i="21"/>
  <c r="O306" i="21" s="1"/>
  <c r="I306" i="21" s="1"/>
  <c r="F270" i="21"/>
  <c r="H270" i="21" s="1"/>
  <c r="P270" i="21" s="1"/>
  <c r="M391" i="21"/>
  <c r="O391" i="21" s="1"/>
  <c r="I391" i="21" s="1"/>
  <c r="F309" i="21"/>
  <c r="H309" i="21" s="1"/>
  <c r="P309" i="21" s="1"/>
  <c r="F176" i="21"/>
  <c r="H176" i="21" s="1"/>
  <c r="P176" i="21" s="1"/>
  <c r="AG776" i="13" s="1"/>
  <c r="M382" i="21"/>
  <c r="O382" i="21" s="1"/>
  <c r="I382" i="21" s="1"/>
  <c r="M317" i="21"/>
  <c r="O317" i="21" s="1"/>
  <c r="I317" i="21" s="1"/>
  <c r="F208" i="21"/>
  <c r="H208" i="21" s="1"/>
  <c r="P208" i="21" s="1"/>
  <c r="F123" i="21"/>
  <c r="H123" i="21" s="1"/>
  <c r="P123" i="21" s="1"/>
  <c r="AG723" i="13" s="1"/>
  <c r="M298" i="21"/>
  <c r="O298" i="21" s="1"/>
  <c r="I298" i="21" s="1"/>
  <c r="F18" i="32"/>
  <c r="F28" i="32"/>
  <c r="F13" i="32"/>
  <c r="F12" i="32"/>
  <c r="F27" i="32"/>
  <c r="F39" i="32"/>
  <c r="F2" i="32"/>
  <c r="F22" i="32"/>
  <c r="F24" i="32"/>
  <c r="F19" i="32"/>
  <c r="F23" i="32"/>
  <c r="F17" i="32"/>
  <c r="F14" i="32"/>
  <c r="F34" i="32"/>
  <c r="F4" i="32"/>
  <c r="F9" i="32"/>
  <c r="F38" i="32"/>
  <c r="F8" i="32"/>
  <c r="F7" i="32"/>
  <c r="F3" i="32"/>
  <c r="F29" i="32"/>
  <c r="F33" i="32"/>
  <c r="F32" i="32"/>
  <c r="F37" i="32"/>
  <c r="F333" i="21"/>
  <c r="H333" i="21" s="1"/>
  <c r="P333" i="21" s="1"/>
  <c r="M279" i="21"/>
  <c r="O279" i="21" s="1"/>
  <c r="I279" i="21" s="1"/>
  <c r="F388" i="21"/>
  <c r="H388" i="21" s="1"/>
  <c r="P388" i="21" s="1"/>
  <c r="F224" i="21"/>
  <c r="H224" i="21" s="1"/>
  <c r="P224" i="21" s="1"/>
  <c r="M263" i="21"/>
  <c r="O263" i="21" s="1"/>
  <c r="I263" i="21" s="1"/>
  <c r="F265" i="21"/>
  <c r="H265" i="21" s="1"/>
  <c r="P265" i="21" s="1"/>
  <c r="F137" i="21"/>
  <c r="H137" i="21" s="1"/>
  <c r="P137" i="21" s="1"/>
  <c r="AG737" i="13" s="1"/>
  <c r="F261" i="21"/>
  <c r="H261" i="21" s="1"/>
  <c r="P261" i="21" s="1"/>
  <c r="M234" i="21"/>
  <c r="O234" i="21" s="1"/>
  <c r="I234" i="21" s="1"/>
  <c r="M357" i="21"/>
  <c r="O357" i="21" s="1"/>
  <c r="I357" i="21" s="1"/>
  <c r="M145" i="21"/>
  <c r="O145" i="21" s="1"/>
  <c r="I145" i="21" s="1"/>
  <c r="AG145" i="13" s="1"/>
  <c r="M239" i="21"/>
  <c r="O239" i="21" s="1"/>
  <c r="I239" i="21" s="1"/>
  <c r="M142" i="21"/>
  <c r="O142" i="21" s="1"/>
  <c r="I142" i="21" s="1"/>
  <c r="AG142" i="13" s="1"/>
  <c r="F361" i="21"/>
  <c r="H361" i="21" s="1"/>
  <c r="P361" i="21" s="1"/>
  <c r="F200" i="21"/>
  <c r="H200" i="21" s="1"/>
  <c r="P200" i="21" s="1"/>
  <c r="AG800" i="13" s="1"/>
  <c r="F236" i="21"/>
  <c r="H236" i="21" s="1"/>
  <c r="P236" i="21" s="1"/>
  <c r="F205" i="21"/>
  <c r="H205" i="21" s="1"/>
  <c r="P205" i="21" s="1"/>
  <c r="M286" i="21"/>
  <c r="O286" i="21" s="1"/>
  <c r="I286" i="21" s="1"/>
  <c r="K19" i="4"/>
  <c r="L44" i="4"/>
  <c r="C72" i="4"/>
  <c r="L93" i="4"/>
  <c r="K77" i="4"/>
  <c r="C57" i="4"/>
  <c r="E25" i="4"/>
  <c r="C34" i="4"/>
  <c r="J102" i="4"/>
  <c r="E8" i="4"/>
  <c r="K24" i="4"/>
  <c r="L39" i="4"/>
  <c r="J84" i="4"/>
  <c r="K66" i="4"/>
  <c r="C104" i="4"/>
  <c r="K59" i="4"/>
  <c r="D11" i="4"/>
  <c r="C54" i="4"/>
  <c r="E96" i="4"/>
  <c r="C19" i="4"/>
  <c r="D47" i="26"/>
  <c r="J31" i="4"/>
  <c r="K89" i="4"/>
  <c r="J76" i="4"/>
  <c r="D62" i="4"/>
  <c r="C12" i="4"/>
  <c r="E22" i="4"/>
  <c r="E54" i="4"/>
  <c r="J98" i="4"/>
  <c r="E36" i="4"/>
  <c r="D83" i="4"/>
  <c r="D17" i="26"/>
  <c r="J52" i="4"/>
  <c r="J78" i="4"/>
  <c r="L20" i="4"/>
  <c r="J73" i="4"/>
  <c r="J62" i="4"/>
  <c r="J30" i="4"/>
  <c r="C93" i="4"/>
  <c r="C11" i="4"/>
  <c r="D99" i="4"/>
  <c r="D36" i="4"/>
  <c r="D34" i="26"/>
  <c r="K40" i="4"/>
  <c r="L28" i="4"/>
  <c r="C4" i="4"/>
  <c r="D89" i="4"/>
  <c r="K21" i="4"/>
  <c r="L102" i="4"/>
  <c r="J67" i="4"/>
  <c r="E84" i="4"/>
  <c r="E45" i="4"/>
  <c r="D55" i="4"/>
  <c r="J19" i="4"/>
  <c r="K80" i="4"/>
  <c r="L49" i="4"/>
  <c r="D9" i="4"/>
  <c r="L24" i="4"/>
  <c r="K58" i="4"/>
  <c r="E89" i="4"/>
  <c r="C75" i="4"/>
  <c r="E37" i="4"/>
  <c r="D101" i="4"/>
  <c r="D55" i="26"/>
  <c r="K6" i="4"/>
  <c r="L55" i="4"/>
  <c r="E47" i="4"/>
  <c r="J23" i="4"/>
  <c r="K88" i="4"/>
  <c r="J101" i="4"/>
  <c r="E83" i="4"/>
  <c r="C74" i="4"/>
  <c r="C32" i="4"/>
  <c r="D37" i="4"/>
  <c r="D54" i="26"/>
  <c r="J61" i="4"/>
  <c r="L104" i="4"/>
  <c r="C17" i="4"/>
  <c r="C36" i="4"/>
  <c r="J47" i="4"/>
  <c r="J95" i="4"/>
  <c r="C29" i="4"/>
  <c r="K79" i="4"/>
  <c r="C7" i="4"/>
  <c r="E72" i="4"/>
  <c r="D18" i="26"/>
  <c r="K16" i="4"/>
  <c r="K96" i="4"/>
  <c r="C69" i="4"/>
  <c r="J40" i="4"/>
  <c r="J55" i="4"/>
  <c r="C33" i="4"/>
  <c r="J7" i="4"/>
  <c r="E77" i="4"/>
  <c r="E105" i="4"/>
  <c r="D60" i="4"/>
  <c r="D5" i="26"/>
  <c r="L25" i="4"/>
  <c r="L17" i="4"/>
  <c r="C37" i="4"/>
  <c r="K78" i="4"/>
  <c r="K68" i="4"/>
  <c r="D46" i="4"/>
  <c r="D91" i="4"/>
  <c r="E60" i="4"/>
  <c r="C98" i="4"/>
  <c r="D11" i="26"/>
  <c r="D26" i="4"/>
  <c r="E34" i="4"/>
  <c r="L74" i="4"/>
  <c r="L99" i="4"/>
  <c r="L63" i="4"/>
  <c r="K12" i="4"/>
  <c r="K51" i="4"/>
  <c r="K91" i="4"/>
  <c r="C82" i="4"/>
  <c r="D21" i="4"/>
  <c r="L13" i="4"/>
  <c r="J96" i="4"/>
  <c r="D70" i="4"/>
  <c r="D25" i="4"/>
  <c r="K84" i="4"/>
  <c r="E35" i="4"/>
  <c r="E58" i="4"/>
  <c r="D2" i="4"/>
  <c r="C51" i="4"/>
  <c r="K107" i="4"/>
  <c r="D36" i="26"/>
  <c r="L15" i="4"/>
  <c r="K62" i="4"/>
  <c r="J89" i="4"/>
  <c r="K23" i="4"/>
  <c r="D50" i="4"/>
  <c r="C77" i="4"/>
  <c r="D43" i="4"/>
  <c r="E103" i="4"/>
  <c r="D72" i="4"/>
  <c r="C2" i="4"/>
  <c r="D2" i="26"/>
  <c r="K34" i="4"/>
  <c r="L46" i="4"/>
  <c r="D58" i="4"/>
  <c r="J92" i="4"/>
  <c r="K86" i="4"/>
  <c r="E7" i="4"/>
  <c r="D75" i="4"/>
  <c r="D28" i="4"/>
  <c r="E104" i="4"/>
  <c r="J22" i="4"/>
  <c r="L110" i="4"/>
  <c r="J116" i="4"/>
  <c r="K121" i="4"/>
  <c r="L126" i="4"/>
  <c r="J132" i="4"/>
  <c r="K137" i="4"/>
  <c r="L142" i="4"/>
  <c r="J148" i="4"/>
  <c r="K153" i="4"/>
  <c r="L158" i="4"/>
  <c r="J164" i="4"/>
  <c r="K169" i="4"/>
  <c r="L174" i="4"/>
  <c r="J180" i="4"/>
  <c r="K185" i="4"/>
  <c r="L190" i="4"/>
  <c r="J196" i="4"/>
  <c r="K201" i="4"/>
  <c r="L206" i="4"/>
  <c r="J212" i="4"/>
  <c r="K217" i="4"/>
  <c r="L222" i="4"/>
  <c r="J228" i="4"/>
  <c r="K233" i="4"/>
  <c r="L238" i="4"/>
  <c r="J244" i="4"/>
  <c r="K249" i="4"/>
  <c r="L254" i="4"/>
  <c r="J260" i="4"/>
  <c r="K265" i="4"/>
  <c r="K112" i="4"/>
  <c r="L117" i="4"/>
  <c r="J123" i="4"/>
  <c r="K128" i="4"/>
  <c r="L133" i="4"/>
  <c r="J139" i="4"/>
  <c r="K144" i="4"/>
  <c r="L149" i="4"/>
  <c r="J155" i="4"/>
  <c r="K160" i="4"/>
  <c r="L165" i="4"/>
  <c r="J171" i="4"/>
  <c r="K176" i="4"/>
  <c r="L181" i="4"/>
  <c r="J187" i="4"/>
  <c r="K192" i="4"/>
  <c r="L197" i="4"/>
  <c r="J203" i="4"/>
  <c r="K208" i="4"/>
  <c r="L213" i="4"/>
  <c r="J219" i="4"/>
  <c r="K224" i="4"/>
  <c r="L229" i="4"/>
  <c r="J235" i="4"/>
  <c r="K240" i="4"/>
  <c r="L245" i="4"/>
  <c r="J251" i="4"/>
  <c r="K256" i="4"/>
  <c r="L261" i="4"/>
  <c r="J109" i="4"/>
  <c r="K114" i="4"/>
  <c r="L119" i="4"/>
  <c r="J125" i="4"/>
  <c r="K130" i="4"/>
  <c r="L135" i="4"/>
  <c r="J141" i="4"/>
  <c r="K146" i="4"/>
  <c r="L151" i="4"/>
  <c r="J157" i="4"/>
  <c r="K162" i="4"/>
  <c r="L167" i="4"/>
  <c r="J173" i="4"/>
  <c r="K178" i="4"/>
  <c r="L183" i="4"/>
  <c r="J189" i="4"/>
  <c r="K194" i="4"/>
  <c r="L199" i="4"/>
  <c r="J205" i="4"/>
  <c r="K210" i="4"/>
  <c r="L215" i="4"/>
  <c r="J221" i="4"/>
  <c r="K226" i="4"/>
  <c r="L231" i="4"/>
  <c r="J237" i="4"/>
  <c r="K242" i="4"/>
  <c r="L247" i="4"/>
  <c r="J253" i="4"/>
  <c r="K258" i="4"/>
  <c r="L263" i="4"/>
  <c r="L120" i="4"/>
  <c r="J142" i="4"/>
  <c r="K163" i="4"/>
  <c r="L184" i="4"/>
  <c r="J206" i="4"/>
  <c r="K227" i="4"/>
  <c r="L248" i="4"/>
  <c r="K266" i="4"/>
  <c r="L271" i="4"/>
  <c r="J277" i="4"/>
  <c r="K282" i="4"/>
  <c r="L287" i="4"/>
  <c r="J293" i="4"/>
  <c r="K298" i="4"/>
  <c r="L303" i="4"/>
  <c r="J309" i="4"/>
  <c r="K314" i="4"/>
  <c r="L319" i="4"/>
  <c r="J325" i="4"/>
  <c r="K330" i="4"/>
  <c r="L335" i="4"/>
  <c r="J341" i="4"/>
  <c r="K346" i="4"/>
  <c r="L351" i="4"/>
  <c r="J357" i="4"/>
  <c r="K362" i="4"/>
  <c r="L367" i="4"/>
  <c r="J373" i="4"/>
  <c r="K378" i="4"/>
  <c r="L383" i="4"/>
  <c r="J389" i="4"/>
  <c r="K394" i="4"/>
  <c r="L399" i="4"/>
  <c r="E111" i="4"/>
  <c r="C117" i="4"/>
  <c r="D122" i="4"/>
  <c r="E127" i="4"/>
  <c r="C133" i="4"/>
  <c r="D138" i="4"/>
  <c r="E143" i="4"/>
  <c r="C149" i="4"/>
  <c r="D154" i="4"/>
  <c r="E159" i="4"/>
  <c r="C165" i="4"/>
  <c r="D170" i="4"/>
  <c r="E175" i="4"/>
  <c r="C181" i="4"/>
  <c r="D186" i="4"/>
  <c r="E191" i="4"/>
  <c r="C197" i="4"/>
  <c r="D202" i="4"/>
  <c r="E207" i="4"/>
  <c r="C213" i="4"/>
  <c r="D218" i="4"/>
  <c r="E223" i="4"/>
  <c r="C229" i="4"/>
  <c r="D234" i="4"/>
  <c r="E239" i="4"/>
  <c r="C245" i="4"/>
  <c r="D250" i="4"/>
  <c r="E255" i="4"/>
  <c r="K111" i="4"/>
  <c r="L132" i="4"/>
  <c r="J154" i="4"/>
  <c r="K175" i="4"/>
  <c r="L196" i="4"/>
  <c r="J218" i="4"/>
  <c r="K239" i="4"/>
  <c r="L260" i="4"/>
  <c r="K269" i="4"/>
  <c r="L274" i="4"/>
  <c r="J280" i="4"/>
  <c r="K285" i="4"/>
  <c r="L290" i="4"/>
  <c r="J296" i="4"/>
  <c r="K301" i="4"/>
  <c r="L306" i="4"/>
  <c r="J312" i="4"/>
  <c r="K317" i="4"/>
  <c r="L322" i="4"/>
  <c r="J328" i="4"/>
  <c r="K333" i="4"/>
  <c r="L338" i="4"/>
  <c r="J344" i="4"/>
  <c r="K349" i="4"/>
  <c r="L354" i="4"/>
  <c r="J360" i="4"/>
  <c r="K365" i="4"/>
  <c r="L370" i="4"/>
  <c r="J376" i="4"/>
  <c r="K381" i="4"/>
  <c r="L386" i="4"/>
  <c r="J392" i="4"/>
  <c r="K397" i="4"/>
  <c r="D109" i="4"/>
  <c r="E114" i="4"/>
  <c r="C120" i="4"/>
  <c r="D125" i="4"/>
  <c r="E130" i="4"/>
  <c r="C136" i="4"/>
  <c r="D141" i="4"/>
  <c r="E146" i="4"/>
  <c r="C152" i="4"/>
  <c r="D157" i="4"/>
  <c r="E162" i="4"/>
  <c r="C168" i="4"/>
  <c r="D173" i="4"/>
  <c r="E178" i="4"/>
  <c r="C184" i="4"/>
  <c r="D189" i="4"/>
  <c r="E194" i="4"/>
  <c r="C200" i="4"/>
  <c r="D205" i="4"/>
  <c r="E210" i="4"/>
  <c r="C216" i="4"/>
  <c r="J112" i="4"/>
  <c r="K117" i="4"/>
  <c r="L122" i="4"/>
  <c r="J128" i="4"/>
  <c r="K133" i="4"/>
  <c r="L138" i="4"/>
  <c r="J144" i="4"/>
  <c r="K149" i="4"/>
  <c r="L154" i="4"/>
  <c r="J160" i="4"/>
  <c r="K165" i="4"/>
  <c r="L170" i="4"/>
  <c r="J176" i="4"/>
  <c r="K181" i="4"/>
  <c r="L186" i="4"/>
  <c r="J192" i="4"/>
  <c r="K197" i="4"/>
  <c r="L202" i="4"/>
  <c r="J208" i="4"/>
  <c r="K213" i="4"/>
  <c r="L218" i="4"/>
  <c r="J224" i="4"/>
  <c r="K229" i="4"/>
  <c r="L234" i="4"/>
  <c r="J240" i="4"/>
  <c r="K245" i="4"/>
  <c r="L250" i="4"/>
  <c r="J256" i="4"/>
  <c r="K261" i="4"/>
  <c r="L113" i="4"/>
  <c r="J119" i="4"/>
  <c r="K124" i="4"/>
  <c r="L129" i="4"/>
  <c r="J135" i="4"/>
  <c r="K140" i="4"/>
  <c r="L145" i="4"/>
  <c r="J151" i="4"/>
  <c r="K156" i="4"/>
  <c r="L161" i="4"/>
  <c r="J167" i="4"/>
  <c r="K172" i="4"/>
  <c r="L177" i="4"/>
  <c r="J183" i="4"/>
  <c r="K188" i="4"/>
  <c r="L193" i="4"/>
  <c r="J199" i="4"/>
  <c r="K204" i="4"/>
  <c r="L209" i="4"/>
  <c r="J215" i="4"/>
  <c r="K220" i="4"/>
  <c r="L225" i="4"/>
  <c r="J231" i="4"/>
  <c r="K236" i="4"/>
  <c r="L241" i="4"/>
  <c r="J247" i="4"/>
  <c r="K252" i="4"/>
  <c r="L257" i="4"/>
  <c r="J263" i="4"/>
  <c r="K110" i="4"/>
  <c r="L115" i="4"/>
  <c r="J121" i="4"/>
  <c r="K126" i="4"/>
  <c r="L131" i="4"/>
  <c r="J137" i="4"/>
  <c r="K142" i="4"/>
  <c r="L147" i="4"/>
  <c r="J153" i="4"/>
  <c r="K158" i="4"/>
  <c r="L163" i="4"/>
  <c r="J169" i="4"/>
  <c r="K174" i="4"/>
  <c r="L179" i="4"/>
  <c r="J185" i="4"/>
  <c r="K190" i="4"/>
  <c r="L195" i="4"/>
  <c r="J201" i="4"/>
  <c r="K206" i="4"/>
  <c r="L211" i="4"/>
  <c r="J217" i="4"/>
  <c r="K222" i="4"/>
  <c r="L227" i="4"/>
  <c r="J233" i="4"/>
  <c r="K238" i="4"/>
  <c r="L243" i="4"/>
  <c r="J249" i="4"/>
  <c r="K254" i="4"/>
  <c r="L259" i="4"/>
  <c r="J126" i="4"/>
  <c r="K147" i="4"/>
  <c r="L168" i="4"/>
  <c r="J190" i="4"/>
  <c r="K211" i="4"/>
  <c r="L232" i="4"/>
  <c r="J254" i="4"/>
  <c r="L267" i="4"/>
  <c r="J273" i="4"/>
  <c r="K278" i="4"/>
  <c r="L283" i="4"/>
  <c r="J289" i="4"/>
  <c r="K294" i="4"/>
  <c r="L299" i="4"/>
  <c r="J305" i="4"/>
  <c r="K310" i="4"/>
  <c r="L315" i="4"/>
  <c r="J321" i="4"/>
  <c r="K326" i="4"/>
  <c r="L331" i="4"/>
  <c r="J337" i="4"/>
  <c r="K342" i="4"/>
  <c r="L347" i="4"/>
  <c r="J353" i="4"/>
  <c r="K358" i="4"/>
  <c r="L363" i="4"/>
  <c r="J369" i="4"/>
  <c r="K374" i="4"/>
  <c r="L379" i="4"/>
  <c r="J385" i="4"/>
  <c r="K390" i="4"/>
  <c r="L395" i="4"/>
  <c r="J401" i="4"/>
  <c r="C113" i="4"/>
  <c r="D118" i="4"/>
  <c r="E123" i="4"/>
  <c r="C129" i="4"/>
  <c r="D134" i="4"/>
  <c r="E139" i="4"/>
  <c r="C145" i="4"/>
  <c r="D150" i="4"/>
  <c r="E155" i="4"/>
  <c r="C161" i="4"/>
  <c r="D166" i="4"/>
  <c r="E171" i="4"/>
  <c r="C177" i="4"/>
  <c r="D182" i="4"/>
  <c r="E187" i="4"/>
  <c r="C193" i="4"/>
  <c r="D198" i="4"/>
  <c r="E203" i="4"/>
  <c r="C209" i="4"/>
  <c r="D214" i="4"/>
  <c r="E219" i="4"/>
  <c r="C225" i="4"/>
  <c r="D230" i="4"/>
  <c r="E235" i="4"/>
  <c r="C241" i="4"/>
  <c r="D246" i="4"/>
  <c r="E251" i="4"/>
  <c r="C257" i="4"/>
  <c r="L116" i="4"/>
  <c r="J138" i="4"/>
  <c r="K159" i="4"/>
  <c r="L180" i="4"/>
  <c r="J202" i="4"/>
  <c r="K223" i="4"/>
  <c r="L244" i="4"/>
  <c r="J265" i="4"/>
  <c r="L270" i="4"/>
  <c r="J276" i="4"/>
  <c r="K281" i="4"/>
  <c r="L286" i="4"/>
  <c r="J292" i="4"/>
  <c r="K297" i="4"/>
  <c r="L302" i="4"/>
  <c r="J308" i="4"/>
  <c r="K313" i="4"/>
  <c r="L318" i="4"/>
  <c r="J324" i="4"/>
  <c r="K329" i="4"/>
  <c r="L334" i="4"/>
  <c r="J340" i="4"/>
  <c r="K345" i="4"/>
  <c r="L350" i="4"/>
  <c r="J356" i="4"/>
  <c r="K361" i="4"/>
  <c r="L366" i="4"/>
  <c r="J372" i="4"/>
  <c r="K377" i="4"/>
  <c r="L382" i="4"/>
  <c r="J388" i="4"/>
  <c r="K393" i="4"/>
  <c r="L398" i="4"/>
  <c r="E110" i="4"/>
  <c r="C116" i="4"/>
  <c r="D121" i="4"/>
  <c r="E126" i="4"/>
  <c r="C132" i="4"/>
  <c r="D137" i="4"/>
  <c r="E142" i="4"/>
  <c r="C148" i="4"/>
  <c r="D153" i="4"/>
  <c r="E158" i="4"/>
  <c r="C164" i="4"/>
  <c r="D169" i="4"/>
  <c r="E174" i="4"/>
  <c r="C180" i="4"/>
  <c r="D185" i="4"/>
  <c r="E190" i="4"/>
  <c r="C196" i="4"/>
  <c r="D201" i="4"/>
  <c r="E206" i="4"/>
  <c r="C212" i="4"/>
  <c r="D217" i="4"/>
  <c r="E222" i="4"/>
  <c r="C228" i="4"/>
  <c r="D233" i="4"/>
  <c r="E238" i="4"/>
  <c r="K113" i="4"/>
  <c r="L118" i="4"/>
  <c r="J124" i="4"/>
  <c r="K129" i="4"/>
  <c r="L134" i="4"/>
  <c r="J140" i="4"/>
  <c r="K145" i="4"/>
  <c r="L150" i="4"/>
  <c r="J156" i="4"/>
  <c r="K161" i="4"/>
  <c r="L166" i="4"/>
  <c r="J172" i="4"/>
  <c r="K177" i="4"/>
  <c r="L182" i="4"/>
  <c r="J188" i="4"/>
  <c r="K193" i="4"/>
  <c r="L198" i="4"/>
  <c r="J204" i="4"/>
  <c r="K209" i="4"/>
  <c r="L214" i="4"/>
  <c r="J220" i="4"/>
  <c r="K225" i="4"/>
  <c r="L230" i="4"/>
  <c r="J236" i="4"/>
  <c r="K241" i="4"/>
  <c r="L246" i="4"/>
  <c r="J252" i="4"/>
  <c r="K257" i="4"/>
  <c r="L262" i="4"/>
  <c r="L109" i="4"/>
  <c r="J115" i="4"/>
  <c r="K120" i="4"/>
  <c r="L125" i="4"/>
  <c r="J131" i="4"/>
  <c r="K136" i="4"/>
  <c r="L141" i="4"/>
  <c r="J147" i="4"/>
  <c r="K152" i="4"/>
  <c r="L157" i="4"/>
  <c r="J163" i="4"/>
  <c r="K168" i="4"/>
  <c r="L173" i="4"/>
  <c r="J179" i="4"/>
  <c r="K184" i="4"/>
  <c r="L189" i="4"/>
  <c r="J195" i="4"/>
  <c r="K200" i="4"/>
  <c r="L205" i="4"/>
  <c r="J211" i="4"/>
  <c r="K216" i="4"/>
  <c r="L221" i="4"/>
  <c r="J227" i="4"/>
  <c r="K232" i="4"/>
  <c r="L237" i="4"/>
  <c r="J243" i="4"/>
  <c r="K248" i="4"/>
  <c r="L253" i="4"/>
  <c r="J259" i="4"/>
  <c r="K264" i="4"/>
  <c r="L111" i="4"/>
  <c r="J117" i="4"/>
  <c r="K122" i="4"/>
  <c r="L127" i="4"/>
  <c r="J133" i="4"/>
  <c r="K138" i="4"/>
  <c r="L143" i="4"/>
  <c r="J149" i="4"/>
  <c r="K154" i="4"/>
  <c r="L159" i="4"/>
  <c r="J165" i="4"/>
  <c r="K170" i="4"/>
  <c r="L175" i="4"/>
  <c r="J181" i="4"/>
  <c r="K186" i="4"/>
  <c r="L191" i="4"/>
  <c r="J197" i="4"/>
  <c r="K202" i="4"/>
  <c r="L207" i="4"/>
  <c r="J213" i="4"/>
  <c r="K218" i="4"/>
  <c r="L223" i="4"/>
  <c r="J229" i="4"/>
  <c r="K234" i="4"/>
  <c r="L239" i="4"/>
  <c r="J245" i="4"/>
  <c r="K250" i="4"/>
  <c r="L255" i="4"/>
  <c r="J261" i="4"/>
  <c r="J110" i="4"/>
  <c r="K131" i="4"/>
  <c r="L152" i="4"/>
  <c r="J174" i="4"/>
  <c r="K195" i="4"/>
  <c r="L216" i="4"/>
  <c r="J238" i="4"/>
  <c r="K259" i="4"/>
  <c r="J269" i="4"/>
  <c r="K274" i="4"/>
  <c r="L279" i="4"/>
  <c r="J285" i="4"/>
  <c r="K290" i="4"/>
  <c r="L295" i="4"/>
  <c r="J301" i="4"/>
  <c r="K306" i="4"/>
  <c r="L311" i="4"/>
  <c r="J317" i="4"/>
  <c r="K322" i="4"/>
  <c r="L327" i="4"/>
  <c r="J333" i="4"/>
  <c r="K338" i="4"/>
  <c r="L343" i="4"/>
  <c r="J349" i="4"/>
  <c r="K354" i="4"/>
  <c r="L359" i="4"/>
  <c r="K109" i="4"/>
  <c r="L114" i="4"/>
  <c r="J120" i="4"/>
  <c r="K125" i="4"/>
  <c r="L130" i="4"/>
  <c r="J136" i="4"/>
  <c r="K141" i="4"/>
  <c r="L146" i="4"/>
  <c r="J152" i="4"/>
  <c r="K157" i="4"/>
  <c r="L162" i="4"/>
  <c r="J168" i="4"/>
  <c r="K173" i="4"/>
  <c r="L178" i="4"/>
  <c r="J184" i="4"/>
  <c r="K189" i="4"/>
  <c r="L194" i="4"/>
  <c r="J200" i="4"/>
  <c r="K205" i="4"/>
  <c r="L210" i="4"/>
  <c r="J216" i="4"/>
  <c r="K221" i="4"/>
  <c r="L226" i="4"/>
  <c r="J232" i="4"/>
  <c r="K237" i="4"/>
  <c r="L242" i="4"/>
  <c r="J248" i="4"/>
  <c r="K253" i="4"/>
  <c r="L258" i="4"/>
  <c r="J264" i="4"/>
  <c r="J111" i="4"/>
  <c r="K116" i="4"/>
  <c r="L121" i="4"/>
  <c r="J127" i="4"/>
  <c r="K132" i="4"/>
  <c r="L137" i="4"/>
  <c r="J143" i="4"/>
  <c r="K148" i="4"/>
  <c r="L153" i="4"/>
  <c r="J159" i="4"/>
  <c r="K164" i="4"/>
  <c r="L169" i="4"/>
  <c r="J175" i="4"/>
  <c r="K180" i="4"/>
  <c r="L185" i="4"/>
  <c r="J191" i="4"/>
  <c r="K196" i="4"/>
  <c r="L201" i="4"/>
  <c r="J207" i="4"/>
  <c r="K212" i="4"/>
  <c r="L217" i="4"/>
  <c r="J223" i="4"/>
  <c r="K228" i="4"/>
  <c r="L233" i="4"/>
  <c r="J239" i="4"/>
  <c r="K244" i="4"/>
  <c r="L249" i="4"/>
  <c r="J255" i="4"/>
  <c r="K260" i="4"/>
  <c r="J113" i="4"/>
  <c r="K118" i="4"/>
  <c r="L123" i="4"/>
  <c r="J129" i="4"/>
  <c r="K134" i="4"/>
  <c r="L139" i="4"/>
  <c r="J145" i="4"/>
  <c r="K150" i="4"/>
  <c r="L155" i="4"/>
  <c r="J161" i="4"/>
  <c r="K166" i="4"/>
  <c r="L171" i="4"/>
  <c r="J177" i="4"/>
  <c r="K182" i="4"/>
  <c r="L187" i="4"/>
  <c r="J193" i="4"/>
  <c r="K198" i="4"/>
  <c r="L203" i="4"/>
  <c r="J209" i="4"/>
  <c r="K214" i="4"/>
  <c r="L219" i="4"/>
  <c r="J225" i="4"/>
  <c r="K230" i="4"/>
  <c r="L235" i="4"/>
  <c r="J241" i="4"/>
  <c r="K246" i="4"/>
  <c r="L251" i="4"/>
  <c r="J257" i="4"/>
  <c r="K262" i="4"/>
  <c r="K115" i="4"/>
  <c r="L136" i="4"/>
  <c r="J158" i="4"/>
  <c r="K179" i="4"/>
  <c r="L200" i="4"/>
  <c r="J222" i="4"/>
  <c r="K243" i="4"/>
  <c r="L264" i="4"/>
  <c r="K270" i="4"/>
  <c r="L275" i="4"/>
  <c r="J281" i="4"/>
  <c r="K286" i="4"/>
  <c r="L291" i="4"/>
  <c r="J297" i="4"/>
  <c r="K302" i="4"/>
  <c r="L307" i="4"/>
  <c r="J313" i="4"/>
  <c r="K318" i="4"/>
  <c r="L323" i="4"/>
  <c r="J329" i="4"/>
  <c r="K334" i="4"/>
  <c r="L339" i="4"/>
  <c r="J345" i="4"/>
  <c r="K350" i="4"/>
  <c r="L355" i="4"/>
  <c r="J361" i="4"/>
  <c r="K366" i="4"/>
  <c r="L371" i="4"/>
  <c r="J377" i="4"/>
  <c r="K382" i="4"/>
  <c r="L387" i="4"/>
  <c r="J393" i="4"/>
  <c r="K398" i="4"/>
  <c r="D110" i="4"/>
  <c r="E115" i="4"/>
  <c r="C121" i="4"/>
  <c r="D126" i="4"/>
  <c r="E131" i="4"/>
  <c r="C137" i="4"/>
  <c r="D142" i="4"/>
  <c r="E147" i="4"/>
  <c r="C153" i="4"/>
  <c r="D158" i="4"/>
  <c r="E163" i="4"/>
  <c r="C169" i="4"/>
  <c r="D174" i="4"/>
  <c r="E179" i="4"/>
  <c r="C185" i="4"/>
  <c r="D190" i="4"/>
  <c r="E195" i="4"/>
  <c r="C201" i="4"/>
  <c r="D206" i="4"/>
  <c r="E211" i="4"/>
  <c r="C217" i="4"/>
  <c r="D222" i="4"/>
  <c r="E227" i="4"/>
  <c r="C233" i="4"/>
  <c r="D238" i="4"/>
  <c r="E243" i="4"/>
  <c r="C249" i="4"/>
  <c r="D254" i="4"/>
  <c r="K127" i="4"/>
  <c r="L148" i="4"/>
  <c r="J170" i="4"/>
  <c r="K191" i="4"/>
  <c r="L212" i="4"/>
  <c r="J234" i="4"/>
  <c r="K255" i="4"/>
  <c r="J268" i="4"/>
  <c r="K273" i="4"/>
  <c r="L278" i="4"/>
  <c r="J284" i="4"/>
  <c r="K289" i="4"/>
  <c r="L294" i="4"/>
  <c r="J300" i="4"/>
  <c r="K305" i="4"/>
  <c r="L310" i="4"/>
  <c r="J316" i="4"/>
  <c r="K321" i="4"/>
  <c r="L326" i="4"/>
  <c r="J332" i="4"/>
  <c r="K337" i="4"/>
  <c r="L342" i="4"/>
  <c r="J348" i="4"/>
  <c r="K353" i="4"/>
  <c r="L358" i="4"/>
  <c r="J364" i="4"/>
  <c r="K369" i="4"/>
  <c r="L374" i="4"/>
  <c r="J380" i="4"/>
  <c r="K385" i="4"/>
  <c r="L390" i="4"/>
  <c r="J396" i="4"/>
  <c r="K401" i="4"/>
  <c r="D113" i="4"/>
  <c r="E118" i="4"/>
  <c r="C124" i="4"/>
  <c r="D129" i="4"/>
  <c r="E134" i="4"/>
  <c r="C140" i="4"/>
  <c r="D145" i="4"/>
  <c r="E150" i="4"/>
  <c r="C156" i="4"/>
  <c r="D161" i="4"/>
  <c r="E166" i="4"/>
  <c r="C172" i="4"/>
  <c r="D177" i="4"/>
  <c r="E182" i="4"/>
  <c r="C188" i="4"/>
  <c r="D193" i="4"/>
  <c r="E198" i="4"/>
  <c r="C204" i="4"/>
  <c r="D209" i="4"/>
  <c r="E214" i="4"/>
  <c r="C220" i="4"/>
  <c r="D225" i="4"/>
  <c r="E230" i="4"/>
  <c r="C236" i="4"/>
  <c r="D241" i="4"/>
  <c r="J365" i="4"/>
  <c r="K386" i="4"/>
  <c r="D114" i="4"/>
  <c r="E135" i="4"/>
  <c r="C157" i="4"/>
  <c r="D178" i="4"/>
  <c r="E199" i="4"/>
  <c r="C221" i="4"/>
  <c r="D242" i="4"/>
  <c r="K143" i="4"/>
  <c r="L228" i="4"/>
  <c r="K277" i="4"/>
  <c r="L298" i="4"/>
  <c r="J320" i="4"/>
  <c r="K341" i="4"/>
  <c r="L362" i="4"/>
  <c r="J384" i="4"/>
  <c r="C112" i="4"/>
  <c r="D133" i="4"/>
  <c r="E154" i="4"/>
  <c r="C176" i="4"/>
  <c r="D197" i="4"/>
  <c r="E218" i="4"/>
  <c r="D229" i="4"/>
  <c r="C240" i="4"/>
  <c r="E246" i="4"/>
  <c r="C252" i="4"/>
  <c r="D257" i="4"/>
  <c r="E262" i="4"/>
  <c r="K119" i="4"/>
  <c r="L140" i="4"/>
  <c r="J162" i="4"/>
  <c r="K183" i="4"/>
  <c r="L204" i="4"/>
  <c r="J226" i="4"/>
  <c r="K247" i="4"/>
  <c r="J266" i="4"/>
  <c r="K271" i="4"/>
  <c r="L276" i="4"/>
  <c r="J282" i="4"/>
  <c r="K287" i="4"/>
  <c r="L292" i="4"/>
  <c r="J298" i="4"/>
  <c r="K303" i="4"/>
  <c r="L308" i="4"/>
  <c r="J314" i="4"/>
  <c r="K319" i="4"/>
  <c r="L324" i="4"/>
  <c r="J330" i="4"/>
  <c r="K335" i="4"/>
  <c r="L340" i="4"/>
  <c r="J346" i="4"/>
  <c r="K351" i="4"/>
  <c r="L356" i="4"/>
  <c r="J362" i="4"/>
  <c r="K367" i="4"/>
  <c r="L372" i="4"/>
  <c r="J378" i="4"/>
  <c r="K383" i="4"/>
  <c r="L388" i="4"/>
  <c r="J394" i="4"/>
  <c r="K399" i="4"/>
  <c r="D111" i="4"/>
  <c r="E116" i="4"/>
  <c r="C122" i="4"/>
  <c r="D127" i="4"/>
  <c r="E132" i="4"/>
  <c r="C138" i="4"/>
  <c r="D143" i="4"/>
  <c r="E148" i="4"/>
  <c r="C154" i="4"/>
  <c r="D159" i="4"/>
  <c r="E164" i="4"/>
  <c r="C170" i="4"/>
  <c r="D175" i="4"/>
  <c r="E180" i="4"/>
  <c r="C186" i="4"/>
  <c r="D191" i="4"/>
  <c r="E196" i="4"/>
  <c r="C202" i="4"/>
  <c r="D207" i="4"/>
  <c r="E212" i="4"/>
  <c r="C218" i="4"/>
  <c r="D223" i="4"/>
  <c r="E228" i="4"/>
  <c r="C234" i="4"/>
  <c r="D239" i="4"/>
  <c r="E244" i="4"/>
  <c r="C250" i="4"/>
  <c r="D255" i="4"/>
  <c r="E260" i="4"/>
  <c r="L176" i="4"/>
  <c r="J262" i="4"/>
  <c r="L285" i="4"/>
  <c r="J307" i="4"/>
  <c r="K328" i="4"/>
  <c r="L349" i="4"/>
  <c r="J371" i="4"/>
  <c r="K392" i="4"/>
  <c r="D120" i="4"/>
  <c r="E141" i="4"/>
  <c r="C163" i="4"/>
  <c r="D184" i="4"/>
  <c r="E205" i="4"/>
  <c r="C227" i="4"/>
  <c r="D248" i="4"/>
  <c r="E263" i="4"/>
  <c r="C269" i="4"/>
  <c r="D274" i="4"/>
  <c r="E279" i="4"/>
  <c r="C285" i="4"/>
  <c r="D290" i="4"/>
  <c r="E295" i="4"/>
  <c r="C301" i="4"/>
  <c r="D306" i="4"/>
  <c r="E311" i="4"/>
  <c r="C317" i="4"/>
  <c r="D322" i="4"/>
  <c r="E327" i="4"/>
  <c r="C333" i="4"/>
  <c r="D338" i="4"/>
  <c r="E343" i="4"/>
  <c r="C349" i="4"/>
  <c r="D354" i="4"/>
  <c r="E359" i="4"/>
  <c r="C365" i="4"/>
  <c r="D370" i="4"/>
  <c r="E375" i="4"/>
  <c r="C381" i="4"/>
  <c r="D386" i="4"/>
  <c r="E391" i="4"/>
  <c r="C397" i="4"/>
  <c r="E373" i="4"/>
  <c r="D384" i="4"/>
  <c r="E397" i="4"/>
  <c r="J118" i="4"/>
  <c r="K203" i="4"/>
  <c r="J271" i="4"/>
  <c r="K292" i="4"/>
  <c r="L313" i="4"/>
  <c r="J335" i="4"/>
  <c r="K356" i="4"/>
  <c r="L377" i="4"/>
  <c r="J399" i="4"/>
  <c r="C127" i="4"/>
  <c r="D148" i="4"/>
  <c r="E169" i="4"/>
  <c r="C191" i="4"/>
  <c r="D212" i="4"/>
  <c r="E233" i="4"/>
  <c r="C255" i="4"/>
  <c r="D265" i="4"/>
  <c r="E270" i="4"/>
  <c r="C276" i="4"/>
  <c r="D281" i="4"/>
  <c r="E286" i="4"/>
  <c r="C292" i="4"/>
  <c r="D297" i="4"/>
  <c r="E302" i="4"/>
  <c r="C308" i="4"/>
  <c r="D313" i="4"/>
  <c r="E318" i="4"/>
  <c r="C324" i="4"/>
  <c r="D329" i="4"/>
  <c r="E334" i="4"/>
  <c r="C340" i="4"/>
  <c r="D345" i="4"/>
  <c r="E350" i="4"/>
  <c r="C356" i="4"/>
  <c r="D361" i="4"/>
  <c r="E366" i="4"/>
  <c r="C372" i="4"/>
  <c r="D377" i="4"/>
  <c r="E382" i="4"/>
  <c r="C388" i="4"/>
  <c r="D393" i="4"/>
  <c r="E398" i="4"/>
  <c r="E341" i="4"/>
  <c r="L144" i="4"/>
  <c r="J230" i="4"/>
  <c r="L277" i="4"/>
  <c r="J299" i="4"/>
  <c r="K320" i="4"/>
  <c r="L341" i="4"/>
  <c r="J363" i="4"/>
  <c r="K384" i="4"/>
  <c r="D112" i="4"/>
  <c r="E133" i="4"/>
  <c r="C155" i="4"/>
  <c r="D176" i="4"/>
  <c r="E197" i="4"/>
  <c r="C219" i="4"/>
  <c r="D240" i="4"/>
  <c r="D260" i="4"/>
  <c r="C267" i="4"/>
  <c r="D272" i="4"/>
  <c r="E277" i="4"/>
  <c r="C283" i="4"/>
  <c r="D288" i="4"/>
  <c r="E293" i="4"/>
  <c r="C299" i="4"/>
  <c r="D304" i="4"/>
  <c r="E309" i="4"/>
  <c r="C315" i="4"/>
  <c r="D320" i="4"/>
  <c r="E325" i="4"/>
  <c r="C331" i="4"/>
  <c r="D336" i="4"/>
  <c r="D344" i="4"/>
  <c r="C351" i="4"/>
  <c r="D356" i="4"/>
  <c r="E361" i="4"/>
  <c r="C367" i="4"/>
  <c r="E377" i="4"/>
  <c r="D388" i="4"/>
  <c r="L128" i="4"/>
  <c r="J214" i="4"/>
  <c r="L273" i="4"/>
  <c r="J295" i="4"/>
  <c r="K316" i="4"/>
  <c r="L337" i="4"/>
  <c r="J359" i="4"/>
  <c r="K380" i="4"/>
  <c r="L401" i="4"/>
  <c r="E129" i="4"/>
  <c r="C151" i="4"/>
  <c r="D172" i="4"/>
  <c r="E193" i="4"/>
  <c r="C215" i="4"/>
  <c r="D236" i="4"/>
  <c r="E257" i="4"/>
  <c r="C266" i="4"/>
  <c r="D271" i="4"/>
  <c r="E276" i="4"/>
  <c r="C282" i="4"/>
  <c r="D287" i="4"/>
  <c r="E292" i="4"/>
  <c r="C298" i="4"/>
  <c r="D303" i="4"/>
  <c r="E308" i="4"/>
  <c r="C314" i="4"/>
  <c r="D319" i="4"/>
  <c r="E324" i="4"/>
  <c r="C330" i="4"/>
  <c r="D335" i="4"/>
  <c r="E340" i="4"/>
  <c r="C346" i="4"/>
  <c r="D351" i="4"/>
  <c r="E356" i="4"/>
  <c r="C362" i="4"/>
  <c r="D367" i="4"/>
  <c r="E372" i="4"/>
  <c r="C378" i="4"/>
  <c r="D383" i="4"/>
  <c r="E388" i="4"/>
  <c r="C394" i="4"/>
  <c r="D399" i="4"/>
  <c r="D392" i="4"/>
  <c r="J275" i="4"/>
  <c r="D152" i="4"/>
  <c r="E237" i="4"/>
  <c r="C277" i="4"/>
  <c r="D298" i="4"/>
  <c r="E319" i="4"/>
  <c r="E335" i="4"/>
  <c r="C357" i="4"/>
  <c r="D378" i="4"/>
  <c r="E399" i="4"/>
  <c r="J303" i="4"/>
  <c r="K388" i="4"/>
  <c r="C159" i="4"/>
  <c r="D244" i="4"/>
  <c r="E278" i="4"/>
  <c r="C300" i="4"/>
  <c r="D321" i="4"/>
  <c r="E342" i="4"/>
  <c r="C364" i="4"/>
  <c r="D385" i="4"/>
  <c r="D400" i="4"/>
  <c r="K288" i="4"/>
  <c r="L373" i="4"/>
  <c r="E165" i="4"/>
  <c r="C251" i="4"/>
  <c r="D280" i="4"/>
  <c r="D296" i="4"/>
  <c r="E317" i="4"/>
  <c r="C339" i="4"/>
  <c r="D364" i="4"/>
  <c r="K284" i="4"/>
  <c r="L369" i="4"/>
  <c r="D140" i="4"/>
  <c r="E225" i="4"/>
  <c r="C274" i="4"/>
  <c r="D295" i="4"/>
  <c r="E316" i="4"/>
  <c r="C338" i="4"/>
  <c r="C354" i="4"/>
  <c r="D375" i="4"/>
  <c r="E396" i="4"/>
  <c r="K370" i="4"/>
  <c r="L391" i="4"/>
  <c r="E119" i="4"/>
  <c r="C141" i="4"/>
  <c r="D162" i="4"/>
  <c r="E183" i="4"/>
  <c r="C205" i="4"/>
  <c r="D226" i="4"/>
  <c r="E247" i="4"/>
  <c r="L164" i="4"/>
  <c r="J250" i="4"/>
  <c r="L282" i="4"/>
  <c r="J304" i="4"/>
  <c r="K325" i="4"/>
  <c r="L346" i="4"/>
  <c r="J368" i="4"/>
  <c r="K389" i="4"/>
  <c r="D117" i="4"/>
  <c r="E138" i="4"/>
  <c r="C160" i="4"/>
  <c r="D181" i="4"/>
  <c r="E202" i="4"/>
  <c r="D221" i="4"/>
  <c r="C232" i="4"/>
  <c r="E242" i="4"/>
  <c r="C248" i="4"/>
  <c r="D253" i="4"/>
  <c r="E258" i="4"/>
  <c r="L124" i="4"/>
  <c r="J146" i="4"/>
  <c r="K167" i="4"/>
  <c r="L188" i="4"/>
  <c r="J210" i="4"/>
  <c r="K231" i="4"/>
  <c r="L252" i="4"/>
  <c r="K267" i="4"/>
  <c r="L272" i="4"/>
  <c r="J278" i="4"/>
  <c r="K283" i="4"/>
  <c r="L288" i="4"/>
  <c r="J294" i="4"/>
  <c r="K299" i="4"/>
  <c r="L304" i="4"/>
  <c r="J310" i="4"/>
  <c r="K315" i="4"/>
  <c r="L320" i="4"/>
  <c r="J326" i="4"/>
  <c r="K331" i="4"/>
  <c r="L336" i="4"/>
  <c r="J342" i="4"/>
  <c r="K347" i="4"/>
  <c r="L352" i="4"/>
  <c r="J358" i="4"/>
  <c r="K363" i="4"/>
  <c r="L368" i="4"/>
  <c r="J374" i="4"/>
  <c r="K379" i="4"/>
  <c r="L384" i="4"/>
  <c r="J390" i="4"/>
  <c r="K395" i="4"/>
  <c r="L400" i="4"/>
  <c r="E112" i="4"/>
  <c r="C118" i="4"/>
  <c r="D123" i="4"/>
  <c r="E128" i="4"/>
  <c r="C134" i="4"/>
  <c r="D139" i="4"/>
  <c r="E144" i="4"/>
  <c r="C150" i="4"/>
  <c r="D155" i="4"/>
  <c r="E160" i="4"/>
  <c r="C166" i="4"/>
  <c r="D171" i="4"/>
  <c r="E176" i="4"/>
  <c r="C182" i="4"/>
  <c r="D187" i="4"/>
  <c r="E192" i="4"/>
  <c r="C198" i="4"/>
  <c r="D203" i="4"/>
  <c r="E208" i="4"/>
  <c r="C214" i="4"/>
  <c r="D219" i="4"/>
  <c r="E224" i="4"/>
  <c r="C230" i="4"/>
  <c r="D235" i="4"/>
  <c r="E240" i="4"/>
  <c r="C246" i="4"/>
  <c r="D251" i="4"/>
  <c r="E256" i="4"/>
  <c r="C262" i="4"/>
  <c r="L112" i="4"/>
  <c r="J198" i="4"/>
  <c r="L269" i="4"/>
  <c r="J291" i="4"/>
  <c r="K312" i="4"/>
  <c r="L333" i="4"/>
  <c r="J355" i="4"/>
  <c r="K376" i="4"/>
  <c r="L397" i="4"/>
  <c r="E125" i="4"/>
  <c r="C147" i="4"/>
  <c r="D168" i="4"/>
  <c r="E189" i="4"/>
  <c r="C211" i="4"/>
  <c r="D232" i="4"/>
  <c r="E253" i="4"/>
  <c r="C265" i="4"/>
  <c r="D270" i="4"/>
  <c r="E275" i="4"/>
  <c r="C281" i="4"/>
  <c r="D286" i="4"/>
  <c r="E291" i="4"/>
  <c r="C297" i="4"/>
  <c r="D302" i="4"/>
  <c r="E307" i="4"/>
  <c r="C313" i="4"/>
  <c r="D318" i="4"/>
  <c r="E323" i="4"/>
  <c r="C329" i="4"/>
  <c r="D334" i="4"/>
  <c r="E339" i="4"/>
  <c r="C345" i="4"/>
  <c r="D350" i="4"/>
  <c r="E355" i="4"/>
  <c r="C361" i="4"/>
  <c r="D366" i="4"/>
  <c r="E371" i="4"/>
  <c r="C377" i="4"/>
  <c r="D382" i="4"/>
  <c r="E387" i="4"/>
  <c r="C393" i="4"/>
  <c r="D398" i="4"/>
  <c r="E345" i="4"/>
  <c r="D376" i="4"/>
  <c r="C387" i="4"/>
  <c r="K139" i="4"/>
  <c r="L224" i="4"/>
  <c r="K276" i="4"/>
  <c r="L297" i="4"/>
  <c r="J319" i="4"/>
  <c r="K340" i="4"/>
  <c r="L361" i="4"/>
  <c r="J383" i="4"/>
  <c r="C111" i="4"/>
  <c r="D132" i="4"/>
  <c r="E153" i="4"/>
  <c r="C175" i="4"/>
  <c r="D196" i="4"/>
  <c r="E217" i="4"/>
  <c r="C239" i="4"/>
  <c r="E259" i="4"/>
  <c r="E266" i="4"/>
  <c r="C272" i="4"/>
  <c r="D277" i="4"/>
  <c r="E282" i="4"/>
  <c r="C288" i="4"/>
  <c r="D293" i="4"/>
  <c r="E298" i="4"/>
  <c r="C304" i="4"/>
  <c r="D309" i="4"/>
  <c r="E314" i="4"/>
  <c r="C320" i="4"/>
  <c r="D325" i="4"/>
  <c r="E330" i="4"/>
  <c r="C336" i="4"/>
  <c r="D341" i="4"/>
  <c r="E346" i="4"/>
  <c r="C352" i="4"/>
  <c r="D357" i="4"/>
  <c r="E362" i="4"/>
  <c r="C368" i="4"/>
  <c r="D373" i="4"/>
  <c r="E378" i="4"/>
  <c r="C384" i="4"/>
  <c r="D389" i="4"/>
  <c r="E394" i="4"/>
  <c r="C400" i="4"/>
  <c r="C391" i="4"/>
  <c r="J166" i="4"/>
  <c r="K251" i="4"/>
  <c r="J283" i="4"/>
  <c r="K304" i="4"/>
  <c r="L325" i="4"/>
  <c r="J347" i="4"/>
  <c r="K368" i="4"/>
  <c r="L389" i="4"/>
  <c r="E117" i="4"/>
  <c r="C139" i="4"/>
  <c r="D160" i="4"/>
  <c r="E181" i="4"/>
  <c r="C203" i="4"/>
  <c r="D224" i="4"/>
  <c r="E245" i="4"/>
  <c r="C263" i="4"/>
  <c r="D268" i="4"/>
  <c r="E273" i="4"/>
  <c r="C279" i="4"/>
  <c r="D284" i="4"/>
  <c r="E289" i="4"/>
  <c r="C295" i="4"/>
  <c r="D300" i="4"/>
  <c r="E305" i="4"/>
  <c r="C311" i="4"/>
  <c r="D316" i="4"/>
  <c r="E321" i="4"/>
  <c r="C327" i="4"/>
  <c r="D332" i="4"/>
  <c r="E337" i="4"/>
  <c r="C347" i="4"/>
  <c r="D352" i="4"/>
  <c r="E357" i="4"/>
  <c r="C363" i="4"/>
  <c r="E369" i="4"/>
  <c r="D380" i="4"/>
  <c r="E393" i="4"/>
  <c r="J150" i="4"/>
  <c r="K235" i="4"/>
  <c r="J279" i="4"/>
  <c r="K300" i="4"/>
  <c r="L321" i="4"/>
  <c r="J343" i="4"/>
  <c r="K364" i="4"/>
  <c r="L385" i="4"/>
  <c r="E113" i="4"/>
  <c r="C135" i="4"/>
  <c r="D156" i="4"/>
  <c r="E177" i="4"/>
  <c r="C199" i="4"/>
  <c r="D220" i="4"/>
  <c r="E241" i="4"/>
  <c r="C261" i="4"/>
  <c r="D267" i="4"/>
  <c r="E272" i="4"/>
  <c r="C278" i="4"/>
  <c r="D283" i="4"/>
  <c r="E288" i="4"/>
  <c r="C294" i="4"/>
  <c r="D299" i="4"/>
  <c r="E304" i="4"/>
  <c r="C310" i="4"/>
  <c r="D315" i="4"/>
  <c r="E320" i="4"/>
  <c r="C326" i="4"/>
  <c r="D331" i="4"/>
  <c r="E336" i="4"/>
  <c r="C342" i="4"/>
  <c r="D347" i="4"/>
  <c r="E352" i="4"/>
  <c r="C358" i="4"/>
  <c r="D363" i="4"/>
  <c r="E368" i="4"/>
  <c r="C374" i="4"/>
  <c r="D379" i="4"/>
  <c r="E384" i="4"/>
  <c r="C390" i="4"/>
  <c r="D395" i="4"/>
  <c r="E400" i="4"/>
  <c r="C399" i="4"/>
  <c r="D247" i="4"/>
  <c r="L317" i="4"/>
  <c r="K360" i="4"/>
  <c r="E173" i="4"/>
  <c r="C259" i="4"/>
  <c r="D282" i="4"/>
  <c r="E303" i="4"/>
  <c r="C325" i="4"/>
  <c r="D346" i="4"/>
  <c r="E367" i="4"/>
  <c r="C389" i="4"/>
  <c r="C379" i="4"/>
  <c r="J246" i="4"/>
  <c r="L345" i="4"/>
  <c r="D116" i="4"/>
  <c r="E201" i="4"/>
  <c r="C268" i="4"/>
  <c r="D289" i="4"/>
  <c r="E310" i="4"/>
  <c r="C332" i="4"/>
  <c r="D353" i="4"/>
  <c r="E374" i="4"/>
  <c r="C396" i="4"/>
  <c r="K187" i="4"/>
  <c r="J331" i="4"/>
  <c r="C187" i="4"/>
  <c r="D264" i="4"/>
  <c r="E285" i="4"/>
  <c r="C307" i="4"/>
  <c r="D328" i="4"/>
  <c r="E353" i="4"/>
  <c r="C383" i="4"/>
  <c r="L256" i="4"/>
  <c r="K348" i="4"/>
  <c r="E161" i="4"/>
  <c r="C247" i="4"/>
  <c r="D279" i="4"/>
  <c r="E300" i="4"/>
  <c r="C322" i="4"/>
  <c r="D343" i="4"/>
  <c r="E364" i="4"/>
  <c r="D391" i="4"/>
  <c r="L375" i="4"/>
  <c r="J397" i="4"/>
  <c r="C125" i="4"/>
  <c r="D146" i="4"/>
  <c r="E167" i="4"/>
  <c r="C189" i="4"/>
  <c r="D210" i="4"/>
  <c r="E231" i="4"/>
  <c r="C253" i="4"/>
  <c r="J186" i="4"/>
  <c r="L266" i="4"/>
  <c r="J288" i="4"/>
  <c r="K309" i="4"/>
  <c r="L330" i="4"/>
  <c r="J352" i="4"/>
  <c r="K373" i="4"/>
  <c r="L394" i="4"/>
  <c r="E122" i="4"/>
  <c r="C144" i="4"/>
  <c r="D165" i="4"/>
  <c r="E186" i="4"/>
  <c r="C208" i="4"/>
  <c r="C224" i="4"/>
  <c r="E234" i="4"/>
  <c r="C244" i="4"/>
  <c r="D249" i="4"/>
  <c r="E254" i="4"/>
  <c r="C260" i="4"/>
  <c r="J130" i="4"/>
  <c r="K151" i="4"/>
  <c r="L172" i="4"/>
  <c r="J194" i="4"/>
  <c r="K215" i="4"/>
  <c r="L236" i="4"/>
  <c r="J258" i="4"/>
  <c r="L268" i="4"/>
  <c r="J274" i="4"/>
  <c r="K279" i="4"/>
  <c r="L284" i="4"/>
  <c r="J290" i="4"/>
  <c r="K295" i="4"/>
  <c r="L300" i="4"/>
  <c r="J306" i="4"/>
  <c r="K311" i="4"/>
  <c r="L316" i="4"/>
  <c r="J322" i="4"/>
  <c r="K327" i="4"/>
  <c r="L332" i="4"/>
  <c r="J338" i="4"/>
  <c r="K343" i="4"/>
  <c r="L348" i="4"/>
  <c r="J354" i="4"/>
  <c r="K359" i="4"/>
  <c r="L364" i="4"/>
  <c r="J370" i="4"/>
  <c r="K375" i="4"/>
  <c r="L380" i="4"/>
  <c r="J386" i="4"/>
  <c r="K391" i="4"/>
  <c r="L396" i="4"/>
  <c r="C114" i="4"/>
  <c r="D119" i="4"/>
  <c r="E124" i="4"/>
  <c r="C130" i="4"/>
  <c r="D135" i="4"/>
  <c r="E140" i="4"/>
  <c r="C146" i="4"/>
  <c r="D151" i="4"/>
  <c r="E156" i="4"/>
  <c r="C162" i="4"/>
  <c r="D167" i="4"/>
  <c r="E172" i="4"/>
  <c r="C178" i="4"/>
  <c r="D183" i="4"/>
  <c r="E188" i="4"/>
  <c r="C194" i="4"/>
  <c r="D199" i="4"/>
  <c r="E204" i="4"/>
  <c r="C210" i="4"/>
  <c r="D215" i="4"/>
  <c r="E220" i="4"/>
  <c r="C226" i="4"/>
  <c r="D231" i="4"/>
  <c r="E236" i="4"/>
  <c r="C242" i="4"/>
  <c r="E252" i="4"/>
  <c r="C258" i="4"/>
  <c r="K219" i="4"/>
  <c r="K296" i="4"/>
  <c r="J339" i="4"/>
  <c r="C131" i="4"/>
  <c r="D216" i="4"/>
  <c r="E271" i="4"/>
  <c r="C293" i="4"/>
  <c r="D314" i="4"/>
  <c r="C341" i="4"/>
  <c r="D362" i="4"/>
  <c r="E383" i="4"/>
  <c r="D368" i="4"/>
  <c r="L160" i="4"/>
  <c r="K324" i="4"/>
  <c r="D180" i="4"/>
  <c r="D262" i="4"/>
  <c r="C284" i="4"/>
  <c r="D305" i="4"/>
  <c r="E326" i="4"/>
  <c r="C348" i="4"/>
  <c r="D369" i="4"/>
  <c r="E390" i="4"/>
  <c r="L309" i="4"/>
  <c r="J395" i="4"/>
  <c r="D144" i="4"/>
  <c r="E229" i="4"/>
  <c r="C275" i="4"/>
  <c r="E301" i="4"/>
  <c r="C323" i="4"/>
  <c r="D348" i="4"/>
  <c r="D372" i="4"/>
  <c r="K171" i="4"/>
  <c r="J327" i="4"/>
  <c r="C119" i="4"/>
  <c r="D204" i="4"/>
  <c r="E268" i="4"/>
  <c r="C290" i="4"/>
  <c r="D311" i="4"/>
  <c r="E332" i="4"/>
  <c r="D359" i="4"/>
  <c r="E380" i="4"/>
  <c r="J381" i="4"/>
  <c r="C109" i="4"/>
  <c r="D130" i="4"/>
  <c r="E151" i="4"/>
  <c r="C173" i="4"/>
  <c r="D194" i="4"/>
  <c r="E215" i="4"/>
  <c r="C237" i="4"/>
  <c r="D258" i="4"/>
  <c r="J122" i="4"/>
  <c r="K207" i="4"/>
  <c r="J272" i="4"/>
  <c r="K293" i="4"/>
  <c r="L314" i="4"/>
  <c r="J336" i="4"/>
  <c r="K357" i="4"/>
  <c r="L378" i="4"/>
  <c r="J400" i="4"/>
  <c r="C128" i="4"/>
  <c r="D149" i="4"/>
  <c r="E170" i="4"/>
  <c r="C192" i="4"/>
  <c r="D213" i="4"/>
  <c r="E226" i="4"/>
  <c r="D237" i="4"/>
  <c r="D245" i="4"/>
  <c r="E250" i="4"/>
  <c r="C256" i="4"/>
  <c r="D261" i="4"/>
  <c r="J114" i="4"/>
  <c r="K135" i="4"/>
  <c r="L156" i="4"/>
  <c r="J178" i="4"/>
  <c r="K199" i="4"/>
  <c r="L220" i="4"/>
  <c r="J242" i="4"/>
  <c r="K263" i="4"/>
  <c r="J270" i="4"/>
  <c r="K275" i="4"/>
  <c r="L280" i="4"/>
  <c r="J286" i="4"/>
  <c r="K291" i="4"/>
  <c r="L296" i="4"/>
  <c r="J302" i="4"/>
  <c r="K307" i="4"/>
  <c r="L312" i="4"/>
  <c r="J318" i="4"/>
  <c r="K323" i="4"/>
  <c r="L328" i="4"/>
  <c r="J334" i="4"/>
  <c r="K339" i="4"/>
  <c r="L344" i="4"/>
  <c r="J350" i="4"/>
  <c r="K355" i="4"/>
  <c r="L360" i="4"/>
  <c r="J366" i="4"/>
  <c r="K371" i="4"/>
  <c r="L376" i="4"/>
  <c r="J382" i="4"/>
  <c r="K387" i="4"/>
  <c r="L392" i="4"/>
  <c r="J398" i="4"/>
  <c r="C110" i="4"/>
  <c r="D115" i="4"/>
  <c r="E120" i="4"/>
  <c r="C126" i="4"/>
  <c r="D131" i="4"/>
  <c r="E136" i="4"/>
  <c r="C142" i="4"/>
  <c r="D147" i="4"/>
  <c r="E152" i="4"/>
  <c r="C158" i="4"/>
  <c r="D163" i="4"/>
  <c r="E168" i="4"/>
  <c r="C174" i="4"/>
  <c r="D179" i="4"/>
  <c r="E184" i="4"/>
  <c r="C190" i="4"/>
  <c r="D195" i="4"/>
  <c r="E200" i="4"/>
  <c r="C206" i="4"/>
  <c r="D211" i="4"/>
  <c r="E216" i="4"/>
  <c r="C222" i="4"/>
  <c r="D227" i="4"/>
  <c r="E232" i="4"/>
  <c r="C238" i="4"/>
  <c r="D243" i="4"/>
  <c r="E248" i="4"/>
  <c r="C254" i="4"/>
  <c r="D259" i="4"/>
  <c r="K155" i="4"/>
  <c r="L240" i="4"/>
  <c r="K280" i="4"/>
  <c r="L301" i="4"/>
  <c r="J323" i="4"/>
  <c r="K344" i="4"/>
  <c r="L365" i="4"/>
  <c r="J387" i="4"/>
  <c r="C115" i="4"/>
  <c r="D136" i="4"/>
  <c r="E157" i="4"/>
  <c r="C179" i="4"/>
  <c r="D200" i="4"/>
  <c r="E221" i="4"/>
  <c r="C243" i="4"/>
  <c r="E261" i="4"/>
  <c r="E267" i="4"/>
  <c r="C273" i="4"/>
  <c r="D278" i="4"/>
  <c r="E283" i="4"/>
  <c r="C289" i="4"/>
  <c r="D294" i="4"/>
  <c r="E299" i="4"/>
  <c r="C305" i="4"/>
  <c r="D310" i="4"/>
  <c r="E315" i="4"/>
  <c r="C321" i="4"/>
  <c r="D326" i="4"/>
  <c r="E331" i="4"/>
  <c r="C337" i="4"/>
  <c r="D342" i="4"/>
  <c r="E347" i="4"/>
  <c r="C353" i="4"/>
  <c r="D358" i="4"/>
  <c r="E363" i="4"/>
  <c r="C369" i="4"/>
  <c r="D374" i="4"/>
  <c r="E379" i="4"/>
  <c r="C385" i="4"/>
  <c r="D390" i="4"/>
  <c r="E395" i="4"/>
  <c r="C401" i="4"/>
  <c r="C371" i="4"/>
  <c r="E381" i="4"/>
  <c r="C395" i="4"/>
  <c r="J182" i="4"/>
  <c r="L265" i="4"/>
  <c r="J287" i="4"/>
  <c r="K308" i="4"/>
  <c r="L329" i="4"/>
  <c r="J351" i="4"/>
  <c r="K372" i="4"/>
  <c r="L393" i="4"/>
  <c r="E121" i="4"/>
  <c r="C143" i="4"/>
  <c r="D164" i="4"/>
  <c r="E185" i="4"/>
  <c r="C207" i="4"/>
  <c r="D228" i="4"/>
  <c r="E249" i="4"/>
  <c r="C264" i="4"/>
  <c r="D269" i="4"/>
  <c r="E274" i="4"/>
  <c r="C280" i="4"/>
  <c r="D285" i="4"/>
  <c r="E290" i="4"/>
  <c r="C296" i="4"/>
  <c r="D301" i="4"/>
  <c r="E306" i="4"/>
  <c r="C312" i="4"/>
  <c r="D317" i="4"/>
  <c r="E322" i="4"/>
  <c r="C328" i="4"/>
  <c r="D333" i="4"/>
  <c r="E338" i="4"/>
  <c r="C344" i="4"/>
  <c r="D349" i="4"/>
  <c r="E354" i="4"/>
  <c r="C360" i="4"/>
  <c r="D365" i="4"/>
  <c r="E370" i="4"/>
  <c r="C376" i="4"/>
  <c r="D381" i="4"/>
  <c r="E386" i="4"/>
  <c r="C392" i="4"/>
  <c r="D397" i="4"/>
  <c r="K123" i="4"/>
  <c r="L208" i="4"/>
  <c r="K272" i="4"/>
  <c r="L293" i="4"/>
  <c r="J315" i="4"/>
  <c r="K336" i="4"/>
  <c r="L357" i="4"/>
  <c r="J379" i="4"/>
  <c r="K400" i="4"/>
  <c r="D128" i="4"/>
  <c r="E149" i="4"/>
  <c r="C171" i="4"/>
  <c r="D192" i="4"/>
  <c r="E213" i="4"/>
  <c r="C235" i="4"/>
  <c r="D256" i="4"/>
  <c r="E265" i="4"/>
  <c r="C271" i="4"/>
  <c r="D276" i="4"/>
  <c r="E281" i="4"/>
  <c r="C287" i="4"/>
  <c r="D292" i="4"/>
  <c r="E297" i="4"/>
  <c r="C303" i="4"/>
  <c r="D308" i="4"/>
  <c r="E313" i="4"/>
  <c r="C319" i="4"/>
  <c r="D324" i="4"/>
  <c r="E329" i="4"/>
  <c r="C335" i="4"/>
  <c r="D340" i="4"/>
  <c r="E349" i="4"/>
  <c r="C355" i="4"/>
  <c r="D360" i="4"/>
  <c r="E365" i="4"/>
  <c r="C375" i="4"/>
  <c r="E385" i="4"/>
  <c r="E401" i="4"/>
  <c r="L192" i="4"/>
  <c r="K268" i="4"/>
  <c r="L289" i="4"/>
  <c r="J311" i="4"/>
  <c r="K332" i="4"/>
  <c r="L353" i="4"/>
  <c r="J375" i="4"/>
  <c r="K396" i="4"/>
  <c r="D124" i="4"/>
  <c r="E145" i="4"/>
  <c r="C167" i="4"/>
  <c r="D188" i="4"/>
  <c r="E209" i="4"/>
  <c r="C231" i="4"/>
  <c r="D252" i="4"/>
  <c r="E264" i="4"/>
  <c r="C270" i="4"/>
  <c r="D275" i="4"/>
  <c r="E280" i="4"/>
  <c r="C286" i="4"/>
  <c r="D291" i="4"/>
  <c r="E296" i="4"/>
  <c r="C302" i="4"/>
  <c r="D307" i="4"/>
  <c r="E312" i="4"/>
  <c r="C318" i="4"/>
  <c r="D323" i="4"/>
  <c r="E328" i="4"/>
  <c r="C334" i="4"/>
  <c r="D339" i="4"/>
  <c r="E344" i="4"/>
  <c r="C350" i="4"/>
  <c r="D355" i="4"/>
  <c r="E360" i="4"/>
  <c r="C366" i="4"/>
  <c r="D371" i="4"/>
  <c r="E376" i="4"/>
  <c r="C382" i="4"/>
  <c r="D387" i="4"/>
  <c r="E392" i="4"/>
  <c r="C398" i="4"/>
  <c r="C343" i="4"/>
  <c r="J134" i="4"/>
  <c r="L381" i="4"/>
  <c r="E109" i="4"/>
  <c r="C195" i="4"/>
  <c r="D266" i="4"/>
  <c r="E287" i="4"/>
  <c r="C309" i="4"/>
  <c r="D330" i="4"/>
  <c r="E351" i="4"/>
  <c r="C373" i="4"/>
  <c r="D394" i="4"/>
  <c r="E389" i="4"/>
  <c r="L281" i="4"/>
  <c r="J367" i="4"/>
  <c r="E137" i="4"/>
  <c r="C223" i="4"/>
  <c r="D273" i="4"/>
  <c r="E294" i="4"/>
  <c r="C316" i="4"/>
  <c r="D337" i="4"/>
  <c r="E358" i="4"/>
  <c r="C380" i="4"/>
  <c r="D401" i="4"/>
  <c r="J267" i="4"/>
  <c r="K352" i="4"/>
  <c r="C123" i="4"/>
  <c r="D208" i="4"/>
  <c r="E269" i="4"/>
  <c r="C291" i="4"/>
  <c r="D312" i="4"/>
  <c r="E333" i="4"/>
  <c r="C359" i="4"/>
  <c r="D396" i="4"/>
  <c r="L305" i="4"/>
  <c r="J391" i="4"/>
  <c r="C183" i="4"/>
  <c r="D263" i="4"/>
  <c r="E284" i="4"/>
  <c r="C306" i="4"/>
  <c r="D327" i="4"/>
  <c r="E348" i="4"/>
  <c r="C370" i="4"/>
  <c r="C386" i="4"/>
  <c r="D27" i="26"/>
  <c r="K13" i="4"/>
  <c r="L23" i="4"/>
  <c r="K43" i="4"/>
  <c r="K60" i="4"/>
  <c r="K104" i="4"/>
  <c r="C73" i="4"/>
  <c r="D5" i="4"/>
  <c r="D53" i="4"/>
  <c r="E97" i="4"/>
  <c r="D82" i="4"/>
  <c r="L71" i="4"/>
  <c r="J10" i="4"/>
  <c r="J64" i="4"/>
  <c r="K83" i="4"/>
  <c r="C100" i="4"/>
  <c r="L16" i="4"/>
  <c r="D34" i="4"/>
  <c r="C50" i="4"/>
  <c r="C95" i="4"/>
  <c r="E24" i="4"/>
  <c r="D14" i="26"/>
  <c r="J4" i="4"/>
  <c r="J41" i="4"/>
  <c r="J93" i="4"/>
  <c r="L98" i="4"/>
  <c r="J49" i="4"/>
  <c r="E70" i="4"/>
  <c r="C63" i="4"/>
  <c r="J86" i="4"/>
  <c r="E16" i="4"/>
  <c r="D23" i="4"/>
  <c r="M108" i="21"/>
  <c r="O108" i="21" s="1"/>
  <c r="I108" i="21" s="1"/>
  <c r="AG108" i="13" s="1"/>
  <c r="M102" i="21"/>
  <c r="O102" i="21" s="1"/>
  <c r="AD702" i="13" s="1"/>
  <c r="D57" i="26"/>
  <c r="L62" i="4"/>
  <c r="E91" i="4"/>
  <c r="E19" i="4"/>
  <c r="L76" i="4"/>
  <c r="D32" i="4"/>
  <c r="E53" i="4"/>
  <c r="L100" i="4"/>
  <c r="J44" i="4"/>
  <c r="D7" i="4"/>
  <c r="D67" i="4"/>
  <c r="D37" i="26"/>
  <c r="L31" i="4"/>
  <c r="L43" i="4"/>
  <c r="L7" i="4"/>
  <c r="K101" i="4"/>
  <c r="L81" i="4"/>
  <c r="E94" i="4"/>
  <c r="D14" i="4"/>
  <c r="D63" i="4"/>
  <c r="C55" i="4"/>
  <c r="C71" i="4"/>
  <c r="D53" i="26"/>
  <c r="C56" i="4"/>
  <c r="L4" i="4"/>
  <c r="D22" i="4"/>
  <c r="K72" i="4"/>
  <c r="K39" i="4"/>
  <c r="K90" i="4"/>
  <c r="L33" i="4"/>
  <c r="E101" i="4"/>
  <c r="D51" i="4"/>
  <c r="C78" i="4"/>
  <c r="D46" i="26"/>
  <c r="L8" i="4"/>
  <c r="K108" i="4"/>
  <c r="C84" i="4"/>
  <c r="K56" i="4"/>
  <c r="L89" i="4"/>
  <c r="C41" i="4"/>
  <c r="D15" i="4"/>
  <c r="C47" i="4"/>
  <c r="K71" i="4"/>
  <c r="C30" i="4"/>
  <c r="D6" i="26"/>
  <c r="L9" i="4"/>
  <c r="J68" i="4"/>
  <c r="C53" i="4"/>
  <c r="E63" i="4"/>
  <c r="K95" i="4"/>
  <c r="J108" i="4"/>
  <c r="L77" i="4"/>
  <c r="D20" i="4"/>
  <c r="E39" i="4"/>
  <c r="E28" i="4"/>
  <c r="D45" i="26"/>
  <c r="K20" i="4"/>
  <c r="L41" i="4"/>
  <c r="K25" i="4"/>
  <c r="C97" i="4"/>
  <c r="D57" i="4"/>
  <c r="K106" i="4"/>
  <c r="D48" i="4"/>
  <c r="C6" i="4"/>
  <c r="L80" i="4"/>
  <c r="D66" i="4"/>
  <c r="D62" i="26"/>
  <c r="L103" i="4"/>
  <c r="D90" i="4"/>
  <c r="D29" i="4"/>
  <c r="K53" i="4"/>
  <c r="J34" i="4"/>
  <c r="E78" i="4"/>
  <c r="J6" i="4"/>
  <c r="J18" i="4"/>
  <c r="E67" i="4"/>
  <c r="E61" i="4"/>
  <c r="D58" i="26"/>
  <c r="J32" i="4"/>
  <c r="E66" i="4"/>
  <c r="D102" i="4"/>
  <c r="J85" i="4"/>
  <c r="L12" i="4"/>
  <c r="E38" i="4"/>
  <c r="D49" i="4"/>
  <c r="D95" i="4"/>
  <c r="L60" i="4"/>
  <c r="K2" i="4"/>
  <c r="D29" i="26"/>
  <c r="L40" i="4"/>
  <c r="C101" i="4"/>
  <c r="D13" i="4"/>
  <c r="J57" i="4"/>
  <c r="D86" i="4"/>
  <c r="L95" i="4"/>
  <c r="D30" i="4"/>
  <c r="C76" i="4"/>
  <c r="C48" i="4"/>
  <c r="M104" i="21"/>
  <c r="O104" i="21" s="1"/>
  <c r="I104" i="21" s="1"/>
  <c r="AG104" i="13" s="1"/>
  <c r="D63" i="26"/>
  <c r="J21" i="4"/>
  <c r="K33" i="4"/>
  <c r="J107" i="4"/>
  <c r="D93" i="4"/>
  <c r="E43" i="4"/>
  <c r="E75" i="4"/>
  <c r="E6" i="4"/>
  <c r="J54" i="4"/>
  <c r="L64" i="4"/>
  <c r="D85" i="4"/>
  <c r="D15" i="26"/>
  <c r="L6" i="4"/>
  <c r="J100" i="4"/>
  <c r="J59" i="4"/>
  <c r="E95" i="4"/>
  <c r="D73" i="4"/>
  <c r="K49" i="4"/>
  <c r="C44" i="4"/>
  <c r="D84" i="4"/>
  <c r="K27" i="4"/>
  <c r="C22" i="4"/>
  <c r="D65" i="26"/>
  <c r="L30" i="4"/>
  <c r="K37" i="4"/>
  <c r="J51" i="4"/>
  <c r="D94" i="4"/>
  <c r="C59" i="4"/>
  <c r="K103" i="4"/>
  <c r="E85" i="4"/>
  <c r="D16" i="4"/>
  <c r="D76" i="4"/>
  <c r="D25" i="26"/>
  <c r="K10" i="4"/>
  <c r="L68" i="4"/>
  <c r="L57" i="4"/>
  <c r="L84" i="4"/>
  <c r="E90" i="4"/>
  <c r="D31" i="4"/>
  <c r="C23" i="4"/>
  <c r="C38" i="4"/>
  <c r="C107" i="4"/>
  <c r="D52" i="4"/>
  <c r="J12" i="4"/>
  <c r="K18" i="4"/>
  <c r="K57" i="4"/>
  <c r="K98" i="4"/>
  <c r="E79" i="4"/>
  <c r="C24" i="4"/>
  <c r="L67" i="4"/>
  <c r="E51" i="4"/>
  <c r="E108" i="4"/>
  <c r="E87" i="4"/>
  <c r="C43" i="4"/>
  <c r="D8" i="26"/>
  <c r="L29" i="4"/>
  <c r="K48" i="4"/>
  <c r="J87" i="4"/>
  <c r="L75" i="4"/>
  <c r="E102" i="4"/>
  <c r="D96" i="4"/>
  <c r="D39" i="4"/>
  <c r="C14" i="4"/>
  <c r="C62" i="4"/>
  <c r="D31" i="26"/>
  <c r="J28" i="4"/>
  <c r="K64" i="4"/>
  <c r="K100" i="4"/>
  <c r="J42" i="4"/>
  <c r="D78" i="4"/>
  <c r="D47" i="4"/>
  <c r="E5" i="4"/>
  <c r="E69" i="4"/>
  <c r="E12" i="4"/>
  <c r="C94" i="4"/>
  <c r="D30" i="26"/>
  <c r="L22" i="4"/>
  <c r="J43" i="4"/>
  <c r="K94" i="4"/>
  <c r="L32" i="4"/>
  <c r="C52" i="4"/>
  <c r="D105" i="4"/>
  <c r="L70" i="4"/>
  <c r="C61" i="4"/>
  <c r="C80" i="4"/>
  <c r="D3" i="4"/>
  <c r="D19" i="26"/>
  <c r="J91" i="4"/>
  <c r="L56" i="4"/>
  <c r="C5" i="4"/>
  <c r="E18" i="4"/>
  <c r="D77" i="4"/>
  <c r="C49" i="4"/>
  <c r="E107" i="4"/>
  <c r="K31" i="4"/>
  <c r="L66" i="4"/>
  <c r="E40" i="4"/>
  <c r="J15" i="4"/>
  <c r="K105" i="4"/>
  <c r="L51" i="4"/>
  <c r="D6" i="4"/>
  <c r="E62" i="4"/>
  <c r="L42" i="4"/>
  <c r="K97" i="4"/>
  <c r="E68" i="4"/>
  <c r="C86" i="4"/>
  <c r="D24" i="4"/>
  <c r="K32" i="4"/>
  <c r="D10" i="4"/>
  <c r="K15" i="4"/>
  <c r="L58" i="4"/>
  <c r="J46" i="4"/>
  <c r="K93" i="4"/>
  <c r="D69" i="4"/>
  <c r="C106" i="4"/>
  <c r="C39" i="4"/>
  <c r="E81" i="4"/>
  <c r="L18" i="4"/>
  <c r="K85" i="4"/>
  <c r="L65" i="4"/>
  <c r="K92" i="4"/>
  <c r="L36" i="4"/>
  <c r="K52" i="4"/>
  <c r="C25" i="4"/>
  <c r="E74" i="4"/>
  <c r="D4" i="4"/>
  <c r="D100" i="4"/>
  <c r="D51" i="26"/>
  <c r="J17" i="4"/>
  <c r="L27" i="4"/>
  <c r="J9" i="4"/>
  <c r="J53" i="4"/>
  <c r="K74" i="4"/>
  <c r="K102" i="4"/>
  <c r="D81" i="4"/>
  <c r="E41" i="4"/>
  <c r="C96" i="4"/>
  <c r="D64" i="4"/>
  <c r="D28" i="26"/>
  <c r="J20" i="4"/>
  <c r="C8" i="4"/>
  <c r="C40" i="4"/>
  <c r="E50" i="4"/>
  <c r="L90" i="4"/>
  <c r="E59" i="4"/>
  <c r="J99" i="4"/>
  <c r="K75" i="4"/>
  <c r="J82" i="4"/>
  <c r="E32" i="4"/>
  <c r="D38" i="26"/>
  <c r="K17" i="4"/>
  <c r="J8" i="4"/>
  <c r="L35" i="4"/>
  <c r="J69" i="4"/>
  <c r="K63" i="4"/>
  <c r="D97" i="4"/>
  <c r="E52" i="4"/>
  <c r="D27" i="4"/>
  <c r="C83" i="4"/>
  <c r="D103" i="4"/>
  <c r="D40" i="26"/>
  <c r="L34" i="4"/>
  <c r="L87" i="4"/>
  <c r="K99" i="4"/>
  <c r="J80" i="4"/>
  <c r="K7" i="4"/>
  <c r="K45" i="4"/>
  <c r="D56" i="4"/>
  <c r="C27" i="4"/>
  <c r="D68" i="4"/>
  <c r="C15" i="4"/>
  <c r="M103" i="21"/>
  <c r="O103" i="21" s="1"/>
  <c r="AD703" i="13" s="1"/>
  <c r="M107" i="21"/>
  <c r="O107" i="21" s="1"/>
  <c r="AD707" i="13" s="1"/>
  <c r="D50" i="26"/>
  <c r="L85" i="4"/>
  <c r="E31" i="4"/>
  <c r="K44" i="4"/>
  <c r="L106" i="4"/>
  <c r="L97" i="4"/>
  <c r="E55" i="4"/>
  <c r="D18" i="4"/>
  <c r="E9" i="4"/>
  <c r="J50" i="4"/>
  <c r="J70" i="4"/>
  <c r="J33" i="4"/>
  <c r="J13" i="4"/>
  <c r="L83" i="4"/>
  <c r="D54" i="4"/>
  <c r="D41" i="4"/>
  <c r="C68" i="4"/>
  <c r="L61" i="4"/>
  <c r="E99" i="4"/>
  <c r="C92" i="4"/>
  <c r="D59" i="26"/>
  <c r="K42" i="4"/>
  <c r="J25" i="4"/>
  <c r="L53" i="4"/>
  <c r="L69" i="4"/>
  <c r="E14" i="4"/>
  <c r="L79" i="4"/>
  <c r="L107" i="4"/>
  <c r="E3" i="4"/>
  <c r="C89" i="4"/>
  <c r="D59" i="4"/>
  <c r="D42" i="26"/>
  <c r="K26" i="4"/>
  <c r="K35" i="4"/>
  <c r="E15" i="4"/>
  <c r="C9" i="4"/>
  <c r="K55" i="4"/>
  <c r="D79" i="4"/>
  <c r="E73" i="4"/>
  <c r="D98" i="4"/>
  <c r="E48" i="4"/>
  <c r="L92" i="4"/>
  <c r="J29" i="4"/>
  <c r="D42" i="4"/>
  <c r="C88" i="4"/>
  <c r="K76" i="4"/>
  <c r="J104" i="4"/>
  <c r="J65" i="4"/>
  <c r="J81" i="4"/>
  <c r="E49" i="4"/>
  <c r="D8" i="4"/>
  <c r="E21" i="4"/>
  <c r="D32" i="26"/>
  <c r="K8" i="4"/>
  <c r="J39" i="4"/>
  <c r="D74" i="4"/>
  <c r="J105" i="4"/>
  <c r="L45" i="4"/>
  <c r="J79" i="4"/>
  <c r="E13" i="4"/>
  <c r="E64" i="4"/>
  <c r="C31" i="4"/>
  <c r="E88" i="4"/>
  <c r="D61" i="26"/>
  <c r="J77" i="4"/>
  <c r="C21" i="4"/>
  <c r="K46" i="4"/>
  <c r="E11" i="4"/>
  <c r="L26" i="4"/>
  <c r="K70" i="4"/>
  <c r="C60" i="4"/>
  <c r="C90" i="4"/>
  <c r="E100" i="4"/>
  <c r="K41" i="4"/>
  <c r="J36" i="4"/>
  <c r="J48" i="4"/>
  <c r="J56" i="4"/>
  <c r="L82" i="4"/>
  <c r="J88" i="4"/>
  <c r="D17" i="4"/>
  <c r="C28" i="4"/>
  <c r="C10" i="4"/>
  <c r="C70" i="4"/>
  <c r="C103" i="4"/>
  <c r="D44" i="26"/>
  <c r="L11" i="4"/>
  <c r="K22" i="4"/>
  <c r="K29" i="4"/>
  <c r="J45" i="4"/>
  <c r="L37" i="4"/>
  <c r="E82" i="4"/>
  <c r="K69" i="4"/>
  <c r="D92" i="4"/>
  <c r="E106" i="4"/>
  <c r="E57" i="4"/>
  <c r="D60" i="26"/>
  <c r="J35" i="4"/>
  <c r="J74" i="4"/>
  <c r="C20" i="4"/>
  <c r="L54" i="4"/>
  <c r="J60" i="4"/>
  <c r="J94" i="4"/>
  <c r="E86" i="4"/>
  <c r="C108" i="4"/>
  <c r="E10" i="4"/>
  <c r="E29" i="4"/>
  <c r="D43" i="26"/>
  <c r="K36" i="4"/>
  <c r="J75" i="4"/>
  <c r="J26" i="4"/>
  <c r="C81" i="4"/>
  <c r="K61" i="4"/>
  <c r="J97" i="4"/>
  <c r="D108" i="4"/>
  <c r="C16" i="4"/>
  <c r="L2" i="4"/>
  <c r="C45" i="4"/>
  <c r="D35" i="26"/>
  <c r="K73" i="4"/>
  <c r="K11" i="4"/>
  <c r="L47" i="4"/>
  <c r="L88" i="4"/>
  <c r="J63" i="4"/>
  <c r="J38" i="4"/>
  <c r="C102" i="4"/>
  <c r="E33" i="4"/>
  <c r="C18" i="4"/>
  <c r="D80" i="4"/>
  <c r="D12" i="26"/>
  <c r="L14" i="4"/>
  <c r="K30" i="4"/>
  <c r="J72" i="4"/>
  <c r="K54" i="4"/>
  <c r="J106" i="4"/>
  <c r="E4" i="4"/>
  <c r="C35" i="4"/>
  <c r="C91" i="4"/>
  <c r="E80" i="4"/>
  <c r="C64" i="4"/>
  <c r="J14" i="4"/>
  <c r="K82" i="4"/>
  <c r="J2" i="4"/>
  <c r="E98" i="4"/>
  <c r="L52" i="4"/>
  <c r="D33" i="4"/>
  <c r="E71" i="4"/>
  <c r="D44" i="4"/>
  <c r="E65" i="4"/>
  <c r="D88" i="4"/>
  <c r="D3" i="26"/>
  <c r="J11" i="4"/>
  <c r="C85" i="4"/>
  <c r="J16" i="4"/>
  <c r="E27" i="4"/>
  <c r="L105" i="4"/>
  <c r="L91" i="4"/>
  <c r="J58" i="4"/>
  <c r="C42" i="4"/>
  <c r="L48" i="4"/>
  <c r="C67" i="4"/>
  <c r="D16" i="26"/>
  <c r="K14" i="4"/>
  <c r="K50" i="4"/>
  <c r="D38" i="4"/>
  <c r="J83" i="4"/>
  <c r="K67" i="4"/>
  <c r="E26" i="4"/>
  <c r="D104" i="4"/>
  <c r="C3" i="4"/>
  <c r="E56" i="4"/>
  <c r="E93" i="4"/>
  <c r="D26" i="26"/>
  <c r="K38" i="4"/>
  <c r="K9" i="4"/>
  <c r="L59" i="4"/>
  <c r="C105" i="4"/>
  <c r="K87" i="4"/>
  <c r="D71" i="4"/>
  <c r="E76" i="4"/>
  <c r="E23" i="4"/>
  <c r="C46" i="4"/>
  <c r="E17" i="4"/>
  <c r="L21" i="4"/>
  <c r="L10" i="4"/>
  <c r="L101" i="4"/>
  <c r="D61" i="4"/>
  <c r="E30" i="4"/>
  <c r="L50" i="4"/>
  <c r="C87" i="4"/>
  <c r="J66" i="4"/>
  <c r="E92" i="4"/>
  <c r="E42" i="4"/>
  <c r="M106" i="21"/>
  <c r="O106" i="21" s="1"/>
  <c r="I106" i="21" s="1"/>
  <c r="AG106" i="13" s="1"/>
  <c r="D101" i="26"/>
  <c r="D100" i="26"/>
  <c r="C79" i="8"/>
  <c r="C79" i="26" s="1"/>
  <c r="D24" i="26"/>
  <c r="C39" i="8"/>
  <c r="C39" i="26" s="1"/>
  <c r="D39" i="26"/>
  <c r="D41" i="26"/>
  <c r="C75" i="8"/>
  <c r="C75" i="26" s="1"/>
  <c r="D75" i="26"/>
  <c r="D20" i="26"/>
  <c r="D21" i="26"/>
  <c r="D49" i="26"/>
  <c r="D7" i="26"/>
  <c r="D4" i="26"/>
  <c r="D22" i="26"/>
  <c r="D33" i="26"/>
  <c r="D10" i="26"/>
  <c r="C56" i="8"/>
  <c r="C56" i="26" s="1"/>
  <c r="D56" i="26"/>
  <c r="C52" i="8"/>
  <c r="C52" i="26" s="1"/>
  <c r="D52" i="26"/>
  <c r="D66" i="26"/>
  <c r="C99" i="8"/>
  <c r="C99" i="26" s="1"/>
  <c r="D99" i="26"/>
  <c r="D13" i="26"/>
  <c r="F77" i="21"/>
  <c r="H77" i="21" s="1"/>
  <c r="AD77" i="13" s="1"/>
  <c r="M10" i="21"/>
  <c r="O10" i="21" s="1"/>
  <c r="AD610" i="13" s="1"/>
  <c r="D610" i="13" s="1"/>
  <c r="F84" i="21"/>
  <c r="H84" i="21" s="1"/>
  <c r="P84" i="21" s="1"/>
  <c r="AG684" i="13" s="1"/>
  <c r="F3" i="21"/>
  <c r="H3" i="21" s="1"/>
  <c r="P3" i="21" s="1"/>
  <c r="AG603" i="13" s="1"/>
  <c r="M20" i="21"/>
  <c r="O20" i="21" s="1"/>
  <c r="AD620" i="13" s="1"/>
  <c r="AD820" i="13" s="1"/>
  <c r="M24" i="21"/>
  <c r="O24" i="21" s="1"/>
  <c r="AD624" i="13" s="1"/>
  <c r="D624" i="13" s="1"/>
  <c r="M25" i="21"/>
  <c r="O25" i="21" s="1"/>
  <c r="AD625" i="13" s="1"/>
  <c r="AD825" i="13" s="1"/>
  <c r="F28" i="21"/>
  <c r="H28" i="21" s="1"/>
  <c r="AD28" i="13" s="1"/>
  <c r="AD228" i="13" s="1"/>
  <c r="M96" i="21"/>
  <c r="O96" i="21" s="1"/>
  <c r="I96" i="21" s="1"/>
  <c r="AG96" i="13" s="1"/>
  <c r="F95" i="21"/>
  <c r="H95" i="21" s="1"/>
  <c r="P95" i="21" s="1"/>
  <c r="AG695" i="13" s="1"/>
  <c r="G695" i="13" s="1"/>
  <c r="M34" i="21"/>
  <c r="O34" i="21" s="1"/>
  <c r="AD634" i="13" s="1"/>
  <c r="AD834" i="13" s="1"/>
  <c r="F96" i="21"/>
  <c r="H96" i="21" s="1"/>
  <c r="P96" i="21" s="1"/>
  <c r="AG696" i="13" s="1"/>
  <c r="F12" i="21"/>
  <c r="H12" i="21" s="1"/>
  <c r="P12" i="21" s="1"/>
  <c r="AG612" i="13" s="1"/>
  <c r="M42" i="21"/>
  <c r="O42" i="21" s="1"/>
  <c r="AD642" i="13" s="1"/>
  <c r="AD842" i="13" s="1"/>
  <c r="F47" i="21"/>
  <c r="H47" i="21" s="1"/>
  <c r="AD47" i="13" s="1"/>
  <c r="F50" i="21"/>
  <c r="H50" i="21" s="1"/>
  <c r="AD50" i="13" s="1"/>
  <c r="D50" i="13" s="1"/>
  <c r="F53" i="21"/>
  <c r="H53" i="21" s="1"/>
  <c r="P53" i="21" s="1"/>
  <c r="AG653" i="13" s="1"/>
  <c r="AG853" i="13" s="1"/>
  <c r="M23" i="21"/>
  <c r="O23" i="21" s="1"/>
  <c r="AD623" i="13" s="1"/>
  <c r="M35" i="21"/>
  <c r="O35" i="21" s="1"/>
  <c r="AD635" i="13" s="1"/>
  <c r="AD835" i="13" s="1"/>
  <c r="F18" i="21"/>
  <c r="H18" i="21" s="1"/>
  <c r="AD18" i="13" s="1"/>
  <c r="M60" i="21"/>
  <c r="O60" i="21" s="1"/>
  <c r="AD660" i="13" s="1"/>
  <c r="AD860" i="13" s="1"/>
  <c r="M32" i="21"/>
  <c r="O32" i="21" s="1"/>
  <c r="AD632" i="13" s="1"/>
  <c r="AD832" i="13" s="1"/>
  <c r="M46" i="21"/>
  <c r="O46" i="21" s="1"/>
  <c r="AD646" i="13" s="1"/>
  <c r="D646" i="13" s="1"/>
  <c r="M14" i="21"/>
  <c r="O14" i="21" s="1"/>
  <c r="AD614" i="13" s="1"/>
  <c r="AD814" i="13" s="1"/>
  <c r="M15" i="21"/>
  <c r="O15" i="21" s="1"/>
  <c r="AD615" i="13" s="1"/>
  <c r="AD815" i="13" s="1"/>
  <c r="F2" i="21"/>
  <c r="H2" i="21" s="1"/>
  <c r="P2" i="21" s="1"/>
  <c r="AG602" i="13" s="1"/>
  <c r="AG802" i="13" s="1"/>
  <c r="M17" i="21"/>
  <c r="O17" i="21" s="1"/>
  <c r="AD617" i="13" s="1"/>
  <c r="AD817" i="13" s="1"/>
  <c r="F45" i="21"/>
  <c r="H45" i="21" s="1"/>
  <c r="P45" i="21" s="1"/>
  <c r="AG645" i="13" s="1"/>
  <c r="F54" i="21"/>
  <c r="H54" i="21" s="1"/>
  <c r="AD54" i="13" s="1"/>
  <c r="AD254" i="13" s="1"/>
  <c r="F86" i="21"/>
  <c r="H86" i="21" s="1"/>
  <c r="P86" i="21" s="1"/>
  <c r="AG686" i="13" s="1"/>
  <c r="F61" i="21"/>
  <c r="H61" i="21" s="1"/>
  <c r="P61" i="21" s="1"/>
  <c r="AG661" i="13" s="1"/>
  <c r="M85" i="21"/>
  <c r="O85" i="21" s="1"/>
  <c r="AD685" i="13" s="1"/>
  <c r="D685" i="13" s="1"/>
  <c r="M21" i="21"/>
  <c r="O21" i="21" s="1"/>
  <c r="AD621" i="13" s="1"/>
  <c r="D621" i="13" s="1"/>
  <c r="F31" i="21"/>
  <c r="H31" i="21" s="1"/>
  <c r="P31" i="21" s="1"/>
  <c r="AG631" i="13" s="1"/>
  <c r="F38" i="21"/>
  <c r="H38" i="21" s="1"/>
  <c r="P38" i="21" s="1"/>
  <c r="AG638" i="13" s="1"/>
  <c r="F87" i="21"/>
  <c r="H87" i="21" s="1"/>
  <c r="P87" i="21" s="1"/>
  <c r="AG687" i="13" s="1"/>
  <c r="F43" i="21"/>
  <c r="H43" i="21" s="1"/>
  <c r="AD43" i="13" s="1"/>
  <c r="AD243" i="13" s="1"/>
  <c r="F92" i="21"/>
  <c r="H92" i="21" s="1"/>
  <c r="P92" i="21" s="1"/>
  <c r="AG692" i="13" s="1"/>
  <c r="G692" i="13" s="1"/>
  <c r="M87" i="21"/>
  <c r="O87" i="21" s="1"/>
  <c r="AD687" i="13" s="1"/>
  <c r="D687" i="13" s="1"/>
  <c r="M94" i="21"/>
  <c r="O94" i="21" s="1"/>
  <c r="AD694" i="13" s="1"/>
  <c r="AD894" i="13" s="1"/>
  <c r="F88" i="21"/>
  <c r="H88" i="21" s="1"/>
  <c r="P88" i="21" s="1"/>
  <c r="AG688" i="13" s="1"/>
  <c r="M88" i="21"/>
  <c r="O88" i="21" s="1"/>
  <c r="AD688" i="13" s="1"/>
  <c r="AD888" i="13" s="1"/>
  <c r="M67" i="21"/>
  <c r="O67" i="21" s="1"/>
  <c r="AD667" i="13" s="1"/>
  <c r="D667" i="13" s="1"/>
  <c r="F101" i="21"/>
  <c r="H101" i="21" s="1"/>
  <c r="P101" i="21" s="1"/>
  <c r="AG701" i="13" s="1"/>
  <c r="M84" i="21"/>
  <c r="O84" i="21" s="1"/>
  <c r="I84" i="21" s="1"/>
  <c r="AG84" i="13" s="1"/>
  <c r="F76" i="21"/>
  <c r="H76" i="21" s="1"/>
  <c r="P76" i="21" s="1"/>
  <c r="AG676" i="13" s="1"/>
  <c r="AG876" i="13" s="1"/>
  <c r="F75" i="21"/>
  <c r="H75" i="21" s="1"/>
  <c r="AD75" i="13" s="1"/>
  <c r="F91" i="21"/>
  <c r="H91" i="21" s="1"/>
  <c r="AD91" i="13" s="1"/>
  <c r="F100" i="21"/>
  <c r="H100" i="21" s="1"/>
  <c r="P100" i="21" s="1"/>
  <c r="AG700" i="13" s="1"/>
  <c r="G700" i="13" s="1"/>
  <c r="M89" i="21"/>
  <c r="O89" i="21" s="1"/>
  <c r="AD689" i="13" s="1"/>
  <c r="D689" i="13" s="1"/>
  <c r="M93" i="21"/>
  <c r="O93" i="21" s="1"/>
  <c r="AD693" i="13" s="1"/>
  <c r="D693" i="13" s="1"/>
  <c r="F93" i="21"/>
  <c r="H93" i="21" s="1"/>
  <c r="P93" i="21" s="1"/>
  <c r="AG693" i="13" s="1"/>
  <c r="AG893" i="13" s="1"/>
  <c r="F55" i="21"/>
  <c r="H55" i="21" s="1"/>
  <c r="AD55" i="13" s="1"/>
  <c r="M86" i="21"/>
  <c r="O86" i="21" s="1"/>
  <c r="AD686" i="13" s="1"/>
  <c r="AD886" i="13" s="1"/>
  <c r="F99" i="21"/>
  <c r="H99" i="21" s="1"/>
  <c r="P99" i="21" s="1"/>
  <c r="AG699" i="13" s="1"/>
  <c r="AG899" i="13" s="1"/>
  <c r="F70" i="21"/>
  <c r="H70" i="21" s="1"/>
  <c r="AD70" i="13" s="1"/>
  <c r="F94" i="21"/>
  <c r="H94" i="21" s="1"/>
  <c r="AD94" i="13" s="1"/>
  <c r="AD294" i="13" s="1"/>
  <c r="F74" i="21"/>
  <c r="H74" i="21" s="1"/>
  <c r="P74" i="21" s="1"/>
  <c r="AG674" i="13" s="1"/>
  <c r="F85" i="21"/>
  <c r="H85" i="21" s="1"/>
  <c r="AD85" i="13" s="1"/>
  <c r="D85" i="13" s="1"/>
  <c r="M11" i="21"/>
  <c r="O11" i="21" s="1"/>
  <c r="AD611" i="13" s="1"/>
  <c r="AD811" i="13" s="1"/>
  <c r="M91" i="21"/>
  <c r="O91" i="21" s="1"/>
  <c r="I91" i="21" s="1"/>
  <c r="AG91" i="13" s="1"/>
  <c r="M81" i="21"/>
  <c r="O81" i="21" s="1"/>
  <c r="I81" i="21" s="1"/>
  <c r="AG81" i="13" s="1"/>
  <c r="M79" i="21"/>
  <c r="O79" i="21" s="1"/>
  <c r="AD679" i="13" s="1"/>
  <c r="D679" i="13" s="1"/>
  <c r="F89" i="21"/>
  <c r="H89" i="21" s="1"/>
  <c r="AD89" i="13" s="1"/>
  <c r="AD289" i="13" s="1"/>
  <c r="M92" i="21"/>
  <c r="O92" i="21" s="1"/>
  <c r="I92" i="21" s="1"/>
  <c r="AG92" i="13" s="1"/>
  <c r="F97" i="21"/>
  <c r="H97" i="21" s="1"/>
  <c r="P97" i="21" s="1"/>
  <c r="AG697" i="13" s="1"/>
  <c r="F98" i="21"/>
  <c r="H98" i="21" s="1"/>
  <c r="AD98" i="13" s="1"/>
  <c r="F16" i="21"/>
  <c r="H16" i="21" s="1"/>
  <c r="P16" i="21" s="1"/>
  <c r="AG616" i="13" s="1"/>
  <c r="AG816" i="13" s="1"/>
  <c r="M90" i="21"/>
  <c r="O90" i="21" s="1"/>
  <c r="AD690" i="13" s="1"/>
  <c r="D690" i="13" s="1"/>
  <c r="F90" i="21"/>
  <c r="H90" i="21" s="1"/>
  <c r="AD90" i="13" s="1"/>
  <c r="M80" i="21"/>
  <c r="O80" i="21" s="1"/>
  <c r="AD680" i="13" s="1"/>
  <c r="D680" i="13" s="1"/>
  <c r="F22" i="21"/>
  <c r="H22" i="21" s="1"/>
  <c r="P22" i="21" s="1"/>
  <c r="AG622" i="13" s="1"/>
  <c r="M30" i="21"/>
  <c r="O30" i="21" s="1"/>
  <c r="AD630" i="13" s="1"/>
  <c r="AD830" i="13" s="1"/>
  <c r="F5" i="21"/>
  <c r="H5" i="21" s="1"/>
  <c r="P5" i="21" s="1"/>
  <c r="AG605" i="13" s="1"/>
  <c r="F62" i="21"/>
  <c r="H62" i="21" s="1"/>
  <c r="P62" i="21" s="1"/>
  <c r="AG662" i="13" s="1"/>
  <c r="F64" i="21"/>
  <c r="H64" i="21" s="1"/>
  <c r="AD64" i="13" s="1"/>
  <c r="F33" i="21"/>
  <c r="H33" i="21" s="1"/>
  <c r="P33" i="21" s="1"/>
  <c r="AG633" i="13" s="1"/>
  <c r="G633" i="13" s="1"/>
  <c r="M97" i="21"/>
  <c r="O97" i="21" s="1"/>
  <c r="AD697" i="13" s="1"/>
  <c r="AD897" i="13" s="1"/>
  <c r="M7" i="21"/>
  <c r="O7" i="21" s="1"/>
  <c r="AD607" i="13" s="1"/>
  <c r="AD807" i="13" s="1"/>
  <c r="F7" i="21"/>
  <c r="H7" i="21" s="1"/>
  <c r="P7" i="21" s="1"/>
  <c r="AG607" i="13" s="1"/>
  <c r="M98" i="21"/>
  <c r="O98" i="21" s="1"/>
  <c r="AD698" i="13" s="1"/>
  <c r="AD898" i="13" s="1"/>
  <c r="F57" i="21"/>
  <c r="H57" i="21" s="1"/>
  <c r="P57" i="21" s="1"/>
  <c r="AG657" i="13" s="1"/>
  <c r="F60" i="21"/>
  <c r="H60" i="21" s="1"/>
  <c r="AD60" i="13" s="1"/>
  <c r="D60" i="13" s="1"/>
  <c r="M95" i="21"/>
  <c r="O95" i="21" s="1"/>
  <c r="I95" i="21" s="1"/>
  <c r="AG95" i="13" s="1"/>
  <c r="C74" i="8"/>
  <c r="C74" i="26" s="1"/>
  <c r="C47" i="8"/>
  <c r="C47" i="26" s="1"/>
  <c r="C92" i="8"/>
  <c r="C92" i="26" s="1"/>
  <c r="C72" i="8"/>
  <c r="C72" i="26" s="1"/>
  <c r="C78" i="8"/>
  <c r="C78" i="26" s="1"/>
  <c r="C65" i="8"/>
  <c r="C65" i="26" s="1"/>
  <c r="C49" i="8"/>
  <c r="C49" i="26" s="1"/>
  <c r="C53" i="8"/>
  <c r="C53" i="26" s="1"/>
  <c r="C68" i="8"/>
  <c r="C68" i="26" s="1"/>
  <c r="C67" i="8"/>
  <c r="C67" i="26" s="1"/>
  <c r="C46" i="8"/>
  <c r="C46" i="26" s="1"/>
  <c r="C6" i="8"/>
  <c r="C6" i="26" s="1"/>
  <c r="C45" i="8"/>
  <c r="C45" i="26" s="1"/>
  <c r="C62" i="8"/>
  <c r="C62" i="26" s="1"/>
  <c r="C58" i="8"/>
  <c r="C58" i="26" s="1"/>
  <c r="C97" i="8"/>
  <c r="C97" i="26" s="1"/>
  <c r="C29" i="8"/>
  <c r="C29" i="26" s="1"/>
  <c r="C93" i="8"/>
  <c r="C93" i="26" s="1"/>
  <c r="C38" i="8"/>
  <c r="C38" i="26" s="1"/>
  <c r="C80" i="8"/>
  <c r="C80" i="26" s="1"/>
  <c r="C17" i="8"/>
  <c r="C17" i="26" s="1"/>
  <c r="C73" i="8"/>
  <c r="C73" i="26" s="1"/>
  <c r="C91" i="8"/>
  <c r="C91" i="26" s="1"/>
  <c r="C37" i="8"/>
  <c r="C37" i="26" s="1"/>
  <c r="C4" i="8"/>
  <c r="C4" i="26" s="1"/>
  <c r="C8" i="8"/>
  <c r="C8" i="26" s="1"/>
  <c r="C31" i="8"/>
  <c r="C31" i="26" s="1"/>
  <c r="C30" i="8"/>
  <c r="C30" i="26" s="1"/>
  <c r="C19" i="8"/>
  <c r="C19" i="26" s="1"/>
  <c r="C20" i="8"/>
  <c r="C20" i="26" s="1"/>
  <c r="C69" i="8"/>
  <c r="C69" i="26" s="1"/>
  <c r="C21" i="8"/>
  <c r="C21" i="26" s="1"/>
  <c r="C22" i="8"/>
  <c r="C22" i="26" s="1"/>
  <c r="C51" i="8"/>
  <c r="C51" i="26" s="1"/>
  <c r="C28" i="8"/>
  <c r="C28" i="26" s="1"/>
  <c r="C87" i="8"/>
  <c r="C87" i="26" s="1"/>
  <c r="C13" i="8"/>
  <c r="C13" i="26" s="1"/>
  <c r="C50" i="8"/>
  <c r="C50" i="26" s="1"/>
  <c r="C24" i="8"/>
  <c r="C24" i="26" s="1"/>
  <c r="C10" i="8"/>
  <c r="C10" i="26" s="1"/>
  <c r="C32" i="8"/>
  <c r="C32" i="26" s="1"/>
  <c r="C88" i="8"/>
  <c r="C88" i="26" s="1"/>
  <c r="C15" i="8"/>
  <c r="C15" i="26" s="1"/>
  <c r="C85" i="8"/>
  <c r="C85" i="26" s="1"/>
  <c r="C61" i="8"/>
  <c r="C61" i="26" s="1"/>
  <c r="C7" i="8"/>
  <c r="C7" i="26" s="1"/>
  <c r="C83" i="8"/>
  <c r="C83" i="26" s="1"/>
  <c r="C42" i="8"/>
  <c r="C42" i="26" s="1"/>
  <c r="C95" i="8"/>
  <c r="C95" i="26" s="1"/>
  <c r="C54" i="8"/>
  <c r="C54" i="26" s="1"/>
  <c r="C25" i="8"/>
  <c r="C25" i="26" s="1"/>
  <c r="C44" i="8"/>
  <c r="C44" i="26" s="1"/>
  <c r="C60" i="8"/>
  <c r="C60" i="26" s="1"/>
  <c r="C43" i="8"/>
  <c r="C43" i="26" s="1"/>
  <c r="C76" i="8"/>
  <c r="C76" i="26" s="1"/>
  <c r="C84" i="8"/>
  <c r="C84" i="26" s="1"/>
  <c r="C35" i="8"/>
  <c r="C35" i="26" s="1"/>
  <c r="C12" i="8"/>
  <c r="C12" i="26" s="1"/>
  <c r="C33" i="8"/>
  <c r="C33" i="26" s="1"/>
  <c r="C3" i="8"/>
  <c r="C3" i="26" s="1"/>
  <c r="C16" i="8"/>
  <c r="C16" i="26" s="1"/>
  <c r="C100" i="8"/>
  <c r="C100" i="26" s="1"/>
  <c r="C71" i="8"/>
  <c r="C71" i="26" s="1"/>
  <c r="C26" i="8"/>
  <c r="C26" i="26" s="1"/>
  <c r="C70" i="8"/>
  <c r="C70" i="26" s="1"/>
  <c r="C96" i="8"/>
  <c r="C96" i="26" s="1"/>
  <c r="C98" i="8"/>
  <c r="C98" i="26" s="1"/>
  <c r="C63" i="8"/>
  <c r="C63" i="26" s="1"/>
  <c r="C57" i="8"/>
  <c r="C57" i="26" s="1"/>
  <c r="C34" i="8"/>
  <c r="C34" i="26" s="1"/>
  <c r="C59" i="8"/>
  <c r="C59" i="26" s="1"/>
  <c r="C90" i="8"/>
  <c r="C90" i="26" s="1"/>
  <c r="C55" i="8"/>
  <c r="C55" i="26" s="1"/>
  <c r="C82" i="8"/>
  <c r="C82" i="26" s="1"/>
  <c r="C18" i="8"/>
  <c r="C18" i="26" s="1"/>
  <c r="C5" i="8"/>
  <c r="C5" i="26" s="1"/>
  <c r="C11" i="8"/>
  <c r="C11" i="26" s="1"/>
  <c r="C36" i="8"/>
  <c r="C36" i="26" s="1"/>
  <c r="C2" i="8"/>
  <c r="C2" i="26" s="1"/>
  <c r="C94" i="8"/>
  <c r="C94" i="26" s="1"/>
  <c r="C66" i="8"/>
  <c r="C66" i="26" s="1"/>
  <c r="C89" i="8"/>
  <c r="C89" i="26" s="1"/>
  <c r="C27" i="8"/>
  <c r="C27" i="26" s="1"/>
  <c r="C101" i="8"/>
  <c r="C101" i="26" s="1"/>
  <c r="C81" i="8"/>
  <c r="C81" i="26" s="1"/>
  <c r="C41" i="8"/>
  <c r="C41" i="26" s="1"/>
  <c r="C86" i="8"/>
  <c r="C86" i="26" s="1"/>
  <c r="C14" i="8"/>
  <c r="C14" i="26" s="1"/>
  <c r="C40" i="8"/>
  <c r="C40" i="26" s="1"/>
  <c r="C77" i="8"/>
  <c r="C77" i="26" s="1"/>
  <c r="AH865" i="13"/>
  <c r="H665" i="13"/>
  <c r="AH809" i="13"/>
  <c r="H609" i="13"/>
  <c r="H180" i="22"/>
  <c r="AE180" i="13" s="1"/>
  <c r="AH780" i="13"/>
  <c r="O192" i="22"/>
  <c r="AE792" i="13" s="1"/>
  <c r="AH192" i="13"/>
  <c r="AE893" i="13"/>
  <c r="E693" i="13"/>
  <c r="AE239" i="13"/>
  <c r="E39" i="13"/>
  <c r="AE219" i="13"/>
  <c r="E19" i="13"/>
  <c r="H167" i="13"/>
  <c r="AH367" i="13"/>
  <c r="H201" i="13"/>
  <c r="AH401" i="13"/>
  <c r="H183" i="13"/>
  <c r="AH383" i="13"/>
  <c r="H706" i="13"/>
  <c r="AH906" i="13"/>
  <c r="H165" i="22"/>
  <c r="AE165" i="13" s="1"/>
  <c r="AH765" i="13"/>
  <c r="O188" i="22"/>
  <c r="AE788" i="13" s="1"/>
  <c r="AH188" i="13"/>
  <c r="AH808" i="13"/>
  <c r="H608" i="13"/>
  <c r="E767" i="13"/>
  <c r="AE967" i="13"/>
  <c r="E705" i="13"/>
  <c r="AE905" i="13"/>
  <c r="E783" i="13"/>
  <c r="AE983" i="13"/>
  <c r="AH1045" i="13"/>
  <c r="H1045" i="13" s="1"/>
  <c r="H845" i="13"/>
  <c r="O151" i="22"/>
  <c r="AE751" i="13" s="1"/>
  <c r="AH151" i="13"/>
  <c r="H148" i="22"/>
  <c r="AE148" i="13" s="1"/>
  <c r="AH748" i="13"/>
  <c r="H162" i="22"/>
  <c r="AE162" i="13" s="1"/>
  <c r="AH762" i="13"/>
  <c r="O108" i="22"/>
  <c r="AE708" i="13" s="1"/>
  <c r="AH108" i="13"/>
  <c r="H138" i="22"/>
  <c r="AE138" i="13" s="1"/>
  <c r="AH738" i="13"/>
  <c r="O106" i="22"/>
  <c r="AE706" i="13" s="1"/>
  <c r="AH106" i="13"/>
  <c r="H112" i="22"/>
  <c r="AE112" i="13" s="1"/>
  <c r="AH712" i="13"/>
  <c r="AE901" i="13"/>
  <c r="E701" i="13"/>
  <c r="AE887" i="13"/>
  <c r="E687" i="13"/>
  <c r="AE836" i="13"/>
  <c r="E636" i="13"/>
  <c r="AH886" i="13"/>
  <c r="H686" i="13"/>
  <c r="AE842" i="13"/>
  <c r="E642" i="13"/>
  <c r="AE804" i="13"/>
  <c r="E604" i="13"/>
  <c r="AE812" i="13"/>
  <c r="E612" i="13"/>
  <c r="AE864" i="13"/>
  <c r="E664" i="13"/>
  <c r="H171" i="13"/>
  <c r="AH371" i="13"/>
  <c r="AH934" i="13"/>
  <c r="H734" i="13"/>
  <c r="H117" i="13"/>
  <c r="AH317" i="13"/>
  <c r="AH920" i="13"/>
  <c r="H720" i="13"/>
  <c r="H750" i="13"/>
  <c r="AH950" i="13"/>
  <c r="H714" i="13"/>
  <c r="AH914" i="13"/>
  <c r="AH895" i="13"/>
  <c r="H695" i="13"/>
  <c r="AH889" i="13"/>
  <c r="H689" i="13"/>
  <c r="H107" i="22"/>
  <c r="AE107" i="13" s="1"/>
  <c r="AH707" i="13"/>
  <c r="O112" i="22"/>
  <c r="AE712" i="13" s="1"/>
  <c r="AH112" i="13"/>
  <c r="AH873" i="13"/>
  <c r="H673" i="13"/>
  <c r="AH863" i="13"/>
  <c r="H663" i="13"/>
  <c r="AH825" i="13"/>
  <c r="H625" i="13"/>
  <c r="AH829" i="13"/>
  <c r="H629" i="13"/>
  <c r="O115" i="22"/>
  <c r="AE715" i="13" s="1"/>
  <c r="AH115" i="13"/>
  <c r="H189" i="22"/>
  <c r="AE189" i="13" s="1"/>
  <c r="AH789" i="13"/>
  <c r="H169" i="22"/>
  <c r="AE169" i="13" s="1"/>
  <c r="AH769" i="13"/>
  <c r="H188" i="22"/>
  <c r="AE188" i="13" s="1"/>
  <c r="AH788" i="13"/>
  <c r="H196" i="22"/>
  <c r="AE196" i="13" s="1"/>
  <c r="AH796" i="13"/>
  <c r="O158" i="22"/>
  <c r="AE758" i="13" s="1"/>
  <c r="AH158" i="13"/>
  <c r="H155" i="22"/>
  <c r="AE155" i="13" s="1"/>
  <c r="AH755" i="13"/>
  <c r="O133" i="22"/>
  <c r="AE733" i="13" s="1"/>
  <c r="AH133" i="13"/>
  <c r="H146" i="22"/>
  <c r="AE146" i="13" s="1"/>
  <c r="AH746" i="13"/>
  <c r="AH896" i="13"/>
  <c r="H696" i="13"/>
  <c r="AE231" i="13"/>
  <c r="E31" i="13"/>
  <c r="AH885" i="13"/>
  <c r="H685" i="13"/>
  <c r="AE877" i="13"/>
  <c r="E677" i="13"/>
  <c r="AE871" i="13"/>
  <c r="E671" i="13"/>
  <c r="O116" i="22"/>
  <c r="AE716" i="13" s="1"/>
  <c r="AH116" i="13"/>
  <c r="H139" i="22"/>
  <c r="AE139" i="13" s="1"/>
  <c r="AH739" i="13"/>
  <c r="AE831" i="13"/>
  <c r="E631" i="13"/>
  <c r="O150" i="22"/>
  <c r="AE750" i="13" s="1"/>
  <c r="AH150" i="13"/>
  <c r="E771" i="13"/>
  <c r="AE971" i="13"/>
  <c r="AH1039" i="13"/>
  <c r="H1039" i="13" s="1"/>
  <c r="H839" i="13"/>
  <c r="AH1037" i="13"/>
  <c r="H1037" i="13" s="1"/>
  <c r="H837" i="13"/>
  <c r="AE334" i="13"/>
  <c r="E134" i="13"/>
  <c r="AH1019" i="13"/>
  <c r="H1019" i="13" s="1"/>
  <c r="H819" i="13"/>
  <c r="AH1066" i="13"/>
  <c r="H1066" i="13" s="1"/>
  <c r="H866" i="13"/>
  <c r="AE917" i="13"/>
  <c r="E717" i="13"/>
  <c r="AH1018" i="13"/>
  <c r="H1018" i="13" s="1"/>
  <c r="H818" i="13"/>
  <c r="AH1062" i="13"/>
  <c r="H1062" i="13" s="1"/>
  <c r="H862" i="13"/>
  <c r="AH1003" i="13"/>
  <c r="H1003" i="13" s="1"/>
  <c r="H803" i="13"/>
  <c r="E120" i="13"/>
  <c r="AE320" i="13"/>
  <c r="AH1012" i="13"/>
  <c r="H1012" i="13" s="1"/>
  <c r="H812" i="13"/>
  <c r="E150" i="13"/>
  <c r="AE350" i="13"/>
  <c r="AH1079" i="13"/>
  <c r="H1079" i="13" s="1"/>
  <c r="H879" i="13"/>
  <c r="AH1035" i="13"/>
  <c r="H1035" i="13" s="1"/>
  <c r="H835" i="13"/>
  <c r="E114" i="13"/>
  <c r="AE314" i="13"/>
  <c r="AH878" i="13"/>
  <c r="H678" i="13"/>
  <c r="H154" i="22"/>
  <c r="AE154" i="13" s="1"/>
  <c r="AH754" i="13"/>
  <c r="O198" i="22"/>
  <c r="AE798" i="13" s="1"/>
  <c r="AH198" i="13"/>
  <c r="H136" i="22"/>
  <c r="AE136" i="13" s="1"/>
  <c r="AH736" i="13"/>
  <c r="AE889" i="13"/>
  <c r="E689" i="13"/>
  <c r="AH888" i="13"/>
  <c r="H688" i="13"/>
  <c r="AE245" i="13"/>
  <c r="E45" i="13"/>
  <c r="H105" i="13"/>
  <c r="AH305" i="13"/>
  <c r="H170" i="13"/>
  <c r="AH370" i="13"/>
  <c r="AH846" i="13"/>
  <c r="H646" i="13"/>
  <c r="O196" i="22"/>
  <c r="AE796" i="13" s="1"/>
  <c r="AH196" i="13"/>
  <c r="AH301" i="13"/>
  <c r="H101" i="13"/>
  <c r="AE264" i="13"/>
  <c r="E64" i="13"/>
  <c r="AH1082" i="13"/>
  <c r="H1082" i="13" s="1"/>
  <c r="H882" i="13"/>
  <c r="E765" i="13"/>
  <c r="AE965" i="13"/>
  <c r="AH1053" i="13"/>
  <c r="H1053" i="13" s="1"/>
  <c r="H853" i="13"/>
  <c r="AH1031" i="13"/>
  <c r="H1031" i="13" s="1"/>
  <c r="H831" i="13"/>
  <c r="E770" i="13"/>
  <c r="AE970" i="13"/>
  <c r="O107" i="22"/>
  <c r="AE707" i="13" s="1"/>
  <c r="AH107" i="13"/>
  <c r="H140" i="22"/>
  <c r="AE140" i="13" s="1"/>
  <c r="AH740" i="13"/>
  <c r="H176" i="22"/>
  <c r="AE176" i="13" s="1"/>
  <c r="AH776" i="13"/>
  <c r="O109" i="22"/>
  <c r="AE709" i="13" s="1"/>
  <c r="AH109" i="13"/>
  <c r="AH813" i="13"/>
  <c r="H613" i="13"/>
  <c r="AH867" i="13"/>
  <c r="H667" i="13"/>
  <c r="H179" i="22"/>
  <c r="AE179" i="13" s="1"/>
  <c r="AH779" i="13"/>
  <c r="AE237" i="13"/>
  <c r="E37" i="13"/>
  <c r="AE279" i="13"/>
  <c r="E79" i="13"/>
  <c r="H123" i="22"/>
  <c r="AE123" i="13" s="1"/>
  <c r="AH723" i="13"/>
  <c r="H172" i="13"/>
  <c r="AH372" i="13"/>
  <c r="H784" i="13"/>
  <c r="AH984" i="13"/>
  <c r="O135" i="22"/>
  <c r="AE735" i="13" s="1"/>
  <c r="AH135" i="13"/>
  <c r="H116" i="22"/>
  <c r="AE116" i="13" s="1"/>
  <c r="AH716" i="13"/>
  <c r="O139" i="22"/>
  <c r="AE739" i="13" s="1"/>
  <c r="AH139" i="13"/>
  <c r="AH838" i="13"/>
  <c r="H638" i="13"/>
  <c r="H124" i="22"/>
  <c r="AE124" i="13" s="1"/>
  <c r="AH724" i="13"/>
  <c r="H135" i="22"/>
  <c r="AE135" i="13" s="1"/>
  <c r="AH735" i="13"/>
  <c r="AH883" i="13"/>
  <c r="H683" i="13"/>
  <c r="H195" i="22"/>
  <c r="AE195" i="13" s="1"/>
  <c r="AH795" i="13"/>
  <c r="H183" i="22"/>
  <c r="AE183" i="13" s="1"/>
  <c r="AH783" i="13"/>
  <c r="H173" i="22"/>
  <c r="AE173" i="13" s="1"/>
  <c r="AH773" i="13"/>
  <c r="H172" i="22"/>
  <c r="AE172" i="13" s="1"/>
  <c r="AH772" i="13"/>
  <c r="O189" i="22"/>
  <c r="AE789" i="13" s="1"/>
  <c r="AH189" i="13"/>
  <c r="H168" i="22"/>
  <c r="AE168" i="13" s="1"/>
  <c r="AH768" i="13"/>
  <c r="O164" i="22"/>
  <c r="AE764" i="13" s="1"/>
  <c r="AH164" i="13"/>
  <c r="O156" i="22"/>
  <c r="AE756" i="13" s="1"/>
  <c r="AH156" i="13"/>
  <c r="O168" i="22"/>
  <c r="AE768" i="13" s="1"/>
  <c r="AH168" i="13"/>
  <c r="H117" i="22"/>
  <c r="AE117" i="13" s="1"/>
  <c r="AH717" i="13"/>
  <c r="O125" i="22"/>
  <c r="AE725" i="13" s="1"/>
  <c r="AH125" i="13"/>
  <c r="AH297" i="13"/>
  <c r="H97" i="13"/>
  <c r="AH893" i="13"/>
  <c r="H693" i="13"/>
  <c r="AE850" i="13"/>
  <c r="E650" i="13"/>
  <c r="AE828" i="13"/>
  <c r="E628" i="13"/>
  <c r="AE253" i="13"/>
  <c r="E53" i="13"/>
  <c r="AE260" i="13"/>
  <c r="E60" i="13"/>
  <c r="AE218" i="13"/>
  <c r="E18" i="13"/>
  <c r="AE280" i="13"/>
  <c r="E80" i="13"/>
  <c r="AE202" i="13"/>
  <c r="E2" i="13"/>
  <c r="AH842" i="13"/>
  <c r="H642" i="13"/>
  <c r="E785" i="13"/>
  <c r="AE985" i="13"/>
  <c r="AH1015" i="13"/>
  <c r="H1015" i="13" s="1"/>
  <c r="H815" i="13"/>
  <c r="E769" i="13"/>
  <c r="AE969" i="13"/>
  <c r="AH1064" i="13"/>
  <c r="H1064" i="13" s="1"/>
  <c r="H864" i="13"/>
  <c r="E777" i="13"/>
  <c r="AE977" i="13"/>
  <c r="E772" i="13"/>
  <c r="AE972" i="13"/>
  <c r="E713" i="13"/>
  <c r="AE913" i="13"/>
  <c r="E797" i="13"/>
  <c r="AE997" i="13"/>
  <c r="E759" i="13"/>
  <c r="AE959" i="13"/>
  <c r="E184" i="13"/>
  <c r="AE384" i="13"/>
  <c r="E703" i="13"/>
  <c r="AE903" i="13"/>
  <c r="AH1002" i="13"/>
  <c r="H1002" i="13" s="1"/>
  <c r="H802" i="13"/>
  <c r="AE946" i="13"/>
  <c r="E746" i="13"/>
  <c r="AH1074" i="13"/>
  <c r="H1074" i="13" s="1"/>
  <c r="H874" i="13"/>
  <c r="AH1021" i="13"/>
  <c r="H1021" i="13" s="1"/>
  <c r="H821" i="13"/>
  <c r="AH1060" i="13"/>
  <c r="H1060" i="13" s="1"/>
  <c r="H860" i="13"/>
  <c r="H181" i="22"/>
  <c r="AE181" i="13" s="1"/>
  <c r="AH781" i="13"/>
  <c r="H190" i="22"/>
  <c r="AE190" i="13" s="1"/>
  <c r="AH790" i="13"/>
  <c r="O142" i="22"/>
  <c r="AE742" i="13" s="1"/>
  <c r="AH142" i="13"/>
  <c r="O137" i="22"/>
  <c r="AE737" i="13" s="1"/>
  <c r="AH137" i="13"/>
  <c r="AE205" i="13"/>
  <c r="E5" i="13"/>
  <c r="AH804" i="13"/>
  <c r="H604" i="13"/>
  <c r="H703" i="13"/>
  <c r="AH903" i="13"/>
  <c r="H199" i="13"/>
  <c r="AH399" i="13"/>
  <c r="H108" i="22"/>
  <c r="AE108" i="13" s="1"/>
  <c r="AH708" i="13"/>
  <c r="H197" i="22"/>
  <c r="AE197" i="13" s="1"/>
  <c r="AH797" i="13"/>
  <c r="AH887" i="13"/>
  <c r="H687" i="13"/>
  <c r="O181" i="22"/>
  <c r="AE781" i="13" s="1"/>
  <c r="AH181" i="13"/>
  <c r="E103" i="13"/>
  <c r="AE303" i="13"/>
  <c r="AH1090" i="13"/>
  <c r="H1090" i="13" s="1"/>
  <c r="H890" i="13"/>
  <c r="E799" i="13"/>
  <c r="AE999" i="13"/>
  <c r="AH830" i="13"/>
  <c r="H630" i="13"/>
  <c r="H127" i="22"/>
  <c r="AE127" i="13" s="1"/>
  <c r="AH727" i="13"/>
  <c r="H193" i="22"/>
  <c r="AE193" i="13" s="1"/>
  <c r="AH793" i="13"/>
  <c r="AH876" i="13"/>
  <c r="H676" i="13"/>
  <c r="AH894" i="13"/>
  <c r="H694" i="13"/>
  <c r="H160" i="22"/>
  <c r="AE160" i="13" s="1"/>
  <c r="AH760" i="13"/>
  <c r="H163" i="22"/>
  <c r="AE163" i="13" s="1"/>
  <c r="AH763" i="13"/>
  <c r="O134" i="22"/>
  <c r="AE734" i="13" s="1"/>
  <c r="AH134" i="13"/>
  <c r="AH899" i="13"/>
  <c r="H699" i="13"/>
  <c r="AH855" i="13"/>
  <c r="H655" i="13"/>
  <c r="AE262" i="13"/>
  <c r="E62" i="13"/>
  <c r="AE810" i="13"/>
  <c r="E610" i="13"/>
  <c r="H169" i="13"/>
  <c r="AH369" i="13"/>
  <c r="H177" i="13"/>
  <c r="AH377" i="13"/>
  <c r="H113" i="13"/>
  <c r="AH313" i="13"/>
  <c r="H159" i="13"/>
  <c r="AH359" i="13"/>
  <c r="H103" i="13"/>
  <c r="AH303" i="13"/>
  <c r="H146" i="13"/>
  <c r="AH346" i="13"/>
  <c r="O127" i="22"/>
  <c r="AE727" i="13" s="1"/>
  <c r="AH127" i="13"/>
  <c r="H113" i="22"/>
  <c r="AE113" i="13" s="1"/>
  <c r="AH713" i="13"/>
  <c r="AH861" i="13"/>
  <c r="H661" i="13"/>
  <c r="AH822" i="13"/>
  <c r="H622" i="13"/>
  <c r="O122" i="22"/>
  <c r="AE722" i="13" s="1"/>
  <c r="AH122" i="13"/>
  <c r="AH841" i="13"/>
  <c r="H641" i="13"/>
  <c r="AH816" i="13"/>
  <c r="H616" i="13"/>
  <c r="O152" i="22"/>
  <c r="AE752" i="13" s="1"/>
  <c r="AH152" i="13"/>
  <c r="H199" i="22"/>
  <c r="AE199" i="13" s="1"/>
  <c r="AH799" i="13"/>
  <c r="H175" i="22"/>
  <c r="AE175" i="13" s="1"/>
  <c r="AH775" i="13"/>
  <c r="H152" i="22"/>
  <c r="AE152" i="13" s="1"/>
  <c r="AH752" i="13"/>
  <c r="H194" i="22"/>
  <c r="AE194" i="13" s="1"/>
  <c r="AH794" i="13"/>
  <c r="H159" i="22"/>
  <c r="AE159" i="13" s="1"/>
  <c r="AH759" i="13"/>
  <c r="O190" i="22"/>
  <c r="AE790" i="13" s="1"/>
  <c r="AH190" i="13"/>
  <c r="O175" i="22"/>
  <c r="AE775" i="13" s="1"/>
  <c r="AH175" i="13"/>
  <c r="H111" i="22"/>
  <c r="AE111" i="13" s="1"/>
  <c r="AH711" i="13"/>
  <c r="O149" i="22"/>
  <c r="AE749" i="13" s="1"/>
  <c r="AH149" i="13"/>
  <c r="AE897" i="13"/>
  <c r="E697" i="13"/>
  <c r="AH891" i="13"/>
  <c r="H691" i="13"/>
  <c r="H119" i="22"/>
  <c r="AE119" i="13" s="1"/>
  <c r="AH719" i="13"/>
  <c r="AE881" i="13"/>
  <c r="E681" i="13"/>
  <c r="AE234" i="13"/>
  <c r="E34" i="13"/>
  <c r="AE223" i="13"/>
  <c r="E23" i="13"/>
  <c r="AH850" i="13"/>
  <c r="H650" i="13"/>
  <c r="AE256" i="13"/>
  <c r="E56" i="13"/>
  <c r="AE826" i="13"/>
  <c r="E626" i="13"/>
  <c r="H157" i="13"/>
  <c r="AH357" i="13"/>
  <c r="AH944" i="13"/>
  <c r="H744" i="13"/>
  <c r="H722" i="13"/>
  <c r="AH922" i="13"/>
  <c r="H121" i="13"/>
  <c r="AH321" i="13"/>
  <c r="H800" i="13"/>
  <c r="AH1000" i="13"/>
  <c r="H191" i="13"/>
  <c r="AH391" i="13"/>
  <c r="H704" i="13"/>
  <c r="AH904" i="13"/>
  <c r="H726" i="13"/>
  <c r="AH926" i="13"/>
  <c r="H173" i="13"/>
  <c r="AH373" i="13"/>
  <c r="H119" i="13"/>
  <c r="AH319" i="13"/>
  <c r="H166" i="13"/>
  <c r="AH366" i="13"/>
  <c r="H111" i="13"/>
  <c r="AH311" i="13"/>
  <c r="AH854" i="13"/>
  <c r="H654" i="13"/>
  <c r="H158" i="22"/>
  <c r="AE158" i="13" s="1"/>
  <c r="AH758" i="13"/>
  <c r="AE298" i="13"/>
  <c r="E98" i="13"/>
  <c r="AE266" i="13"/>
  <c r="E66" i="13"/>
  <c r="AH820" i="13"/>
  <c r="H620" i="13"/>
  <c r="AE215" i="13"/>
  <c r="E15" i="13"/>
  <c r="AH365" i="13"/>
  <c r="H165" i="13"/>
  <c r="AH897" i="13"/>
  <c r="H697" i="13"/>
  <c r="H161" i="22"/>
  <c r="AE161" i="13" s="1"/>
  <c r="AH761" i="13"/>
  <c r="H142" i="22"/>
  <c r="AE142" i="13" s="1"/>
  <c r="AH742" i="13"/>
  <c r="AH901" i="13"/>
  <c r="H701" i="13"/>
  <c r="AE282" i="13"/>
  <c r="E82" i="13"/>
  <c r="AE207" i="13"/>
  <c r="E7" i="13"/>
  <c r="AH1005" i="13"/>
  <c r="H1005" i="13" s="1"/>
  <c r="H805" i="13"/>
  <c r="E801" i="13"/>
  <c r="AE1001" i="13"/>
  <c r="AH1080" i="13"/>
  <c r="H1080" i="13" s="1"/>
  <c r="H880" i="13"/>
  <c r="E106" i="13"/>
  <c r="AE306" i="13"/>
  <c r="AH833" i="13"/>
  <c r="H633" i="13"/>
  <c r="AH832" i="13"/>
  <c r="H632" i="13"/>
  <c r="H167" i="22"/>
  <c r="AE167" i="13" s="1"/>
  <c r="AH767" i="13"/>
  <c r="O143" i="22"/>
  <c r="AE743" i="13" s="1"/>
  <c r="AH143" i="13"/>
  <c r="O147" i="22"/>
  <c r="AE747" i="13" s="1"/>
  <c r="AH147" i="13"/>
  <c r="H143" i="22"/>
  <c r="AE143" i="13" s="1"/>
  <c r="AH743" i="13"/>
  <c r="H171" i="22"/>
  <c r="AE171" i="13" s="1"/>
  <c r="AH771" i="13"/>
  <c r="O126" i="22"/>
  <c r="AE726" i="13" s="1"/>
  <c r="AH126" i="13"/>
  <c r="AE221" i="13"/>
  <c r="E21" i="13"/>
  <c r="AE212" i="13"/>
  <c r="E12" i="13"/>
  <c r="H185" i="13"/>
  <c r="AH385" i="13"/>
  <c r="H197" i="13"/>
  <c r="AH397" i="13"/>
  <c r="H121" i="22"/>
  <c r="AE121" i="13" s="1"/>
  <c r="AH721" i="13"/>
  <c r="O131" i="22"/>
  <c r="AE731" i="13" s="1"/>
  <c r="AH131" i="13"/>
  <c r="O104" i="22"/>
  <c r="AE704" i="13" s="1"/>
  <c r="AH104" i="13"/>
  <c r="AH900" i="13"/>
  <c r="H700" i="13"/>
  <c r="O123" i="22"/>
  <c r="AE723" i="13" s="1"/>
  <c r="AH123" i="13"/>
  <c r="H132" i="22"/>
  <c r="AE132" i="13" s="1"/>
  <c r="AH732" i="13"/>
  <c r="AH806" i="13"/>
  <c r="H606" i="13"/>
  <c r="AH884" i="13"/>
  <c r="H684" i="13"/>
  <c r="O114" i="22"/>
  <c r="AE714" i="13" s="1"/>
  <c r="AH114" i="13"/>
  <c r="AH814" i="13"/>
  <c r="H614" i="13"/>
  <c r="H153" i="22"/>
  <c r="AE153" i="13" s="1"/>
  <c r="AH753" i="13"/>
  <c r="H157" i="22"/>
  <c r="AE157" i="13" s="1"/>
  <c r="AH757" i="13"/>
  <c r="H177" i="22"/>
  <c r="AE177" i="13" s="1"/>
  <c r="AH777" i="13"/>
  <c r="H166" i="22"/>
  <c r="AE166" i="13" s="1"/>
  <c r="AH766" i="13"/>
  <c r="O182" i="22"/>
  <c r="AE782" i="13" s="1"/>
  <c r="AH182" i="13"/>
  <c r="O180" i="22"/>
  <c r="AE780" i="13" s="1"/>
  <c r="AH180" i="13"/>
  <c r="AH293" i="13"/>
  <c r="H93" i="13"/>
  <c r="AE290" i="13"/>
  <c r="E90" i="13"/>
  <c r="O174" i="22"/>
  <c r="AE774" i="13" s="1"/>
  <c r="AH174" i="13"/>
  <c r="AE274" i="13"/>
  <c r="E74" i="13"/>
  <c r="AH826" i="13"/>
  <c r="H626" i="13"/>
  <c r="AE203" i="13"/>
  <c r="E3" i="13"/>
  <c r="AE235" i="13"/>
  <c r="E35" i="13"/>
  <c r="AH810" i="13"/>
  <c r="H610" i="13"/>
  <c r="AE820" i="13"/>
  <c r="E620" i="13"/>
  <c r="AE873" i="13"/>
  <c r="E673" i="13"/>
  <c r="E757" i="13"/>
  <c r="AE957" i="13"/>
  <c r="E144" i="13"/>
  <c r="AE344" i="13"/>
  <c r="E122" i="13"/>
  <c r="AE322" i="13"/>
  <c r="E721" i="13"/>
  <c r="AE921" i="13"/>
  <c r="E200" i="13"/>
  <c r="AE400" i="13"/>
  <c r="AH1023" i="13"/>
  <c r="H1023" i="13" s="1"/>
  <c r="H823" i="13"/>
  <c r="E791" i="13"/>
  <c r="AE991" i="13"/>
  <c r="E104" i="13"/>
  <c r="AE304" i="13"/>
  <c r="E126" i="13"/>
  <c r="AE326" i="13"/>
  <c r="AE973" i="13"/>
  <c r="E773" i="13"/>
  <c r="E719" i="13"/>
  <c r="AE919" i="13"/>
  <c r="AH1098" i="13"/>
  <c r="H1098" i="13" s="1"/>
  <c r="H898" i="13"/>
  <c r="AE966" i="13"/>
  <c r="E766" i="13"/>
  <c r="E711" i="13"/>
  <c r="AE911" i="13"/>
  <c r="AH1056" i="13"/>
  <c r="H1056" i="13" s="1"/>
  <c r="H856" i="13"/>
  <c r="AH1007" i="13"/>
  <c r="H1007" i="13" s="1"/>
  <c r="H807" i="13"/>
  <c r="AH1034" i="13"/>
  <c r="H1034" i="13" s="1"/>
  <c r="H834" i="13"/>
  <c r="H71" i="22"/>
  <c r="AE71" i="13" s="1"/>
  <c r="AH671" i="13"/>
  <c r="H75" i="22"/>
  <c r="AE75" i="13" s="1"/>
  <c r="AH675" i="13"/>
  <c r="AH669" i="13"/>
  <c r="AH628" i="13"/>
  <c r="H48" i="22"/>
  <c r="AE48" i="13" s="1"/>
  <c r="AH648" i="13"/>
  <c r="H77" i="22"/>
  <c r="AE77" i="13" s="1"/>
  <c r="AH677" i="13"/>
  <c r="AH289" i="13"/>
  <c r="AH287" i="13"/>
  <c r="AH281" i="13"/>
  <c r="AH277" i="13"/>
  <c r="AH250" i="13"/>
  <c r="AH236" i="13"/>
  <c r="AH228" i="13"/>
  <c r="AH242" i="13"/>
  <c r="AH204" i="13"/>
  <c r="AH220" i="13"/>
  <c r="AH212" i="13"/>
  <c r="AH210" i="13"/>
  <c r="AH273" i="13"/>
  <c r="AH271" i="13"/>
  <c r="AH226" i="13"/>
  <c r="AH292" i="13"/>
  <c r="O92" i="22"/>
  <c r="AE692" i="13" s="1"/>
  <c r="M320" i="22"/>
  <c r="P320" i="22" s="1"/>
  <c r="H320" i="22" s="1"/>
  <c r="F155" i="22"/>
  <c r="I155" i="22" s="1"/>
  <c r="F392" i="22"/>
  <c r="I392" i="22" s="1"/>
  <c r="O392" i="22" s="1"/>
  <c r="F374" i="22"/>
  <c r="I374" i="22" s="1"/>
  <c r="O374" i="22" s="1"/>
  <c r="M281" i="22"/>
  <c r="P281" i="22" s="1"/>
  <c r="H281" i="22" s="1"/>
  <c r="F357" i="22"/>
  <c r="I357" i="22" s="1"/>
  <c r="O357" i="22" s="1"/>
  <c r="F163" i="22"/>
  <c r="I163" i="22" s="1"/>
  <c r="F187" i="22"/>
  <c r="I187" i="22" s="1"/>
  <c r="M261" i="22"/>
  <c r="P261" i="22" s="1"/>
  <c r="H261" i="22" s="1"/>
  <c r="M336" i="22"/>
  <c r="P336" i="22" s="1"/>
  <c r="H336" i="22" s="1"/>
  <c r="F235" i="22"/>
  <c r="I235" i="22" s="1"/>
  <c r="O235" i="22" s="1"/>
  <c r="F291" i="22"/>
  <c r="I291" i="22" s="1"/>
  <c r="O291" i="22" s="1"/>
  <c r="F371" i="22"/>
  <c r="I371" i="22" s="1"/>
  <c r="O371" i="22" s="1"/>
  <c r="M242" i="22"/>
  <c r="P242" i="22" s="1"/>
  <c r="H242" i="22" s="1"/>
  <c r="F332" i="22"/>
  <c r="I332" i="22" s="1"/>
  <c r="O332" i="22" s="1"/>
  <c r="F384" i="22"/>
  <c r="I384" i="22" s="1"/>
  <c r="O384" i="22" s="1"/>
  <c r="F327" i="22"/>
  <c r="I327" i="22" s="1"/>
  <c r="O327" i="22" s="1"/>
  <c r="M236" i="22"/>
  <c r="P236" i="22" s="1"/>
  <c r="H236" i="22" s="1"/>
  <c r="H69" i="22"/>
  <c r="AE69" i="13" s="1"/>
  <c r="F66" i="22"/>
  <c r="I66" i="22" s="1"/>
  <c r="AH66" i="13" s="1"/>
  <c r="H66" i="13" s="1"/>
  <c r="F194" i="22"/>
  <c r="I194" i="22" s="1"/>
  <c r="AH64" i="13"/>
  <c r="H64" i="13" s="1"/>
  <c r="M203" i="22"/>
  <c r="P203" i="22" s="1"/>
  <c r="H203" i="22" s="1"/>
  <c r="F268" i="22"/>
  <c r="I268" i="22" s="1"/>
  <c r="O268" i="22" s="1"/>
  <c r="AH31" i="13"/>
  <c r="H31" i="13" s="1"/>
  <c r="M298" i="22"/>
  <c r="P298" i="22" s="1"/>
  <c r="H298" i="22" s="1"/>
  <c r="M329" i="22"/>
  <c r="P329" i="22" s="1"/>
  <c r="H329" i="22" s="1"/>
  <c r="M325" i="22"/>
  <c r="P325" i="22" s="1"/>
  <c r="H325" i="22" s="1"/>
  <c r="F234" i="22"/>
  <c r="I234" i="22" s="1"/>
  <c r="O234" i="22" s="1"/>
  <c r="M244" i="22"/>
  <c r="P244" i="22" s="1"/>
  <c r="H244" i="22" s="1"/>
  <c r="M396" i="22"/>
  <c r="P396" i="22" s="1"/>
  <c r="H396" i="22" s="1"/>
  <c r="F27" i="22"/>
  <c r="I27" i="22" s="1"/>
  <c r="O27" i="22" s="1"/>
  <c r="AE627" i="13" s="1"/>
  <c r="F40" i="22"/>
  <c r="I40" i="22" s="1"/>
  <c r="O40" i="22" s="1"/>
  <c r="AE640" i="13" s="1"/>
  <c r="M43" i="22"/>
  <c r="P43" i="22" s="1"/>
  <c r="M192" i="22"/>
  <c r="P192" i="22" s="1"/>
  <c r="F14" i="22"/>
  <c r="I14" i="22" s="1"/>
  <c r="O14" i="22" s="1"/>
  <c r="AE614" i="13" s="1"/>
  <c r="M70" i="22"/>
  <c r="P70" i="22" s="1"/>
  <c r="M47" i="22"/>
  <c r="P47" i="22" s="1"/>
  <c r="AH647" i="13" s="1"/>
  <c r="M137" i="22"/>
  <c r="P137" i="22" s="1"/>
  <c r="M186" i="22"/>
  <c r="P186" i="22" s="1"/>
  <c r="M58" i="22"/>
  <c r="P58" i="22" s="1"/>
  <c r="F72" i="22"/>
  <c r="I72" i="22" s="1"/>
  <c r="O72" i="22" s="1"/>
  <c r="AE672" i="13" s="1"/>
  <c r="M164" i="22"/>
  <c r="P164" i="22" s="1"/>
  <c r="F141" i="22"/>
  <c r="I141" i="22" s="1"/>
  <c r="F145" i="22"/>
  <c r="I145" i="22" s="1"/>
  <c r="F30" i="22"/>
  <c r="I30" i="22" s="1"/>
  <c r="O30" i="22" s="1"/>
  <c r="AE630" i="13" s="1"/>
  <c r="M147" i="22"/>
  <c r="P147" i="22" s="1"/>
  <c r="F208" i="22"/>
  <c r="I208" i="22" s="1"/>
  <c r="O208" i="22" s="1"/>
  <c r="F79" i="22"/>
  <c r="I79" i="22" s="1"/>
  <c r="AH79" i="13" s="1"/>
  <c r="F98" i="22"/>
  <c r="I98" i="22" s="1"/>
  <c r="O98" i="22" s="1"/>
  <c r="AE698" i="13" s="1"/>
  <c r="M109" i="22"/>
  <c r="P109" i="22" s="1"/>
  <c r="F86" i="22"/>
  <c r="I86" i="22" s="1"/>
  <c r="O86" i="22" s="1"/>
  <c r="AE686" i="13" s="1"/>
  <c r="M49" i="22"/>
  <c r="P49" i="22" s="1"/>
  <c r="H42" i="22"/>
  <c r="AE42" i="13" s="1"/>
  <c r="H28" i="22"/>
  <c r="AE28" i="13" s="1"/>
  <c r="M105" i="22"/>
  <c r="P105" i="22" s="1"/>
  <c r="F132" i="22"/>
  <c r="I132" i="22" s="1"/>
  <c r="F5" i="22"/>
  <c r="I5" i="22" s="1"/>
  <c r="AH5" i="13" s="1"/>
  <c r="M170" i="22"/>
  <c r="P170" i="22" s="1"/>
  <c r="M40" i="22"/>
  <c r="P40" i="22" s="1"/>
  <c r="AH640" i="13" s="1"/>
  <c r="H67" i="22"/>
  <c r="AE67" i="13" s="1"/>
  <c r="O85" i="22"/>
  <c r="AE685" i="13" s="1"/>
  <c r="AH85" i="13"/>
  <c r="O49" i="22"/>
  <c r="AE649" i="13" s="1"/>
  <c r="AH49" i="13"/>
  <c r="H49" i="13" s="1"/>
  <c r="O41" i="22"/>
  <c r="AE641" i="13" s="1"/>
  <c r="AH41" i="13"/>
  <c r="H41" i="13" s="1"/>
  <c r="O74" i="22"/>
  <c r="AE674" i="13" s="1"/>
  <c r="AH74" i="13"/>
  <c r="O58" i="22"/>
  <c r="AE658" i="13" s="1"/>
  <c r="AH58" i="13"/>
  <c r="H58" i="13" s="1"/>
  <c r="O17" i="22"/>
  <c r="AE617" i="13" s="1"/>
  <c r="AH17" i="13"/>
  <c r="H17" i="13" s="1"/>
  <c r="O65" i="22"/>
  <c r="AE665" i="13" s="1"/>
  <c r="AH65" i="13"/>
  <c r="H65" i="13" s="1"/>
  <c r="O75" i="22"/>
  <c r="AE675" i="13" s="1"/>
  <c r="AH75" i="13"/>
  <c r="O8" i="22"/>
  <c r="AE608" i="13" s="1"/>
  <c r="AH8" i="13"/>
  <c r="H8" i="13" s="1"/>
  <c r="H6" i="22"/>
  <c r="AE6" i="13" s="1"/>
  <c r="O23" i="22"/>
  <c r="AE623" i="13" s="1"/>
  <c r="AH23" i="13"/>
  <c r="H23" i="13" s="1"/>
  <c r="H84" i="22"/>
  <c r="AE84" i="13" s="1"/>
  <c r="H63" i="22"/>
  <c r="AE63" i="13" s="1"/>
  <c r="H25" i="22"/>
  <c r="AE25" i="13" s="1"/>
  <c r="O16" i="22"/>
  <c r="AE616" i="13" s="1"/>
  <c r="AH16" i="13"/>
  <c r="H16" i="13" s="1"/>
  <c r="O2" i="22"/>
  <c r="AE602" i="13" s="1"/>
  <c r="AH2" i="13"/>
  <c r="H2" i="13" s="1"/>
  <c r="H14" i="22"/>
  <c r="AE14" i="13" s="1"/>
  <c r="H32" i="22"/>
  <c r="AE32" i="13" s="1"/>
  <c r="M310" i="22"/>
  <c r="P310" i="22" s="1"/>
  <c r="H310" i="22" s="1"/>
  <c r="F328" i="22"/>
  <c r="I328" i="22" s="1"/>
  <c r="O328" i="22" s="1"/>
  <c r="M228" i="22"/>
  <c r="P228" i="22" s="1"/>
  <c r="H228" i="22" s="1"/>
  <c r="F347" i="22"/>
  <c r="I347" i="22" s="1"/>
  <c r="O347" i="22" s="1"/>
  <c r="F400" i="22"/>
  <c r="I400" i="22" s="1"/>
  <c r="O400" i="22" s="1"/>
  <c r="F284" i="22"/>
  <c r="I284" i="22" s="1"/>
  <c r="O284" i="22" s="1"/>
  <c r="F176" i="22"/>
  <c r="I176" i="22" s="1"/>
  <c r="M358" i="22"/>
  <c r="P358" i="22" s="1"/>
  <c r="H358" i="22" s="1"/>
  <c r="F205" i="22"/>
  <c r="I205" i="22" s="1"/>
  <c r="O205" i="22" s="1"/>
  <c r="M389" i="22"/>
  <c r="P389" i="22" s="1"/>
  <c r="H389" i="22" s="1"/>
  <c r="M255" i="22"/>
  <c r="P255" i="22" s="1"/>
  <c r="H255" i="22" s="1"/>
  <c r="F154" i="22"/>
  <c r="I154" i="22" s="1"/>
  <c r="F233" i="22"/>
  <c r="I233" i="22" s="1"/>
  <c r="O233" i="22" s="1"/>
  <c r="M130" i="22"/>
  <c r="P130" i="22" s="1"/>
  <c r="M52" i="22"/>
  <c r="P52" i="22" s="1"/>
  <c r="AH652" i="13" s="1"/>
  <c r="H87" i="22"/>
  <c r="AE87" i="13" s="1"/>
  <c r="O68" i="22"/>
  <c r="AE668" i="13" s="1"/>
  <c r="AH68" i="13"/>
  <c r="H68" i="13" s="1"/>
  <c r="H10" i="22"/>
  <c r="AE10" i="13" s="1"/>
  <c r="O9" i="22"/>
  <c r="AE609" i="13" s="1"/>
  <c r="AH9" i="13"/>
  <c r="H9" i="13" s="1"/>
  <c r="O63" i="22"/>
  <c r="AE663" i="13" s="1"/>
  <c r="AH63" i="13"/>
  <c r="H63" i="13" s="1"/>
  <c r="M68" i="22"/>
  <c r="P68" i="22" s="1"/>
  <c r="AH668" i="13" s="1"/>
  <c r="H78" i="22"/>
  <c r="AE78" i="13" s="1"/>
  <c r="O47" i="22"/>
  <c r="AE647" i="13" s="1"/>
  <c r="AH47" i="13"/>
  <c r="H47" i="13" s="1"/>
  <c r="O82" i="22"/>
  <c r="AE682" i="13" s="1"/>
  <c r="AH82" i="13"/>
  <c r="H86" i="22"/>
  <c r="AE86" i="13" s="1"/>
  <c r="O60" i="22"/>
  <c r="AE660" i="13" s="1"/>
  <c r="AH60" i="13"/>
  <c r="H60" i="13" s="1"/>
  <c r="H20" i="22"/>
  <c r="AE20" i="13" s="1"/>
  <c r="H4" i="22"/>
  <c r="AE4" i="13" s="1"/>
  <c r="O33" i="22"/>
  <c r="AE633" i="13" s="1"/>
  <c r="AH33" i="13"/>
  <c r="H33" i="13" s="1"/>
  <c r="O83" i="22"/>
  <c r="AE683" i="13" s="1"/>
  <c r="AH83" i="13"/>
  <c r="O61" i="22"/>
  <c r="AE661" i="13" s="1"/>
  <c r="AH61" i="13"/>
  <c r="H61" i="13" s="1"/>
  <c r="O80" i="22"/>
  <c r="AE680" i="13" s="1"/>
  <c r="AH80" i="13"/>
  <c r="F128" i="22"/>
  <c r="I128" i="22" s="1"/>
  <c r="H76" i="22"/>
  <c r="AE76" i="13" s="1"/>
  <c r="H61" i="22"/>
  <c r="AE61" i="13" s="1"/>
  <c r="H38" i="22"/>
  <c r="AE38" i="13" s="1"/>
  <c r="O13" i="22"/>
  <c r="AE613" i="13" s="1"/>
  <c r="AH13" i="13"/>
  <c r="H13" i="13" s="1"/>
  <c r="M17" i="22"/>
  <c r="P17" i="22" s="1"/>
  <c r="AH617" i="13" s="1"/>
  <c r="O55" i="22"/>
  <c r="AE655" i="13" s="1"/>
  <c r="AH55" i="13"/>
  <c r="H55" i="13" s="1"/>
  <c r="O34" i="22"/>
  <c r="AE634" i="13" s="1"/>
  <c r="AH34" i="13"/>
  <c r="H34" i="13" s="1"/>
  <c r="H29" i="22"/>
  <c r="AE29" i="13" s="1"/>
  <c r="F22" i="22"/>
  <c r="I22" i="22" s="1"/>
  <c r="H54" i="22"/>
  <c r="AE54" i="13" s="1"/>
  <c r="M27" i="22"/>
  <c r="P27" i="22" s="1"/>
  <c r="AH627" i="13" s="1"/>
  <c r="M217" i="22"/>
  <c r="P217" i="22" s="1"/>
  <c r="H217" i="22" s="1"/>
  <c r="M229" i="22"/>
  <c r="P229" i="22" s="1"/>
  <c r="H229" i="22" s="1"/>
  <c r="F311" i="22"/>
  <c r="I311" i="22" s="1"/>
  <c r="O311" i="22" s="1"/>
  <c r="F335" i="22"/>
  <c r="I335" i="22" s="1"/>
  <c r="O335" i="22" s="1"/>
  <c r="M268" i="22"/>
  <c r="P268" i="22" s="1"/>
  <c r="H268" i="22" s="1"/>
  <c r="F323" i="22"/>
  <c r="I323" i="22" s="1"/>
  <c r="O323" i="22" s="1"/>
  <c r="F259" i="22"/>
  <c r="I259" i="22" s="1"/>
  <c r="O259" i="22" s="1"/>
  <c r="F275" i="22"/>
  <c r="I275" i="22" s="1"/>
  <c r="O275" i="22" s="1"/>
  <c r="F344" i="22"/>
  <c r="I344" i="22" s="1"/>
  <c r="O344" i="22" s="1"/>
  <c r="F358" i="22"/>
  <c r="I358" i="22" s="1"/>
  <c r="O358" i="22" s="1"/>
  <c r="O44" i="22"/>
  <c r="AE644" i="13" s="1"/>
  <c r="AH44" i="13"/>
  <c r="H44" i="13" s="1"/>
  <c r="M36" i="22"/>
  <c r="P36" i="22" s="1"/>
  <c r="AH636" i="13" s="1"/>
  <c r="H26" i="22"/>
  <c r="AE26" i="13" s="1"/>
  <c r="M72" i="22"/>
  <c r="P72" i="22" s="1"/>
  <c r="AH672" i="13" s="1"/>
  <c r="M44" i="22"/>
  <c r="P44" i="22" s="1"/>
  <c r="AH644" i="13" s="1"/>
  <c r="H85" i="22"/>
  <c r="AE85" i="13" s="1"/>
  <c r="O57" i="22"/>
  <c r="AE657" i="13" s="1"/>
  <c r="AH57" i="13"/>
  <c r="H57" i="13" s="1"/>
  <c r="H50" i="22"/>
  <c r="AE50" i="13" s="1"/>
  <c r="H8" i="22"/>
  <c r="AE8" i="13" s="1"/>
  <c r="F52" i="22"/>
  <c r="I52" i="22" s="1"/>
  <c r="M24" i="22"/>
  <c r="P24" i="22" s="1"/>
  <c r="AH624" i="13" s="1"/>
  <c r="H33" i="22"/>
  <c r="AE33" i="13" s="1"/>
  <c r="H65" i="22"/>
  <c r="AE65" i="13" s="1"/>
  <c r="O24" i="22"/>
  <c r="AE624" i="13" s="1"/>
  <c r="AH24" i="13"/>
  <c r="H24" i="13" s="1"/>
  <c r="H9" i="22"/>
  <c r="AE9" i="13" s="1"/>
  <c r="O39" i="22"/>
  <c r="AE639" i="13" s="1"/>
  <c r="AH39" i="13"/>
  <c r="H39" i="13" s="1"/>
  <c r="M11" i="22"/>
  <c r="P11" i="22" s="1"/>
  <c r="AH611" i="13" s="1"/>
  <c r="H89" i="22"/>
  <c r="AE89" i="13" s="1"/>
  <c r="O25" i="22"/>
  <c r="AE625" i="13" s="1"/>
  <c r="AH25" i="13"/>
  <c r="H25" i="13" s="1"/>
  <c r="O67" i="22"/>
  <c r="AE667" i="13" s="1"/>
  <c r="AH67" i="13"/>
  <c r="H67" i="13" s="1"/>
  <c r="O53" i="22"/>
  <c r="AE653" i="13" s="1"/>
  <c r="AH53" i="13"/>
  <c r="H53" i="13" s="1"/>
  <c r="O45" i="22"/>
  <c r="AE645" i="13" s="1"/>
  <c r="AH45" i="13"/>
  <c r="H45" i="13" s="1"/>
  <c r="H73" i="22"/>
  <c r="AE73" i="13" s="1"/>
  <c r="H22" i="22"/>
  <c r="AE22" i="13" s="1"/>
  <c r="H30" i="22"/>
  <c r="AE30" i="13" s="1"/>
  <c r="O7" i="22"/>
  <c r="AE607" i="13" s="1"/>
  <c r="AH7" i="13"/>
  <c r="H7" i="13" s="1"/>
  <c r="H46" i="22"/>
  <c r="AE46" i="13" s="1"/>
  <c r="O76" i="22"/>
  <c r="AE676" i="13" s="1"/>
  <c r="AH76" i="13"/>
  <c r="H41" i="22"/>
  <c r="AE41" i="13" s="1"/>
  <c r="O32" i="22"/>
  <c r="AE632" i="13" s="1"/>
  <c r="AH32" i="13"/>
  <c r="H32" i="13" s="1"/>
  <c r="O18" i="22"/>
  <c r="AE618" i="13" s="1"/>
  <c r="AH18" i="13"/>
  <c r="H18" i="13" s="1"/>
  <c r="H13" i="22"/>
  <c r="AE13" i="13" s="1"/>
  <c r="H16" i="22"/>
  <c r="AE16" i="13" s="1"/>
  <c r="F6" i="22"/>
  <c r="I6" i="22" s="1"/>
  <c r="H83" i="22"/>
  <c r="AE83" i="13" s="1"/>
  <c r="M51" i="22"/>
  <c r="P51" i="22" s="1"/>
  <c r="AH651" i="13" s="1"/>
  <c r="O29" i="22"/>
  <c r="AE629" i="13" s="1"/>
  <c r="AH29" i="13"/>
  <c r="H29" i="13" s="1"/>
  <c r="M191" i="22"/>
  <c r="P191" i="22" s="1"/>
  <c r="M219" i="22"/>
  <c r="P219" i="22" s="1"/>
  <c r="H219" i="22" s="1"/>
  <c r="M271" i="22"/>
  <c r="P271" i="22" s="1"/>
  <c r="H271" i="22" s="1"/>
  <c r="M292" i="22"/>
  <c r="P292" i="22" s="1"/>
  <c r="H292" i="22" s="1"/>
  <c r="F251" i="22"/>
  <c r="I251" i="22" s="1"/>
  <c r="O251" i="22" s="1"/>
  <c r="M174" i="22"/>
  <c r="P174" i="22" s="1"/>
  <c r="M360" i="22"/>
  <c r="P360" i="22" s="1"/>
  <c r="H360" i="22" s="1"/>
  <c r="F359" i="22"/>
  <c r="I359" i="22" s="1"/>
  <c r="O359" i="22" s="1"/>
  <c r="F376" i="22"/>
  <c r="I376" i="22" s="1"/>
  <c r="O376" i="22" s="1"/>
  <c r="F381" i="22"/>
  <c r="I381" i="22" s="1"/>
  <c r="O381" i="22" s="1"/>
  <c r="F162" i="22"/>
  <c r="I162" i="22" s="1"/>
  <c r="F261" i="22"/>
  <c r="I261" i="22" s="1"/>
  <c r="O261" i="22" s="1"/>
  <c r="F366" i="22"/>
  <c r="I366" i="22" s="1"/>
  <c r="O366" i="22" s="1"/>
  <c r="M373" i="22"/>
  <c r="P373" i="22" s="1"/>
  <c r="H373" i="22" s="1"/>
  <c r="F130" i="22"/>
  <c r="I130" i="22" s="1"/>
  <c r="M304" i="22"/>
  <c r="P304" i="22" s="1"/>
  <c r="H304" i="22" s="1"/>
  <c r="F267" i="22"/>
  <c r="I267" i="22" s="1"/>
  <c r="O267" i="22" s="1"/>
  <c r="F84" i="22"/>
  <c r="I84" i="22" s="1"/>
  <c r="O62" i="22"/>
  <c r="AE662" i="13" s="1"/>
  <c r="AH62" i="13"/>
  <c r="H62" i="13" s="1"/>
  <c r="H88" i="22"/>
  <c r="AE88" i="13" s="1"/>
  <c r="AH69" i="13"/>
  <c r="O69" i="22"/>
  <c r="AE669" i="13" s="1"/>
  <c r="H55" i="22"/>
  <c r="AE55" i="13" s="1"/>
  <c r="O15" i="22"/>
  <c r="AE615" i="13" s="1"/>
  <c r="AH15" i="13"/>
  <c r="H15" i="13" s="1"/>
  <c r="H96" i="22"/>
  <c r="AE96" i="13" s="1"/>
  <c r="H95" i="22"/>
  <c r="AE95" i="13" s="1"/>
  <c r="H91" i="22"/>
  <c r="AE91" i="13" s="1"/>
  <c r="H97" i="22"/>
  <c r="AE97" i="13" s="1"/>
  <c r="H94" i="22"/>
  <c r="AE94" i="13" s="1"/>
  <c r="M92" i="22"/>
  <c r="P92" i="22" s="1"/>
  <c r="AH692" i="13" s="1"/>
  <c r="H100" i="22"/>
  <c r="AE100" i="13" s="1"/>
  <c r="H99" i="22"/>
  <c r="AE99" i="13" s="1"/>
  <c r="H101" i="22"/>
  <c r="AE101" i="13" s="1"/>
  <c r="H93" i="22"/>
  <c r="AE93" i="13" s="1"/>
  <c r="O95" i="22"/>
  <c r="AE695" i="13" s="1"/>
  <c r="AH95" i="13"/>
  <c r="F94" i="22"/>
  <c r="I94" i="22" s="1"/>
  <c r="O99" i="22"/>
  <c r="AE699" i="13" s="1"/>
  <c r="AH99" i="13"/>
  <c r="O100" i="22"/>
  <c r="AE700" i="13" s="1"/>
  <c r="AH100" i="13"/>
  <c r="O96" i="22"/>
  <c r="AE696" i="13" s="1"/>
  <c r="AH96" i="13"/>
  <c r="O91" i="22"/>
  <c r="AE691" i="13" s="1"/>
  <c r="AH91" i="13"/>
  <c r="O90" i="22"/>
  <c r="AE690" i="13" s="1"/>
  <c r="AH90" i="13"/>
  <c r="M149" i="22"/>
  <c r="P149" i="22" s="1"/>
  <c r="F362" i="22"/>
  <c r="I362" i="22" s="1"/>
  <c r="O362" i="22" s="1"/>
  <c r="M131" i="22"/>
  <c r="P131" i="22" s="1"/>
  <c r="M201" i="22"/>
  <c r="P201" i="22" s="1"/>
  <c r="M297" i="22"/>
  <c r="P297" i="22" s="1"/>
  <c r="H297" i="22" s="1"/>
  <c r="M102" i="22"/>
  <c r="P102" i="22" s="1"/>
  <c r="F203" i="22"/>
  <c r="I203" i="22" s="1"/>
  <c r="O203" i="22" s="1"/>
  <c r="F278" i="22"/>
  <c r="I278" i="22" s="1"/>
  <c r="O278" i="22" s="1"/>
  <c r="M227" i="22"/>
  <c r="P227" i="22" s="1"/>
  <c r="H227" i="22" s="1"/>
  <c r="F270" i="22"/>
  <c r="I270" i="22" s="1"/>
  <c r="O270" i="22" s="1"/>
  <c r="M326" i="22"/>
  <c r="P326" i="22" s="1"/>
  <c r="H326" i="22" s="1"/>
  <c r="F301" i="22"/>
  <c r="I301" i="22" s="1"/>
  <c r="O301" i="22" s="1"/>
  <c r="F333" i="22"/>
  <c r="I333" i="22" s="1"/>
  <c r="O333" i="22" s="1"/>
  <c r="F269" i="22"/>
  <c r="I269" i="22" s="1"/>
  <c r="O269" i="22" s="1"/>
  <c r="F373" i="22"/>
  <c r="I373" i="22" s="1"/>
  <c r="O373" i="22" s="1"/>
  <c r="M283" i="22"/>
  <c r="P283" i="22" s="1"/>
  <c r="H283" i="22" s="1"/>
  <c r="F339" i="22"/>
  <c r="I339" i="22" s="1"/>
  <c r="O339" i="22" s="1"/>
  <c r="F290" i="22"/>
  <c r="I290" i="22" s="1"/>
  <c r="O290" i="22" s="1"/>
  <c r="M235" i="22"/>
  <c r="P235" i="22" s="1"/>
  <c r="H235" i="22" s="1"/>
  <c r="M346" i="22"/>
  <c r="P346" i="22" s="1"/>
  <c r="H346" i="22" s="1"/>
  <c r="M368" i="22"/>
  <c r="P368" i="22" s="1"/>
  <c r="H368" i="22" s="1"/>
  <c r="F129" i="22"/>
  <c r="I129" i="22" s="1"/>
  <c r="F161" i="22"/>
  <c r="I161" i="22" s="1"/>
  <c r="M198" i="22"/>
  <c r="P198" i="22" s="1"/>
  <c r="M178" i="22"/>
  <c r="P178" i="22" s="1"/>
  <c r="M237" i="22"/>
  <c r="P237" i="22" s="1"/>
  <c r="H237" i="22" s="1"/>
  <c r="M342" i="22"/>
  <c r="P342" i="22" s="1"/>
  <c r="H342" i="22" s="1"/>
  <c r="M291" i="22"/>
  <c r="P291" i="22" s="1"/>
  <c r="H291" i="22" s="1"/>
  <c r="F260" i="22"/>
  <c r="I260" i="22" s="1"/>
  <c r="O260" i="22" s="1"/>
  <c r="F312" i="22"/>
  <c r="I312" i="22" s="1"/>
  <c r="O312" i="22" s="1"/>
  <c r="F283" i="22"/>
  <c r="I283" i="22" s="1"/>
  <c r="O283" i="22" s="1"/>
  <c r="M279" i="22"/>
  <c r="P279" i="22" s="1"/>
  <c r="H279" i="22" s="1"/>
  <c r="F342" i="22"/>
  <c r="I342" i="22" s="1"/>
  <c r="O342" i="22" s="1"/>
  <c r="F277" i="22"/>
  <c r="I277" i="22" s="1"/>
  <c r="O277" i="22" s="1"/>
  <c r="F363" i="22"/>
  <c r="I363" i="22" s="1"/>
  <c r="O363" i="22" s="1"/>
  <c r="F118" i="22"/>
  <c r="I118" i="22" s="1"/>
  <c r="M129" i="22"/>
  <c r="P129" i="22" s="1"/>
  <c r="M234" i="22"/>
  <c r="P234" i="22" s="1"/>
  <c r="H234" i="22" s="1"/>
  <c r="M277" i="22"/>
  <c r="P277" i="22" s="1"/>
  <c r="H277" i="22" s="1"/>
  <c r="F345" i="22"/>
  <c r="I345" i="22" s="1"/>
  <c r="O345" i="22" s="1"/>
  <c r="M296" i="22"/>
  <c r="P296" i="22" s="1"/>
  <c r="H296" i="22" s="1"/>
  <c r="F178" i="22"/>
  <c r="I178" i="22" s="1"/>
  <c r="M324" i="22"/>
  <c r="P324" i="22" s="1"/>
  <c r="H324" i="22" s="1"/>
  <c r="M263" i="22"/>
  <c r="P263" i="22" s="1"/>
  <c r="H263" i="22" s="1"/>
  <c r="F285" i="22"/>
  <c r="I285" i="22" s="1"/>
  <c r="O285" i="22" s="1"/>
  <c r="F351" i="22"/>
  <c r="I351" i="22" s="1"/>
  <c r="O351" i="22" s="1"/>
  <c r="M128" i="22"/>
  <c r="P128" i="22" s="1"/>
  <c r="F138" i="22"/>
  <c r="I138" i="22" s="1"/>
  <c r="F288" i="22"/>
  <c r="I288" i="22" s="1"/>
  <c r="O288" i="22" s="1"/>
  <c r="F120" i="22"/>
  <c r="I120" i="22" s="1"/>
  <c r="M182" i="22"/>
  <c r="P182" i="22" s="1"/>
  <c r="F193" i="22"/>
  <c r="I193" i="22" s="1"/>
  <c r="M267" i="22"/>
  <c r="P267" i="22" s="1"/>
  <c r="H267" i="22" s="1"/>
  <c r="F317" i="22"/>
  <c r="I317" i="22" s="1"/>
  <c r="O317" i="22" s="1"/>
  <c r="F153" i="22"/>
  <c r="I153" i="22" s="1"/>
  <c r="M239" i="22"/>
  <c r="P239" i="22" s="1"/>
  <c r="H239" i="22" s="1"/>
  <c r="F195" i="22"/>
  <c r="I195" i="22" s="1"/>
  <c r="F315" i="22"/>
  <c r="I315" i="22" s="1"/>
  <c r="O315" i="22" s="1"/>
  <c r="F331" i="22"/>
  <c r="I331" i="22" s="1"/>
  <c r="O331" i="22" s="1"/>
  <c r="M276" i="22"/>
  <c r="P276" i="22" s="1"/>
  <c r="H276" i="22" s="1"/>
  <c r="F160" i="22"/>
  <c r="I160" i="22" s="1"/>
  <c r="F300" i="22"/>
  <c r="I300" i="22" s="1"/>
  <c r="O300" i="22" s="1"/>
  <c r="M314" i="22"/>
  <c r="P314" i="22" s="1"/>
  <c r="H314" i="22" s="1"/>
  <c r="M372" i="22"/>
  <c r="P372" i="22" s="1"/>
  <c r="H372" i="22" s="1"/>
  <c r="F399" i="22"/>
  <c r="I399" i="22" s="1"/>
  <c r="O399" i="22" s="1"/>
  <c r="M345" i="22"/>
  <c r="P345" i="22" s="1"/>
  <c r="H345" i="22" s="1"/>
  <c r="M357" i="22"/>
  <c r="P357" i="22" s="1"/>
  <c r="H357" i="22" s="1"/>
  <c r="F224" i="22"/>
  <c r="I224" i="22" s="1"/>
  <c r="O224" i="22" s="1"/>
  <c r="F281" i="22"/>
  <c r="I281" i="22" s="1"/>
  <c r="O281" i="22" s="1"/>
  <c r="M359" i="22"/>
  <c r="P359" i="22" s="1"/>
  <c r="H359" i="22" s="1"/>
  <c r="F238" i="22"/>
  <c r="I238" i="22" s="1"/>
  <c r="O238" i="22" s="1"/>
  <c r="F280" i="22"/>
  <c r="I280" i="22" s="1"/>
  <c r="O280" i="22" s="1"/>
  <c r="M363" i="22"/>
  <c r="P363" i="22" s="1"/>
  <c r="H363" i="22" s="1"/>
  <c r="M156" i="22"/>
  <c r="P156" i="22" s="1"/>
  <c r="F206" i="22"/>
  <c r="I206" i="22" s="1"/>
  <c r="O206" i="22" s="1"/>
  <c r="F249" i="22"/>
  <c r="I249" i="22" s="1"/>
  <c r="O249" i="22" s="1"/>
  <c r="F254" i="22"/>
  <c r="I254" i="22" s="1"/>
  <c r="O254" i="22" s="1"/>
  <c r="M232" i="22"/>
  <c r="P232" i="22" s="1"/>
  <c r="H232" i="22" s="1"/>
  <c r="F293" i="22"/>
  <c r="I293" i="22" s="1"/>
  <c r="O293" i="22" s="1"/>
  <c r="M257" i="22"/>
  <c r="P257" i="22" s="1"/>
  <c r="H257" i="22" s="1"/>
  <c r="F289" i="22"/>
  <c r="I289" i="22" s="1"/>
  <c r="O289" i="22" s="1"/>
  <c r="M341" i="22"/>
  <c r="P341" i="22" s="1"/>
  <c r="H341" i="22" s="1"/>
  <c r="M322" i="22"/>
  <c r="P322" i="22" s="1"/>
  <c r="H322" i="22" s="1"/>
  <c r="F219" i="22"/>
  <c r="I219" i="22" s="1"/>
  <c r="O219" i="22" s="1"/>
  <c r="F324" i="22"/>
  <c r="I324" i="22" s="1"/>
  <c r="O324" i="22" s="1"/>
  <c r="F365" i="22"/>
  <c r="I365" i="22" s="1"/>
  <c r="O365" i="22" s="1"/>
  <c r="F352" i="22"/>
  <c r="I352" i="22" s="1"/>
  <c r="O352" i="22" s="1"/>
  <c r="F389" i="22"/>
  <c r="I389" i="22" s="1"/>
  <c r="O389" i="22" s="1"/>
  <c r="F367" i="22"/>
  <c r="I367" i="22" s="1"/>
  <c r="O367" i="22" s="1"/>
  <c r="F209" i="22"/>
  <c r="I209" i="22" s="1"/>
  <c r="O209" i="22" s="1"/>
  <c r="F330" i="22"/>
  <c r="I330" i="22" s="1"/>
  <c r="O330" i="22" s="1"/>
  <c r="M290" i="22"/>
  <c r="P290" i="22" s="1"/>
  <c r="H290" i="22" s="1"/>
  <c r="F385" i="22"/>
  <c r="I385" i="22" s="1"/>
  <c r="O385" i="22" s="1"/>
  <c r="M187" i="22"/>
  <c r="P187" i="22" s="1"/>
  <c r="F186" i="22"/>
  <c r="I186" i="22" s="1"/>
  <c r="F211" i="22"/>
  <c r="I211" i="22" s="1"/>
  <c r="O211" i="22" s="1"/>
  <c r="F242" i="22"/>
  <c r="I242" i="22" s="1"/>
  <c r="O242" i="22" s="1"/>
  <c r="M185" i="22"/>
  <c r="P185" i="22" s="1"/>
  <c r="F255" i="22"/>
  <c r="I255" i="22" s="1"/>
  <c r="O255" i="22" s="1"/>
  <c r="F295" i="22"/>
  <c r="I295" i="22" s="1"/>
  <c r="O295" i="22" s="1"/>
  <c r="M309" i="22"/>
  <c r="P309" i="22" s="1"/>
  <c r="H309" i="22" s="1"/>
  <c r="M338" i="22"/>
  <c r="P338" i="22" s="1"/>
  <c r="H338" i="22" s="1"/>
  <c r="F252" i="22"/>
  <c r="I252" i="22" s="1"/>
  <c r="O252" i="22" s="1"/>
  <c r="F349" i="22"/>
  <c r="I349" i="22" s="1"/>
  <c r="O349" i="22" s="1"/>
  <c r="F227" i="22"/>
  <c r="I227" i="22" s="1"/>
  <c r="O227" i="22" s="1"/>
  <c r="F356" i="22"/>
  <c r="I356" i="22" s="1"/>
  <c r="O356" i="22" s="1"/>
  <c r="F214" i="22"/>
  <c r="I214" i="22" s="1"/>
  <c r="O214" i="22" s="1"/>
  <c r="M361" i="22"/>
  <c r="P361" i="22" s="1"/>
  <c r="H361" i="22" s="1"/>
  <c r="F314" i="22"/>
  <c r="I314" i="22" s="1"/>
  <c r="O314" i="22" s="1"/>
  <c r="F244" i="22"/>
  <c r="I244" i="22" s="1"/>
  <c r="O244" i="22" s="1"/>
  <c r="M288" i="22"/>
  <c r="P288" i="22" s="1"/>
  <c r="H288" i="22" s="1"/>
  <c r="F184" i="22"/>
  <c r="I184" i="22" s="1"/>
  <c r="F179" i="22"/>
  <c r="I179" i="22" s="1"/>
  <c r="F200" i="22"/>
  <c r="I200" i="22" s="1"/>
  <c r="M245" i="22"/>
  <c r="P245" i="22" s="1"/>
  <c r="H245" i="22" s="1"/>
  <c r="F210" i="22"/>
  <c r="I210" i="22" s="1"/>
  <c r="O210" i="22" s="1"/>
  <c r="M306" i="22"/>
  <c r="P306" i="22" s="1"/>
  <c r="H306" i="22" s="1"/>
  <c r="M313" i="22"/>
  <c r="P313" i="22" s="1"/>
  <c r="H313" i="22" s="1"/>
  <c r="M354" i="22"/>
  <c r="P354" i="22" s="1"/>
  <c r="H354" i="22" s="1"/>
  <c r="F247" i="22"/>
  <c r="I247" i="22" s="1"/>
  <c r="O247" i="22" s="1"/>
  <c r="M274" i="22"/>
  <c r="P274" i="22" s="1"/>
  <c r="H274" i="22" s="1"/>
  <c r="F308" i="22"/>
  <c r="I308" i="22" s="1"/>
  <c r="O308" i="22" s="1"/>
  <c r="F340" i="22"/>
  <c r="I340" i="22" s="1"/>
  <c r="O340" i="22" s="1"/>
  <c r="F237" i="22"/>
  <c r="I237" i="22" s="1"/>
  <c r="O237" i="22" s="1"/>
  <c r="F298" i="22"/>
  <c r="I298" i="22" s="1"/>
  <c r="O298" i="22" s="1"/>
  <c r="M365" i="22"/>
  <c r="P365" i="22" s="1"/>
  <c r="H365" i="22" s="1"/>
  <c r="M344" i="22"/>
  <c r="P344" i="22" s="1"/>
  <c r="H344" i="22" s="1"/>
  <c r="F299" i="22"/>
  <c r="I299" i="22" s="1"/>
  <c r="O299" i="22" s="1"/>
  <c r="F11" i="22"/>
  <c r="I11" i="22" s="1"/>
  <c r="F19" i="22"/>
  <c r="I19" i="22" s="1"/>
  <c r="M125" i="22"/>
  <c r="P125" i="22" s="1"/>
  <c r="F144" i="22"/>
  <c r="I144" i="22" s="1"/>
  <c r="M57" i="22"/>
  <c r="P57" i="22" s="1"/>
  <c r="AH657" i="13" s="1"/>
  <c r="F43" i="22"/>
  <c r="I43" i="22" s="1"/>
  <c r="F148" i="22"/>
  <c r="I148" i="22" s="1"/>
  <c r="M141" i="22"/>
  <c r="P141" i="22" s="1"/>
  <c r="F110" i="22"/>
  <c r="I110" i="22" s="1"/>
  <c r="F56" i="22"/>
  <c r="I56" i="22" s="1"/>
  <c r="M59" i="22"/>
  <c r="P59" i="22" s="1"/>
  <c r="AH659" i="13" s="1"/>
  <c r="F37" i="22"/>
  <c r="I37" i="22" s="1"/>
  <c r="M151" i="22"/>
  <c r="P151" i="22" s="1"/>
  <c r="F78" i="22"/>
  <c r="I78" i="22" s="1"/>
  <c r="F54" i="22"/>
  <c r="I54" i="22" s="1"/>
  <c r="M81" i="22"/>
  <c r="P81" i="22" s="1"/>
  <c r="AH681" i="13" s="1"/>
  <c r="F35" i="22"/>
  <c r="I35" i="22" s="1"/>
  <c r="M133" i="22"/>
  <c r="P133" i="22" s="1"/>
  <c r="F124" i="22"/>
  <c r="I124" i="22" s="1"/>
  <c r="M145" i="22"/>
  <c r="P145" i="22" s="1"/>
  <c r="F136" i="22"/>
  <c r="I136" i="22" s="1"/>
  <c r="F70" i="22"/>
  <c r="I70" i="22" s="1"/>
  <c r="F140" i="22"/>
  <c r="I140" i="22" s="1"/>
  <c r="M118" i="22"/>
  <c r="P118" i="22" s="1"/>
  <c r="F48" i="22"/>
  <c r="I48" i="22" s="1"/>
  <c r="F59" i="22"/>
  <c r="I59" i="22" s="1"/>
  <c r="F21" i="22"/>
  <c r="I21" i="22" s="1"/>
  <c r="F88" i="22"/>
  <c r="I88" i="22" s="1"/>
  <c r="M110" i="22"/>
  <c r="P110" i="22" s="1"/>
  <c r="M115" i="22"/>
  <c r="P115" i="22" s="1"/>
  <c r="F38" i="22"/>
  <c r="I38" i="22" s="1"/>
  <c r="F102" i="22"/>
  <c r="I102" i="22" s="1"/>
  <c r="F46" i="22"/>
  <c r="I46" i="22" s="1"/>
  <c r="F3" i="22"/>
  <c r="I3" i="22" s="1"/>
  <c r="F51" i="22"/>
  <c r="I51" i="22" s="1"/>
  <c r="N36" i="25" l="1"/>
  <c r="L20" i="25"/>
  <c r="L28" i="25"/>
  <c r="H28" i="25"/>
  <c r="H20" i="25"/>
  <c r="L12" i="25"/>
  <c r="J36" i="25"/>
  <c r="M12" i="25"/>
  <c r="I28" i="25"/>
  <c r="M28" i="25"/>
  <c r="I20" i="25"/>
  <c r="M20" i="25"/>
  <c r="F244" i="4"/>
  <c r="H244" i="4" s="1"/>
  <c r="P244" i="4" s="1"/>
  <c r="I12" i="25"/>
  <c r="H12" i="25"/>
  <c r="C9" i="33"/>
  <c r="D9" i="33"/>
  <c r="AD105" i="13"/>
  <c r="D105" i="13" s="1"/>
  <c r="I165" i="21"/>
  <c r="AG165" i="13" s="1"/>
  <c r="AG365" i="13" s="1"/>
  <c r="AD800" i="13"/>
  <c r="AD1000" i="13" s="1"/>
  <c r="AD159" i="13"/>
  <c r="D159" i="13" s="1"/>
  <c r="I153" i="21"/>
  <c r="AG153" i="13" s="1"/>
  <c r="G153" i="13" s="1"/>
  <c r="AD190" i="13"/>
  <c r="D190" i="13" s="1"/>
  <c r="AD754" i="13"/>
  <c r="AD954" i="13" s="1"/>
  <c r="AD188" i="13"/>
  <c r="D188" i="13" s="1"/>
  <c r="AD153" i="13"/>
  <c r="D153" i="13" s="1"/>
  <c r="P131" i="21"/>
  <c r="AG731" i="13" s="1"/>
  <c r="AG931" i="13" s="1"/>
  <c r="P135" i="21"/>
  <c r="AG735" i="13" s="1"/>
  <c r="AG935" i="13" s="1"/>
  <c r="AD156" i="13"/>
  <c r="AD356" i="13" s="1"/>
  <c r="I169" i="21"/>
  <c r="AG169" i="13" s="1"/>
  <c r="G169" i="13" s="1"/>
  <c r="AD709" i="13"/>
  <c r="D709" i="13" s="1"/>
  <c r="P174" i="21"/>
  <c r="AG774" i="13" s="1"/>
  <c r="AG974" i="13" s="1"/>
  <c r="AD173" i="13"/>
  <c r="AD373" i="13" s="1"/>
  <c r="AD177" i="13"/>
  <c r="D177" i="13" s="1"/>
  <c r="I112" i="21"/>
  <c r="AG112" i="13" s="1"/>
  <c r="G112" i="13" s="1"/>
  <c r="I151" i="21"/>
  <c r="AG151" i="13" s="1"/>
  <c r="G151" i="13" s="1"/>
  <c r="AD124" i="13"/>
  <c r="D124" i="13" s="1"/>
  <c r="I110" i="21"/>
  <c r="AG110" i="13" s="1"/>
  <c r="G110" i="13" s="1"/>
  <c r="I127" i="21"/>
  <c r="AG127" i="13" s="1"/>
  <c r="G127" i="13" s="1"/>
  <c r="I164" i="21"/>
  <c r="AG164" i="13" s="1"/>
  <c r="G164" i="13" s="1"/>
  <c r="AD719" i="13"/>
  <c r="D719" i="13" s="1"/>
  <c r="I132" i="21"/>
  <c r="AG132" i="13" s="1"/>
  <c r="G132" i="13" s="1"/>
  <c r="P191" i="21"/>
  <c r="AG791" i="13" s="1"/>
  <c r="G791" i="13" s="1"/>
  <c r="AD130" i="13"/>
  <c r="D130" i="13" s="1"/>
  <c r="AD128" i="13"/>
  <c r="AD328" i="13" s="1"/>
  <c r="I198" i="21"/>
  <c r="AG198" i="13" s="1"/>
  <c r="G198" i="13" s="1"/>
  <c r="AD772" i="13"/>
  <c r="D772" i="13" s="1"/>
  <c r="AD163" i="13"/>
  <c r="AD363" i="13" s="1"/>
  <c r="P134" i="21"/>
  <c r="AG734" i="13" s="1"/>
  <c r="G734" i="13" s="1"/>
  <c r="I113" i="21"/>
  <c r="AG113" i="13" s="1"/>
  <c r="AG313" i="13" s="1"/>
  <c r="AD758" i="13"/>
  <c r="D758" i="13" s="1"/>
  <c r="AD780" i="13"/>
  <c r="AD980" i="13" s="1"/>
  <c r="P147" i="21"/>
  <c r="AG747" i="13" s="1"/>
  <c r="G747" i="13" s="1"/>
  <c r="AD740" i="13"/>
  <c r="D740" i="13" s="1"/>
  <c r="I195" i="21"/>
  <c r="AG195" i="13" s="1"/>
  <c r="G195" i="13" s="1"/>
  <c r="AD782" i="13"/>
  <c r="AD982" i="13" s="1"/>
  <c r="I155" i="21"/>
  <c r="AG155" i="13" s="1"/>
  <c r="AG355" i="13" s="1"/>
  <c r="P158" i="21"/>
  <c r="AG758" i="13" s="1"/>
  <c r="G758" i="13" s="1"/>
  <c r="AD785" i="13"/>
  <c r="D785" i="13" s="1"/>
  <c r="I111" i="21"/>
  <c r="AG111" i="13" s="1"/>
  <c r="AG311" i="13" s="1"/>
  <c r="I125" i="21"/>
  <c r="AG125" i="13" s="1"/>
  <c r="AG325" i="13" s="1"/>
  <c r="P155" i="21"/>
  <c r="AG755" i="13" s="1"/>
  <c r="G755" i="13" s="1"/>
  <c r="P194" i="21"/>
  <c r="AG794" i="13" s="1"/>
  <c r="G794" i="13" s="1"/>
  <c r="AD151" i="13"/>
  <c r="AD351" i="13" s="1"/>
  <c r="I184" i="21"/>
  <c r="AG184" i="13" s="1"/>
  <c r="G184" i="13" s="1"/>
  <c r="AD161" i="13"/>
  <c r="D161" i="13" s="1"/>
  <c r="AD766" i="13"/>
  <c r="AD966" i="13" s="1"/>
  <c r="AD106" i="13"/>
  <c r="D106" i="13" s="1"/>
  <c r="I176" i="21"/>
  <c r="AG176" i="13" s="1"/>
  <c r="G176" i="13" s="1"/>
  <c r="AD737" i="13"/>
  <c r="AD937" i="13" s="1"/>
  <c r="AD768" i="13"/>
  <c r="AD968" i="13" s="1"/>
  <c r="AD178" i="13"/>
  <c r="AD378" i="13" s="1"/>
  <c r="P118" i="21"/>
  <c r="AG718" i="13" s="1"/>
  <c r="G718" i="13" s="1"/>
  <c r="P198" i="21"/>
  <c r="AG798" i="13" s="1"/>
  <c r="G798" i="13" s="1"/>
  <c r="P154" i="21"/>
  <c r="AG754" i="13" s="1"/>
  <c r="G754" i="13" s="1"/>
  <c r="AD142" i="13"/>
  <c r="D142" i="13" s="1"/>
  <c r="AD761" i="13"/>
  <c r="D761" i="13" s="1"/>
  <c r="AD186" i="13"/>
  <c r="D186" i="13" s="1"/>
  <c r="I136" i="21"/>
  <c r="AG136" i="13" s="1"/>
  <c r="G136" i="13" s="1"/>
  <c r="AD741" i="13"/>
  <c r="D741" i="13" s="1"/>
  <c r="I152" i="21"/>
  <c r="AG152" i="13" s="1"/>
  <c r="G152" i="13" s="1"/>
  <c r="I143" i="21"/>
  <c r="AG143" i="13" s="1"/>
  <c r="AG343" i="13" s="1"/>
  <c r="P126" i="21"/>
  <c r="AG726" i="13" s="1"/>
  <c r="AG926" i="13" s="1"/>
  <c r="AD167" i="13"/>
  <c r="D167" i="13" s="1"/>
  <c r="AD196" i="13"/>
  <c r="D196" i="13" s="1"/>
  <c r="AD793" i="13"/>
  <c r="AD993" i="13" s="1"/>
  <c r="AD111" i="13"/>
  <c r="D111" i="13" s="1"/>
  <c r="P170" i="21"/>
  <c r="AG770" i="13" s="1"/>
  <c r="AG970" i="13" s="1"/>
  <c r="P146" i="21"/>
  <c r="AG746" i="13" s="1"/>
  <c r="G746" i="13" s="1"/>
  <c r="AD734" i="13"/>
  <c r="AD934" i="13" s="1"/>
  <c r="I186" i="21"/>
  <c r="AG186" i="13" s="1"/>
  <c r="AG386" i="13" s="1"/>
  <c r="AD728" i="13"/>
  <c r="AD928" i="13" s="1"/>
  <c r="P136" i="21"/>
  <c r="AG736" i="13" s="1"/>
  <c r="AG936" i="13" s="1"/>
  <c r="P185" i="21"/>
  <c r="AG785" i="13" s="1"/>
  <c r="AG985" i="13" s="1"/>
  <c r="AD140" i="13"/>
  <c r="D140" i="13" s="1"/>
  <c r="P143" i="21"/>
  <c r="AG743" i="13" s="1"/>
  <c r="G743" i="13" s="1"/>
  <c r="AD180" i="13"/>
  <c r="D180" i="13" s="1"/>
  <c r="AD127" i="13"/>
  <c r="D127" i="13" s="1"/>
  <c r="AD152" i="13"/>
  <c r="D152" i="13" s="1"/>
  <c r="AD783" i="13"/>
  <c r="D783" i="13" s="1"/>
  <c r="P144" i="21"/>
  <c r="AG744" i="13" s="1"/>
  <c r="AG944" i="13" s="1"/>
  <c r="AD102" i="13"/>
  <c r="D102" i="13" s="1"/>
  <c r="P145" i="21"/>
  <c r="AG745" i="13" s="1"/>
  <c r="G745" i="13" s="1"/>
  <c r="I115" i="21"/>
  <c r="AG115" i="13" s="1"/>
  <c r="G115" i="13" s="1"/>
  <c r="I188" i="21"/>
  <c r="AG188" i="13" s="1"/>
  <c r="G188" i="13" s="1"/>
  <c r="AD779" i="13"/>
  <c r="AD979" i="13" s="1"/>
  <c r="AD164" i="13"/>
  <c r="D164" i="13" s="1"/>
  <c r="I173" i="21"/>
  <c r="AG173" i="13" s="1"/>
  <c r="G173" i="13" s="1"/>
  <c r="AD792" i="13"/>
  <c r="AD992" i="13" s="1"/>
  <c r="AD705" i="13"/>
  <c r="AD905" i="13" s="1"/>
  <c r="P108" i="21"/>
  <c r="AG708" i="13" s="1"/>
  <c r="G708" i="13" s="1"/>
  <c r="AD160" i="13"/>
  <c r="AD360" i="13" s="1"/>
  <c r="I189" i="21"/>
  <c r="AG189" i="13" s="1"/>
  <c r="G189" i="13" s="1"/>
  <c r="AD182" i="13"/>
  <c r="AD382" i="13" s="1"/>
  <c r="AD175" i="13"/>
  <c r="D175" i="13" s="1"/>
  <c r="P172" i="21"/>
  <c r="AG772" i="13" s="1"/>
  <c r="AG972" i="13" s="1"/>
  <c r="P193" i="21"/>
  <c r="AG793" i="13" s="1"/>
  <c r="AG993" i="13" s="1"/>
  <c r="I148" i="21"/>
  <c r="AG148" i="13" s="1"/>
  <c r="AG348" i="13" s="1"/>
  <c r="AD790" i="13"/>
  <c r="D790" i="13" s="1"/>
  <c r="I107" i="21"/>
  <c r="AG107" i="13" s="1"/>
  <c r="AG307" i="13" s="1"/>
  <c r="F106" i="4"/>
  <c r="H106" i="4" s="1"/>
  <c r="F328" i="4"/>
  <c r="H328" i="4" s="1"/>
  <c r="P328" i="4" s="1"/>
  <c r="F260" i="4"/>
  <c r="H260" i="4" s="1"/>
  <c r="P260" i="4" s="1"/>
  <c r="F234" i="4"/>
  <c r="H234" i="4" s="1"/>
  <c r="P234" i="4" s="1"/>
  <c r="F165" i="4"/>
  <c r="H165" i="4" s="1"/>
  <c r="P165" i="4" s="1"/>
  <c r="AF765" i="13" s="1"/>
  <c r="F765" i="13" s="1"/>
  <c r="F199" i="4"/>
  <c r="H199" i="4" s="1"/>
  <c r="P199" i="4" s="1"/>
  <c r="AF799" i="13" s="1"/>
  <c r="F799" i="13" s="1"/>
  <c r="F139" i="4"/>
  <c r="AD176" i="13"/>
  <c r="D176" i="13" s="1"/>
  <c r="AD721" i="13"/>
  <c r="AD921" i="13" s="1"/>
  <c r="AD103" i="13"/>
  <c r="AD303" i="13" s="1"/>
  <c r="I162" i="21"/>
  <c r="AG162" i="13" s="1"/>
  <c r="G162" i="13" s="1"/>
  <c r="AD770" i="13"/>
  <c r="D770" i="13" s="1"/>
  <c r="F399" i="4"/>
  <c r="H399" i="4" s="1"/>
  <c r="P399" i="4" s="1"/>
  <c r="P120" i="21"/>
  <c r="AG720" i="13" s="1"/>
  <c r="AG920" i="13" s="1"/>
  <c r="I139" i="21"/>
  <c r="AG139" i="13" s="1"/>
  <c r="AG339" i="13" s="1"/>
  <c r="AD169" i="13"/>
  <c r="AD369" i="13" s="1"/>
  <c r="AD133" i="13"/>
  <c r="AD333" i="13" s="1"/>
  <c r="I199" i="21"/>
  <c r="AG199" i="13" s="1"/>
  <c r="AG399" i="13" s="1"/>
  <c r="I156" i="21"/>
  <c r="AG156" i="13" s="1"/>
  <c r="G156" i="13" s="1"/>
  <c r="AD199" i="13"/>
  <c r="D199" i="13" s="1"/>
  <c r="AD139" i="13"/>
  <c r="D139" i="13" s="1"/>
  <c r="AD107" i="13"/>
  <c r="D107" i="13" s="1"/>
  <c r="AD720" i="13"/>
  <c r="AD920" i="13" s="1"/>
  <c r="P109" i="21"/>
  <c r="AG709" i="13" s="1"/>
  <c r="G709" i="13" s="1"/>
  <c r="P181" i="21"/>
  <c r="AG781" i="13" s="1"/>
  <c r="G781" i="13" s="1"/>
  <c r="I181" i="21"/>
  <c r="AG181" i="13" s="1"/>
  <c r="AG381" i="13" s="1"/>
  <c r="I160" i="21"/>
  <c r="AG160" i="13" s="1"/>
  <c r="G160" i="13" s="1"/>
  <c r="P189" i="21"/>
  <c r="AG789" i="13" s="1"/>
  <c r="AG989" i="13" s="1"/>
  <c r="I144" i="21"/>
  <c r="AG144" i="13" s="1"/>
  <c r="AG344" i="13" s="1"/>
  <c r="P121" i="21"/>
  <c r="AG721" i="13" s="1"/>
  <c r="G721" i="13" s="1"/>
  <c r="AD113" i="13"/>
  <c r="AD313" i="13" s="1"/>
  <c r="I187" i="21"/>
  <c r="AG187" i="13" s="1"/>
  <c r="AG387" i="13" s="1"/>
  <c r="F295" i="4"/>
  <c r="H295" i="4" s="1"/>
  <c r="P295" i="4" s="1"/>
  <c r="P192" i="21"/>
  <c r="AG792" i="13" s="1"/>
  <c r="G792" i="13" s="1"/>
  <c r="AD797" i="13"/>
  <c r="D797" i="13" s="1"/>
  <c r="I129" i="21"/>
  <c r="AG129" i="13" s="1"/>
  <c r="G129" i="13" s="1"/>
  <c r="P157" i="21"/>
  <c r="AG757" i="13" s="1"/>
  <c r="G757" i="13" s="1"/>
  <c r="AD794" i="13"/>
  <c r="D794" i="13" s="1"/>
  <c r="I149" i="21"/>
  <c r="AG149" i="13" s="1"/>
  <c r="G149" i="13" s="1"/>
  <c r="P201" i="21"/>
  <c r="AG801" i="13" s="1"/>
  <c r="G801" i="13" s="1"/>
  <c r="I174" i="21"/>
  <c r="AG174" i="13" s="1"/>
  <c r="G174" i="13" s="1"/>
  <c r="AD119" i="13"/>
  <c r="AD319" i="13" s="1"/>
  <c r="AD757" i="13"/>
  <c r="AD957" i="13" s="1"/>
  <c r="I116" i="21"/>
  <c r="AG116" i="13" s="1"/>
  <c r="G116" i="13" s="1"/>
  <c r="AD162" i="13"/>
  <c r="D162" i="13" s="1"/>
  <c r="AD114" i="13"/>
  <c r="AD314" i="13" s="1"/>
  <c r="AD726" i="13"/>
  <c r="AD926" i="13" s="1"/>
  <c r="AD129" i="13"/>
  <c r="D129" i="13" s="1"/>
  <c r="AD704" i="13"/>
  <c r="D704" i="13" s="1"/>
  <c r="I196" i="21"/>
  <c r="AG196" i="13" s="1"/>
  <c r="AG396" i="13" s="1"/>
  <c r="I123" i="21"/>
  <c r="AG123" i="13" s="1"/>
  <c r="G123" i="13" s="1"/>
  <c r="P166" i="21"/>
  <c r="AG766" i="13" s="1"/>
  <c r="G766" i="13" s="1"/>
  <c r="AD149" i="13"/>
  <c r="D149" i="13" s="1"/>
  <c r="AD138" i="13"/>
  <c r="AD338" i="13" s="1"/>
  <c r="P165" i="21"/>
  <c r="AG765" i="13" s="1"/>
  <c r="AG965" i="13" s="1"/>
  <c r="AD791" i="13"/>
  <c r="D791" i="13" s="1"/>
  <c r="M108" i="4"/>
  <c r="AD759" i="13"/>
  <c r="AD959" i="13" s="1"/>
  <c r="AD718" i="13"/>
  <c r="D718" i="13" s="1"/>
  <c r="AD148" i="13"/>
  <c r="D148" i="13" s="1"/>
  <c r="AD115" i="13"/>
  <c r="D115" i="13" s="1"/>
  <c r="I201" i="21"/>
  <c r="AG201" i="13" s="1"/>
  <c r="AG401" i="13" s="1"/>
  <c r="AD150" i="13"/>
  <c r="AD350" i="13" s="1"/>
  <c r="AD179" i="13"/>
  <c r="AD379" i="13" s="1"/>
  <c r="AD125" i="13"/>
  <c r="AD325" i="13" s="1"/>
  <c r="P195" i="21"/>
  <c r="AG795" i="13" s="1"/>
  <c r="G795" i="13" s="1"/>
  <c r="AD184" i="13"/>
  <c r="D184" i="13" s="1"/>
  <c r="AD122" i="13"/>
  <c r="AD322" i="13" s="1"/>
  <c r="AD771" i="13"/>
  <c r="D771" i="13" s="1"/>
  <c r="I122" i="21"/>
  <c r="AG122" i="13" s="1"/>
  <c r="AG322" i="13" s="1"/>
  <c r="AD187" i="13"/>
  <c r="AD387" i="13" s="1"/>
  <c r="AD183" i="13"/>
  <c r="D183" i="13" s="1"/>
  <c r="AD731" i="13"/>
  <c r="AD931" i="13" s="1"/>
  <c r="AD717" i="13"/>
  <c r="AD917" i="13" s="1"/>
  <c r="AD724" i="13"/>
  <c r="D724" i="13" s="1"/>
  <c r="P168" i="21"/>
  <c r="AG768" i="13" s="1"/>
  <c r="G768" i="13" s="1"/>
  <c r="AD735" i="13"/>
  <c r="D735" i="13" s="1"/>
  <c r="F302" i="4"/>
  <c r="H302" i="4" s="1"/>
  <c r="P302" i="4" s="1"/>
  <c r="F325" i="4"/>
  <c r="H325" i="4" s="1"/>
  <c r="P325" i="4" s="1"/>
  <c r="F134" i="4"/>
  <c r="P110" i="21"/>
  <c r="AG710" i="13" s="1"/>
  <c r="G710" i="13" s="1"/>
  <c r="AD730" i="13"/>
  <c r="AD930" i="13" s="1"/>
  <c r="AD171" i="13"/>
  <c r="D171" i="13" s="1"/>
  <c r="F107" i="4"/>
  <c r="H107" i="4" s="1"/>
  <c r="F330" i="4"/>
  <c r="H330" i="4" s="1"/>
  <c r="P330" i="4" s="1"/>
  <c r="F382" i="4"/>
  <c r="H382" i="4" s="1"/>
  <c r="P382" i="4" s="1"/>
  <c r="F145" i="4"/>
  <c r="F303" i="4"/>
  <c r="H303" i="4" s="1"/>
  <c r="P303" i="4" s="1"/>
  <c r="F258" i="4"/>
  <c r="H258" i="4" s="1"/>
  <c r="P258" i="4" s="1"/>
  <c r="AD745" i="13"/>
  <c r="D745" i="13" s="1"/>
  <c r="M106" i="4"/>
  <c r="F187" i="4"/>
  <c r="H187" i="4" s="1"/>
  <c r="F230" i="4"/>
  <c r="H230" i="4" s="1"/>
  <c r="P230" i="4" s="1"/>
  <c r="I102" i="21"/>
  <c r="AG102" i="13" s="1"/>
  <c r="AG302" i="13" s="1"/>
  <c r="AD738" i="13"/>
  <c r="AD938" i="13" s="1"/>
  <c r="F210" i="4"/>
  <c r="H210" i="4" s="1"/>
  <c r="P210" i="4" s="1"/>
  <c r="F293" i="4"/>
  <c r="H293" i="4" s="1"/>
  <c r="P293" i="4" s="1"/>
  <c r="F25" i="32"/>
  <c r="AD197" i="13"/>
  <c r="D197" i="13" s="1"/>
  <c r="AD200" i="13"/>
  <c r="AD400" i="13" s="1"/>
  <c r="AD777" i="13"/>
  <c r="AD977" i="13" s="1"/>
  <c r="AD117" i="13"/>
  <c r="D117" i="13" s="1"/>
  <c r="AD132" i="13"/>
  <c r="AD332" i="13" s="1"/>
  <c r="AD733" i="13"/>
  <c r="D733" i="13" s="1"/>
  <c r="AD750" i="13"/>
  <c r="D750" i="13" s="1"/>
  <c r="AD104" i="13"/>
  <c r="AD304" i="13" s="1"/>
  <c r="P112" i="21"/>
  <c r="AG712" i="13" s="1"/>
  <c r="G712" i="13" s="1"/>
  <c r="I163" i="21"/>
  <c r="AG163" i="13" s="1"/>
  <c r="G163" i="13" s="1"/>
  <c r="AD141" i="13"/>
  <c r="D141" i="13" s="1"/>
  <c r="F316" i="4"/>
  <c r="H316" i="4" s="1"/>
  <c r="P316" i="4" s="1"/>
  <c r="F394" i="4"/>
  <c r="H394" i="4" s="1"/>
  <c r="P394" i="4" s="1"/>
  <c r="F209" i="4"/>
  <c r="H209" i="4" s="1"/>
  <c r="P209" i="4" s="1"/>
  <c r="F319" i="4"/>
  <c r="H319" i="4" s="1"/>
  <c r="P319" i="4" s="1"/>
  <c r="F285" i="4"/>
  <c r="H285" i="4" s="1"/>
  <c r="P285" i="4" s="1"/>
  <c r="F115" i="4"/>
  <c r="F256" i="4"/>
  <c r="H256" i="4" s="1"/>
  <c r="P256" i="4" s="1"/>
  <c r="F323" i="4"/>
  <c r="H323" i="4" s="1"/>
  <c r="P323" i="4" s="1"/>
  <c r="F111" i="4"/>
  <c r="F166" i="4"/>
  <c r="H166" i="4" s="1"/>
  <c r="AC166" i="13" s="1"/>
  <c r="C166" i="13" s="1"/>
  <c r="F378" i="4"/>
  <c r="H378" i="4" s="1"/>
  <c r="P378" i="4" s="1"/>
  <c r="F129" i="4"/>
  <c r="AD778" i="13"/>
  <c r="D778" i="13" s="1"/>
  <c r="AD708" i="13"/>
  <c r="D708" i="13" s="1"/>
  <c r="AD116" i="13"/>
  <c r="AD316" i="13" s="1"/>
  <c r="AD747" i="13"/>
  <c r="D747" i="13" s="1"/>
  <c r="AD767" i="13"/>
  <c r="AD967" i="13" s="1"/>
  <c r="AD137" i="13"/>
  <c r="D137" i="13" s="1"/>
  <c r="F373" i="4"/>
  <c r="H373" i="4" s="1"/>
  <c r="P373" i="4" s="1"/>
  <c r="F271" i="4"/>
  <c r="H271" i="4" s="1"/>
  <c r="P271" i="4" s="1"/>
  <c r="F305" i="4"/>
  <c r="H305" i="4" s="1"/>
  <c r="P305" i="4" s="1"/>
  <c r="AD775" i="13"/>
  <c r="D775" i="13" s="1"/>
  <c r="AD746" i="13"/>
  <c r="D746" i="13" s="1"/>
  <c r="F64" i="4"/>
  <c r="I103" i="21"/>
  <c r="AG103" i="13" s="1"/>
  <c r="G103" i="13" s="1"/>
  <c r="F105" i="4"/>
  <c r="H105" i="4" s="1"/>
  <c r="F167" i="4"/>
  <c r="H167" i="4" s="1"/>
  <c r="F247" i="4"/>
  <c r="H247" i="4" s="1"/>
  <c r="P247" i="4" s="1"/>
  <c r="F239" i="4"/>
  <c r="H239" i="4" s="1"/>
  <c r="P239" i="4" s="1"/>
  <c r="F20" i="32"/>
  <c r="E37" i="32"/>
  <c r="E7" i="32"/>
  <c r="E9" i="32"/>
  <c r="E8" i="32"/>
  <c r="E29" i="32"/>
  <c r="E24" i="32"/>
  <c r="E13" i="32"/>
  <c r="E39" i="32"/>
  <c r="E18" i="32"/>
  <c r="E22" i="32"/>
  <c r="E17" i="32"/>
  <c r="E19" i="32"/>
  <c r="E32" i="32"/>
  <c r="E12" i="32"/>
  <c r="E2" i="32"/>
  <c r="E23" i="32"/>
  <c r="E4" i="32"/>
  <c r="E27" i="32"/>
  <c r="E34" i="32"/>
  <c r="E3" i="32"/>
  <c r="E14" i="32"/>
  <c r="E38" i="32"/>
  <c r="E33" i="32"/>
  <c r="E28" i="32"/>
  <c r="F266" i="4"/>
  <c r="H266" i="4" s="1"/>
  <c r="P266" i="4" s="1"/>
  <c r="F190" i="4"/>
  <c r="H190" i="4" s="1"/>
  <c r="F189" i="4"/>
  <c r="H189" i="4" s="1"/>
  <c r="F40" i="32"/>
  <c r="F183" i="4"/>
  <c r="H183" i="4" s="1"/>
  <c r="F195" i="4"/>
  <c r="H195" i="4" s="1"/>
  <c r="F231" i="4"/>
  <c r="H231" i="4" s="1"/>
  <c r="P231" i="4" s="1"/>
  <c r="F375" i="4"/>
  <c r="H375" i="4" s="1"/>
  <c r="P375" i="4" s="1"/>
  <c r="F171" i="4"/>
  <c r="H171" i="4" s="1"/>
  <c r="F207" i="4"/>
  <c r="H207" i="4" s="1"/>
  <c r="P207" i="4" s="1"/>
  <c r="F170" i="4"/>
  <c r="H170" i="4" s="1"/>
  <c r="F173" i="4"/>
  <c r="H173" i="4" s="1"/>
  <c r="F191" i="4"/>
  <c r="H191" i="4" s="1"/>
  <c r="F35" i="32"/>
  <c r="F5" i="32"/>
  <c r="D27" i="32"/>
  <c r="D34" i="32"/>
  <c r="D29" i="32"/>
  <c r="D24" i="32"/>
  <c r="D28" i="32"/>
  <c r="D7" i="32"/>
  <c r="D14" i="32"/>
  <c r="D39" i="32"/>
  <c r="D8" i="32"/>
  <c r="D22" i="32"/>
  <c r="D17" i="32"/>
  <c r="D18" i="32"/>
  <c r="D13" i="32"/>
  <c r="D12" i="32"/>
  <c r="D32" i="32"/>
  <c r="D3" i="32"/>
  <c r="D9" i="32"/>
  <c r="D4" i="32"/>
  <c r="D19" i="32"/>
  <c r="D2" i="32"/>
  <c r="D33" i="32"/>
  <c r="D37" i="32"/>
  <c r="D38" i="32"/>
  <c r="D23" i="32"/>
  <c r="F123" i="4"/>
  <c r="F174" i="4"/>
  <c r="H174" i="4" s="1"/>
  <c r="I114" i="21"/>
  <c r="AG114" i="13" s="1"/>
  <c r="G114" i="13" s="1"/>
  <c r="AD706" i="13"/>
  <c r="D706" i="13" s="1"/>
  <c r="F143" i="4"/>
  <c r="F204" i="4"/>
  <c r="H204" i="4" s="1"/>
  <c r="P204" i="4" s="1"/>
  <c r="F15" i="32"/>
  <c r="AD123" i="13"/>
  <c r="D123" i="13" s="1"/>
  <c r="AD742" i="13"/>
  <c r="D742" i="13" s="1"/>
  <c r="F359" i="4"/>
  <c r="H359" i="4" s="1"/>
  <c r="P359" i="4" s="1"/>
  <c r="F223" i="4"/>
  <c r="H223" i="4" s="1"/>
  <c r="P223" i="4" s="1"/>
  <c r="F343" i="4"/>
  <c r="H343" i="4" s="1"/>
  <c r="P343" i="4" s="1"/>
  <c r="F318" i="4"/>
  <c r="H318" i="4" s="1"/>
  <c r="P318" i="4" s="1"/>
  <c r="F119" i="4"/>
  <c r="F253" i="4"/>
  <c r="H253" i="4" s="1"/>
  <c r="P253" i="4" s="1"/>
  <c r="F361" i="4"/>
  <c r="H361" i="4" s="1"/>
  <c r="P361" i="4" s="1"/>
  <c r="F10" i="32"/>
  <c r="F366" i="4"/>
  <c r="H366" i="4" s="1"/>
  <c r="P366" i="4" s="1"/>
  <c r="F309" i="4"/>
  <c r="H309" i="4" s="1"/>
  <c r="P309" i="4" s="1"/>
  <c r="F235" i="4"/>
  <c r="H235" i="4" s="1"/>
  <c r="P235" i="4" s="1"/>
  <c r="F392" i="4"/>
  <c r="H392" i="4" s="1"/>
  <c r="P392" i="4" s="1"/>
  <c r="F349" i="4"/>
  <c r="H349" i="4" s="1"/>
  <c r="P349" i="4" s="1"/>
  <c r="F264" i="4"/>
  <c r="H264" i="4" s="1"/>
  <c r="P264" i="4" s="1"/>
  <c r="F395" i="4"/>
  <c r="H395" i="4" s="1"/>
  <c r="P395" i="4" s="1"/>
  <c r="F237" i="4"/>
  <c r="H237" i="4" s="1"/>
  <c r="P237" i="4" s="1"/>
  <c r="F284" i="4"/>
  <c r="H284" i="4" s="1"/>
  <c r="P284" i="4" s="1"/>
  <c r="F341" i="4"/>
  <c r="H341" i="4" s="1"/>
  <c r="P341" i="4" s="1"/>
  <c r="F160" i="4"/>
  <c r="H160" i="4" s="1"/>
  <c r="F159" i="4"/>
  <c r="H159" i="4" s="1"/>
  <c r="F255" i="4"/>
  <c r="H255" i="4" s="1"/>
  <c r="P255" i="4" s="1"/>
  <c r="F193" i="4"/>
  <c r="H193" i="4" s="1"/>
  <c r="F30" i="32"/>
  <c r="F203" i="4"/>
  <c r="H203" i="4" s="1"/>
  <c r="P203" i="4" s="1"/>
  <c r="F396" i="4"/>
  <c r="H396" i="4" s="1"/>
  <c r="P396" i="4" s="1"/>
  <c r="F254" i="4"/>
  <c r="H254" i="4" s="1"/>
  <c r="P254" i="4" s="1"/>
  <c r="F126" i="4"/>
  <c r="F198" i="4"/>
  <c r="H198" i="4" s="1"/>
  <c r="F127" i="4"/>
  <c r="F335" i="4"/>
  <c r="H335" i="4" s="1"/>
  <c r="P335" i="4" s="1"/>
  <c r="F238" i="4"/>
  <c r="H238" i="4" s="1"/>
  <c r="P238" i="4" s="1"/>
  <c r="F110" i="4"/>
  <c r="F314" i="4"/>
  <c r="H314" i="4" s="1"/>
  <c r="P314" i="4" s="1"/>
  <c r="F175" i="4"/>
  <c r="H175" i="4" s="1"/>
  <c r="F374" i="4"/>
  <c r="H374" i="4" s="1"/>
  <c r="P374" i="4" s="1"/>
  <c r="F289" i="4"/>
  <c r="H289" i="4" s="1"/>
  <c r="P289" i="4" s="1"/>
  <c r="F363" i="4"/>
  <c r="H363" i="4" s="1"/>
  <c r="P363" i="4" s="1"/>
  <c r="F337" i="4"/>
  <c r="H337" i="4" s="1"/>
  <c r="P337" i="4" s="1"/>
  <c r="F273" i="4"/>
  <c r="H273" i="4" s="1"/>
  <c r="P273" i="4" s="1"/>
  <c r="F352" i="4"/>
  <c r="H352" i="4" s="1"/>
  <c r="P352" i="4" s="1"/>
  <c r="F288" i="4"/>
  <c r="H288" i="4" s="1"/>
  <c r="P288" i="4" s="1"/>
  <c r="F211" i="4"/>
  <c r="H211" i="4" s="1"/>
  <c r="P211" i="4" s="1"/>
  <c r="F232" i="4"/>
  <c r="H232" i="4" s="1"/>
  <c r="P232" i="4" s="1"/>
  <c r="F226" i="4"/>
  <c r="H226" i="4" s="1"/>
  <c r="P226" i="4" s="1"/>
  <c r="F140" i="4"/>
  <c r="F339" i="4"/>
  <c r="H339" i="4" s="1"/>
  <c r="P339" i="4" s="1"/>
  <c r="F251" i="4"/>
  <c r="H251" i="4" s="1"/>
  <c r="P251" i="4" s="1"/>
  <c r="F321" i="4"/>
  <c r="H321" i="4" s="1"/>
  <c r="P321" i="4" s="1"/>
  <c r="F331" i="4"/>
  <c r="H331" i="4" s="1"/>
  <c r="P331" i="4" s="1"/>
  <c r="F267" i="4"/>
  <c r="H267" i="4" s="1"/>
  <c r="P267" i="4" s="1"/>
  <c r="F388" i="4"/>
  <c r="H388" i="4" s="1"/>
  <c r="P388" i="4" s="1"/>
  <c r="F324" i="4"/>
  <c r="H324" i="4" s="1"/>
  <c r="P324" i="4" s="1"/>
  <c r="F370" i="4"/>
  <c r="H370" i="4" s="1"/>
  <c r="P370" i="4" s="1"/>
  <c r="F306" i="4"/>
  <c r="H306" i="4" s="1"/>
  <c r="P306" i="4" s="1"/>
  <c r="F252" i="4"/>
  <c r="H252" i="4" s="1"/>
  <c r="P252" i="4" s="1"/>
  <c r="F218" i="4"/>
  <c r="H218" i="4" s="1"/>
  <c r="P218" i="4" s="1"/>
  <c r="F236" i="4"/>
  <c r="H236" i="4" s="1"/>
  <c r="P236" i="4" s="1"/>
  <c r="F214" i="4"/>
  <c r="H214" i="4" s="1"/>
  <c r="P214" i="4" s="1"/>
  <c r="F172" i="4"/>
  <c r="H172" i="4" s="1"/>
  <c r="F150" i="4"/>
  <c r="F217" i="4"/>
  <c r="H217" i="4" s="1"/>
  <c r="P217" i="4" s="1"/>
  <c r="F153" i="4"/>
  <c r="H153" i="4" s="1"/>
  <c r="F196" i="4"/>
  <c r="H196" i="4" s="1"/>
  <c r="F132" i="4"/>
  <c r="F205" i="4"/>
  <c r="H205" i="4" s="1"/>
  <c r="P205" i="4" s="1"/>
  <c r="F184" i="4"/>
  <c r="H184" i="4" s="1"/>
  <c r="F141" i="4"/>
  <c r="F120" i="4"/>
  <c r="F213" i="4"/>
  <c r="H213" i="4" s="1"/>
  <c r="P213" i="4" s="1"/>
  <c r="F149" i="4"/>
  <c r="F102" i="4"/>
  <c r="H102" i="4" s="1"/>
  <c r="F380" i="4"/>
  <c r="H380" i="4" s="1"/>
  <c r="P380" i="4" s="1"/>
  <c r="F401" i="4"/>
  <c r="H401" i="4" s="1"/>
  <c r="P401" i="4" s="1"/>
  <c r="F344" i="4"/>
  <c r="H344" i="4" s="1"/>
  <c r="P344" i="4" s="1"/>
  <c r="F280" i="4"/>
  <c r="H280" i="4" s="1"/>
  <c r="P280" i="4" s="1"/>
  <c r="F369" i="4"/>
  <c r="H369" i="4" s="1"/>
  <c r="P369" i="4" s="1"/>
  <c r="F179" i="4"/>
  <c r="H179" i="4" s="1"/>
  <c r="F128" i="4"/>
  <c r="F130" i="4"/>
  <c r="F348" i="4"/>
  <c r="H348" i="4" s="1"/>
  <c r="P348" i="4" s="1"/>
  <c r="F131" i="4"/>
  <c r="F146" i="4"/>
  <c r="F224" i="4"/>
  <c r="H224" i="4" s="1"/>
  <c r="P224" i="4" s="1"/>
  <c r="F144" i="4"/>
  <c r="F125" i="4"/>
  <c r="F307" i="4"/>
  <c r="H307" i="4" s="1"/>
  <c r="P307" i="4" s="1"/>
  <c r="F353" i="4"/>
  <c r="H353" i="4" s="1"/>
  <c r="P353" i="4" s="1"/>
  <c r="F259" i="4"/>
  <c r="H259" i="4" s="1"/>
  <c r="P259" i="4" s="1"/>
  <c r="F390" i="4"/>
  <c r="H390" i="4" s="1"/>
  <c r="P390" i="4" s="1"/>
  <c r="F326" i="4"/>
  <c r="H326" i="4" s="1"/>
  <c r="P326" i="4" s="1"/>
  <c r="F261" i="4"/>
  <c r="H261" i="4" s="1"/>
  <c r="P261" i="4" s="1"/>
  <c r="F332" i="4"/>
  <c r="H332" i="4" s="1"/>
  <c r="P332" i="4" s="1"/>
  <c r="F311" i="4"/>
  <c r="H311" i="4" s="1"/>
  <c r="P311" i="4" s="1"/>
  <c r="F268" i="4"/>
  <c r="H268" i="4" s="1"/>
  <c r="P268" i="4" s="1"/>
  <c r="F368" i="4"/>
  <c r="H368" i="4" s="1"/>
  <c r="P368" i="4" s="1"/>
  <c r="F346" i="4"/>
  <c r="H346" i="4" s="1"/>
  <c r="P346" i="4" s="1"/>
  <c r="F304" i="4"/>
  <c r="H304" i="4" s="1"/>
  <c r="P304" i="4" s="1"/>
  <c r="F282" i="4"/>
  <c r="H282" i="4" s="1"/>
  <c r="P282" i="4" s="1"/>
  <c r="F387" i="4"/>
  <c r="H387" i="4" s="1"/>
  <c r="P387" i="4" s="1"/>
  <c r="F221" i="4"/>
  <c r="H221" i="4" s="1"/>
  <c r="P221" i="4" s="1"/>
  <c r="F385" i="4"/>
  <c r="H385" i="4" s="1"/>
  <c r="P385" i="4" s="1"/>
  <c r="F300" i="4"/>
  <c r="H300" i="4" s="1"/>
  <c r="P300" i="4" s="1"/>
  <c r="F357" i="4"/>
  <c r="H357" i="4" s="1"/>
  <c r="P357" i="4" s="1"/>
  <c r="F277" i="4"/>
  <c r="H277" i="4" s="1"/>
  <c r="P277" i="4" s="1"/>
  <c r="F151" i="4"/>
  <c r="F351" i="4"/>
  <c r="H351" i="4" s="1"/>
  <c r="P351" i="4" s="1"/>
  <c r="F283" i="4"/>
  <c r="H283" i="4" s="1"/>
  <c r="P283" i="4" s="1"/>
  <c r="F340" i="4"/>
  <c r="H340" i="4" s="1"/>
  <c r="P340" i="4" s="1"/>
  <c r="F276" i="4"/>
  <c r="H276" i="4" s="1"/>
  <c r="P276" i="4" s="1"/>
  <c r="F386" i="4"/>
  <c r="H386" i="4" s="1"/>
  <c r="P386" i="4" s="1"/>
  <c r="F365" i="4"/>
  <c r="H365" i="4" s="1"/>
  <c r="P365" i="4" s="1"/>
  <c r="F322" i="4"/>
  <c r="H322" i="4" s="1"/>
  <c r="P322" i="4" s="1"/>
  <c r="F301" i="4"/>
  <c r="H301" i="4" s="1"/>
  <c r="P301" i="4" s="1"/>
  <c r="F163" i="4"/>
  <c r="H163" i="4" s="1"/>
  <c r="F246" i="4"/>
  <c r="H246" i="4" s="1"/>
  <c r="P246" i="4" s="1"/>
  <c r="F112" i="4"/>
  <c r="F188" i="4"/>
  <c r="H188" i="4" s="1"/>
  <c r="F124" i="4"/>
  <c r="F233" i="4"/>
  <c r="H233" i="4" s="1"/>
  <c r="P233" i="4" s="1"/>
  <c r="F169" i="4"/>
  <c r="H169" i="4" s="1"/>
  <c r="F212" i="4"/>
  <c r="H212" i="4" s="1"/>
  <c r="P212" i="4" s="1"/>
  <c r="F148" i="4"/>
  <c r="F241" i="4"/>
  <c r="H241" i="4" s="1"/>
  <c r="P241" i="4" s="1"/>
  <c r="F177" i="4"/>
  <c r="H177" i="4" s="1"/>
  <c r="F113" i="4"/>
  <c r="F200" i="4"/>
  <c r="H200" i="4" s="1"/>
  <c r="F178" i="4"/>
  <c r="H178" i="4" s="1"/>
  <c r="F157" i="4"/>
  <c r="H157" i="4" s="1"/>
  <c r="F136" i="4"/>
  <c r="F114" i="4"/>
  <c r="F250" i="4"/>
  <c r="H250" i="4" s="1"/>
  <c r="P250" i="4" s="1"/>
  <c r="F229" i="4"/>
  <c r="H229" i="4" s="1"/>
  <c r="P229" i="4" s="1"/>
  <c r="F186" i="4"/>
  <c r="H186" i="4" s="1"/>
  <c r="F122" i="4"/>
  <c r="M110" i="4"/>
  <c r="F104" i="4"/>
  <c r="H104" i="4" s="1"/>
  <c r="F108" i="4"/>
  <c r="H108" i="4" s="1"/>
  <c r="F103" i="4"/>
  <c r="H103" i="4" s="1"/>
  <c r="M107" i="4"/>
  <c r="F291" i="4"/>
  <c r="H291" i="4" s="1"/>
  <c r="P291" i="4" s="1"/>
  <c r="F355" i="4"/>
  <c r="H355" i="4" s="1"/>
  <c r="P355" i="4" s="1"/>
  <c r="F287" i="4"/>
  <c r="H287" i="4" s="1"/>
  <c r="P287" i="4" s="1"/>
  <c r="F360" i="4"/>
  <c r="H360" i="4" s="1"/>
  <c r="P360" i="4" s="1"/>
  <c r="F296" i="4"/>
  <c r="H296" i="4" s="1"/>
  <c r="P296" i="4" s="1"/>
  <c r="F371" i="4"/>
  <c r="H371" i="4" s="1"/>
  <c r="P371" i="4" s="1"/>
  <c r="F243" i="4"/>
  <c r="H243" i="4" s="1"/>
  <c r="P243" i="4" s="1"/>
  <c r="F192" i="4"/>
  <c r="H192" i="4" s="1"/>
  <c r="F194" i="4"/>
  <c r="H194" i="4" s="1"/>
  <c r="F109" i="4"/>
  <c r="F275" i="4"/>
  <c r="H275" i="4" s="1"/>
  <c r="P275" i="4" s="1"/>
  <c r="F249" i="4"/>
  <c r="H249" i="4" s="1"/>
  <c r="P249" i="4" s="1"/>
  <c r="F208" i="4"/>
  <c r="H208" i="4" s="1"/>
  <c r="P208" i="4" s="1"/>
  <c r="F383" i="4"/>
  <c r="H383" i="4" s="1"/>
  <c r="P383" i="4" s="1"/>
  <c r="F379" i="4"/>
  <c r="H379" i="4" s="1"/>
  <c r="P379" i="4" s="1"/>
  <c r="F327" i="4"/>
  <c r="H327" i="4" s="1"/>
  <c r="P327" i="4" s="1"/>
  <c r="F263" i="4"/>
  <c r="H263" i="4" s="1"/>
  <c r="P263" i="4" s="1"/>
  <c r="F391" i="4"/>
  <c r="H391" i="4" s="1"/>
  <c r="P391" i="4" s="1"/>
  <c r="F384" i="4"/>
  <c r="H384" i="4" s="1"/>
  <c r="P384" i="4" s="1"/>
  <c r="F362" i="4"/>
  <c r="H362" i="4" s="1"/>
  <c r="P362" i="4" s="1"/>
  <c r="F320" i="4"/>
  <c r="H320" i="4" s="1"/>
  <c r="P320" i="4" s="1"/>
  <c r="F298" i="4"/>
  <c r="H298" i="4" s="1"/>
  <c r="P298" i="4" s="1"/>
  <c r="F345" i="4"/>
  <c r="H345" i="4" s="1"/>
  <c r="P345" i="4" s="1"/>
  <c r="F281" i="4"/>
  <c r="H281" i="4" s="1"/>
  <c r="P281" i="4" s="1"/>
  <c r="F262" i="4"/>
  <c r="H262" i="4" s="1"/>
  <c r="P262" i="4" s="1"/>
  <c r="F248" i="4"/>
  <c r="H248" i="4" s="1"/>
  <c r="P248" i="4" s="1"/>
  <c r="F274" i="4"/>
  <c r="H274" i="4" s="1"/>
  <c r="P274" i="4" s="1"/>
  <c r="F364" i="4"/>
  <c r="H364" i="4" s="1"/>
  <c r="P364" i="4" s="1"/>
  <c r="F278" i="4"/>
  <c r="H278" i="4" s="1"/>
  <c r="P278" i="4" s="1"/>
  <c r="F215" i="4"/>
  <c r="H215" i="4" s="1"/>
  <c r="P215" i="4" s="1"/>
  <c r="F367" i="4"/>
  <c r="H367" i="4" s="1"/>
  <c r="P367" i="4" s="1"/>
  <c r="F299" i="4"/>
  <c r="H299" i="4" s="1"/>
  <c r="P299" i="4" s="1"/>
  <c r="F155" i="4"/>
  <c r="H155" i="4" s="1"/>
  <c r="F398" i="4"/>
  <c r="H398" i="4" s="1"/>
  <c r="P398" i="4" s="1"/>
  <c r="F377" i="4"/>
  <c r="H377" i="4" s="1"/>
  <c r="P377" i="4" s="1"/>
  <c r="F356" i="4"/>
  <c r="H356" i="4" s="1"/>
  <c r="P356" i="4" s="1"/>
  <c r="F334" i="4"/>
  <c r="H334" i="4" s="1"/>
  <c r="P334" i="4" s="1"/>
  <c r="F313" i="4"/>
  <c r="H313" i="4" s="1"/>
  <c r="P313" i="4" s="1"/>
  <c r="F292" i="4"/>
  <c r="H292" i="4" s="1"/>
  <c r="P292" i="4" s="1"/>
  <c r="F270" i="4"/>
  <c r="H270" i="4" s="1"/>
  <c r="P270" i="4" s="1"/>
  <c r="F381" i="4"/>
  <c r="H381" i="4" s="1"/>
  <c r="P381" i="4" s="1"/>
  <c r="F317" i="4"/>
  <c r="H317" i="4" s="1"/>
  <c r="P317" i="4" s="1"/>
  <c r="F227" i="4"/>
  <c r="H227" i="4" s="1"/>
  <c r="P227" i="4" s="1"/>
  <c r="F240" i="4"/>
  <c r="H240" i="4" s="1"/>
  <c r="P240" i="4" s="1"/>
  <c r="F176" i="4"/>
  <c r="H176" i="4" s="1"/>
  <c r="F242" i="4"/>
  <c r="H242" i="4" s="1"/>
  <c r="P242" i="4" s="1"/>
  <c r="F225" i="4"/>
  <c r="H225" i="4" s="1"/>
  <c r="P225" i="4" s="1"/>
  <c r="F182" i="4"/>
  <c r="H182" i="4" s="1"/>
  <c r="F161" i="4"/>
  <c r="H161" i="4" s="1"/>
  <c r="F118" i="4"/>
  <c r="F228" i="4"/>
  <c r="H228" i="4" s="1"/>
  <c r="P228" i="4" s="1"/>
  <c r="F206" i="4"/>
  <c r="H206" i="4" s="1"/>
  <c r="P206" i="4" s="1"/>
  <c r="F185" i="4"/>
  <c r="H185" i="4" s="1"/>
  <c r="F164" i="4"/>
  <c r="H164" i="4" s="1"/>
  <c r="F142" i="4"/>
  <c r="F121" i="4"/>
  <c r="F216" i="4"/>
  <c r="H216" i="4" s="1"/>
  <c r="P216" i="4" s="1"/>
  <c r="F152" i="4"/>
  <c r="H152" i="4" s="1"/>
  <c r="F245" i="4"/>
  <c r="H245" i="4" s="1"/>
  <c r="P245" i="4" s="1"/>
  <c r="F202" i="4"/>
  <c r="H202" i="4" s="1"/>
  <c r="P202" i="4" s="1"/>
  <c r="F181" i="4"/>
  <c r="H181" i="4" s="1"/>
  <c r="F138" i="4"/>
  <c r="F117" i="4"/>
  <c r="F376" i="4"/>
  <c r="H376" i="4" s="1"/>
  <c r="P376" i="4" s="1"/>
  <c r="F333" i="4"/>
  <c r="H333" i="4" s="1"/>
  <c r="P333" i="4" s="1"/>
  <c r="F312" i="4"/>
  <c r="H312" i="4" s="1"/>
  <c r="P312" i="4" s="1"/>
  <c r="F269" i="4"/>
  <c r="H269" i="4" s="1"/>
  <c r="P269" i="4" s="1"/>
  <c r="F310" i="4"/>
  <c r="H310" i="4" s="1"/>
  <c r="P310" i="4" s="1"/>
  <c r="F389" i="4"/>
  <c r="H389" i="4" s="1"/>
  <c r="P389" i="4" s="1"/>
  <c r="F358" i="4"/>
  <c r="H358" i="4" s="1"/>
  <c r="P358" i="4" s="1"/>
  <c r="F294" i="4"/>
  <c r="H294" i="4" s="1"/>
  <c r="P294" i="4" s="1"/>
  <c r="F135" i="4"/>
  <c r="F347" i="4"/>
  <c r="H347" i="4" s="1"/>
  <c r="P347" i="4" s="1"/>
  <c r="F279" i="4"/>
  <c r="H279" i="4" s="1"/>
  <c r="P279" i="4" s="1"/>
  <c r="F400" i="4"/>
  <c r="H400" i="4" s="1"/>
  <c r="P400" i="4" s="1"/>
  <c r="F336" i="4"/>
  <c r="H336" i="4" s="1"/>
  <c r="P336" i="4" s="1"/>
  <c r="F272" i="4"/>
  <c r="H272" i="4" s="1"/>
  <c r="P272" i="4" s="1"/>
  <c r="F297" i="4"/>
  <c r="H297" i="4" s="1"/>
  <c r="P297" i="4" s="1"/>
  <c r="F147" i="4"/>
  <c r="F162" i="4"/>
  <c r="H162" i="4" s="1"/>
  <c r="F338" i="4"/>
  <c r="H338" i="4" s="1"/>
  <c r="P338" i="4" s="1"/>
  <c r="F342" i="4"/>
  <c r="H342" i="4" s="1"/>
  <c r="P342" i="4" s="1"/>
  <c r="F315" i="4"/>
  <c r="H315" i="4" s="1"/>
  <c r="P315" i="4" s="1"/>
  <c r="F219" i="4"/>
  <c r="H219" i="4" s="1"/>
  <c r="P219" i="4" s="1"/>
  <c r="F393" i="4"/>
  <c r="H393" i="4" s="1"/>
  <c r="P393" i="4" s="1"/>
  <c r="F372" i="4"/>
  <c r="H372" i="4" s="1"/>
  <c r="P372" i="4" s="1"/>
  <c r="F350" i="4"/>
  <c r="H350" i="4" s="1"/>
  <c r="P350" i="4" s="1"/>
  <c r="F329" i="4"/>
  <c r="H329" i="4" s="1"/>
  <c r="P329" i="4" s="1"/>
  <c r="F308" i="4"/>
  <c r="H308" i="4" s="1"/>
  <c r="P308" i="4" s="1"/>
  <c r="F286" i="4"/>
  <c r="H286" i="4" s="1"/>
  <c r="P286" i="4" s="1"/>
  <c r="F265" i="4"/>
  <c r="H265" i="4" s="1"/>
  <c r="P265" i="4" s="1"/>
  <c r="F397" i="4"/>
  <c r="H397" i="4" s="1"/>
  <c r="P397" i="4" s="1"/>
  <c r="F354" i="4"/>
  <c r="H354" i="4" s="1"/>
  <c r="P354" i="4" s="1"/>
  <c r="F290" i="4"/>
  <c r="H290" i="4" s="1"/>
  <c r="P290" i="4" s="1"/>
  <c r="F257" i="4"/>
  <c r="H257" i="4" s="1"/>
  <c r="P257" i="4" s="1"/>
  <c r="F154" i="4"/>
  <c r="H154" i="4" s="1"/>
  <c r="F220" i="4"/>
  <c r="H220" i="4" s="1"/>
  <c r="P220" i="4" s="1"/>
  <c r="F156" i="4"/>
  <c r="H156" i="4" s="1"/>
  <c r="F222" i="4"/>
  <c r="H222" i="4" s="1"/>
  <c r="P222" i="4" s="1"/>
  <c r="F201" i="4"/>
  <c r="H201" i="4" s="1"/>
  <c r="F180" i="4"/>
  <c r="H180" i="4" s="1"/>
  <c r="F158" i="4"/>
  <c r="H158" i="4" s="1"/>
  <c r="F137" i="4"/>
  <c r="F116" i="4"/>
  <c r="F168" i="4"/>
  <c r="H168" i="4" s="1"/>
  <c r="F197" i="4"/>
  <c r="H197" i="4" s="1"/>
  <c r="F133" i="4"/>
  <c r="F101" i="4"/>
  <c r="H101" i="4" s="1"/>
  <c r="F100" i="4"/>
  <c r="H100" i="4" s="1"/>
  <c r="M342" i="4"/>
  <c r="O342" i="4" s="1"/>
  <c r="I342" i="4" s="1"/>
  <c r="M196" i="4"/>
  <c r="O196" i="4" s="1"/>
  <c r="I196" i="4" s="1"/>
  <c r="AF196" i="13" s="1"/>
  <c r="F196" i="13" s="1"/>
  <c r="D699" i="13"/>
  <c r="M295" i="4"/>
  <c r="O295" i="4" s="1"/>
  <c r="I295" i="4" s="1"/>
  <c r="F23" i="4"/>
  <c r="F9" i="4"/>
  <c r="P77" i="21"/>
  <c r="AG677" i="13" s="1"/>
  <c r="G677" i="13" s="1"/>
  <c r="M357" i="4"/>
  <c r="O357" i="4" s="1"/>
  <c r="I357" i="4" s="1"/>
  <c r="AD810" i="13"/>
  <c r="AD1010" i="13" s="1"/>
  <c r="D1010" i="13" s="1"/>
  <c r="I20" i="21"/>
  <c r="AG20" i="13" s="1"/>
  <c r="G20" i="13" s="1"/>
  <c r="AD696" i="13"/>
  <c r="D696" i="13" s="1"/>
  <c r="AD3" i="13"/>
  <c r="AD203" i="13" s="1"/>
  <c r="AD893" i="13"/>
  <c r="D893" i="13" s="1"/>
  <c r="I101" i="21"/>
  <c r="AG101" i="13" s="1"/>
  <c r="G101" i="13" s="1"/>
  <c r="P50" i="21"/>
  <c r="AG650" i="13" s="1"/>
  <c r="G650" i="13" s="1"/>
  <c r="D614" i="13"/>
  <c r="D89" i="13"/>
  <c r="I5" i="21"/>
  <c r="AG5" i="13" s="1"/>
  <c r="AG205" i="13" s="1"/>
  <c r="AD901" i="13"/>
  <c r="AD1101" i="13" s="1"/>
  <c r="D1101" i="13" s="1"/>
  <c r="P90" i="21"/>
  <c r="AG690" i="13" s="1"/>
  <c r="AG890" i="13" s="1"/>
  <c r="I24" i="21"/>
  <c r="AG24" i="13" s="1"/>
  <c r="G24" i="13" s="1"/>
  <c r="AD84" i="13"/>
  <c r="AD284" i="13" s="1"/>
  <c r="G602" i="13"/>
  <c r="D700" i="13"/>
  <c r="AD824" i="13"/>
  <c r="AD1024" i="13" s="1"/>
  <c r="D1024" i="13" s="1"/>
  <c r="AD74" i="13"/>
  <c r="AD274" i="13" s="1"/>
  <c r="AD97" i="13"/>
  <c r="AD297" i="13" s="1"/>
  <c r="P75" i="21"/>
  <c r="AG675" i="13" s="1"/>
  <c r="AG875" i="13" s="1"/>
  <c r="I32" i="21"/>
  <c r="AG32" i="13" s="1"/>
  <c r="AG232" i="13" s="1"/>
  <c r="I23" i="21"/>
  <c r="AG23" i="13" s="1"/>
  <c r="AG223" i="13" s="1"/>
  <c r="D632" i="13"/>
  <c r="P91" i="21"/>
  <c r="AG691" i="13" s="1"/>
  <c r="AG891" i="13" s="1"/>
  <c r="AD87" i="13"/>
  <c r="D87" i="13" s="1"/>
  <c r="I42" i="21"/>
  <c r="AG42" i="13" s="1"/>
  <c r="G42" i="13" s="1"/>
  <c r="I99" i="21"/>
  <c r="AG99" i="13" s="1"/>
  <c r="AG299" i="13" s="1"/>
  <c r="AD681" i="13"/>
  <c r="AD881" i="13" s="1"/>
  <c r="AD885" i="13"/>
  <c r="AD1085" i="13" s="1"/>
  <c r="D1085" i="13" s="1"/>
  <c r="D694" i="13"/>
  <c r="AG895" i="13"/>
  <c r="AG1095" i="13" s="1"/>
  <c r="G1095" i="13" s="1"/>
  <c r="D698" i="13"/>
  <c r="D620" i="13"/>
  <c r="I10" i="21"/>
  <c r="AG10" i="13" s="1"/>
  <c r="AG210" i="13" s="1"/>
  <c r="D686" i="13"/>
  <c r="AD846" i="13"/>
  <c r="D846" i="13" s="1"/>
  <c r="AG833" i="13"/>
  <c r="AG1033" i="13" s="1"/>
  <c r="G1033" i="13" s="1"/>
  <c r="AD805" i="13"/>
  <c r="AD1005" i="13" s="1"/>
  <c r="D1005" i="13" s="1"/>
  <c r="I100" i="21"/>
  <c r="AG100" i="13" s="1"/>
  <c r="G100" i="13" s="1"/>
  <c r="P54" i="21"/>
  <c r="AG654" i="13" s="1"/>
  <c r="AG854" i="13" s="1"/>
  <c r="AD33" i="13"/>
  <c r="AD233" i="13" s="1"/>
  <c r="AD2" i="13"/>
  <c r="AD202" i="13" s="1"/>
  <c r="D642" i="13"/>
  <c r="D54" i="13"/>
  <c r="I98" i="21"/>
  <c r="AG98" i="13" s="1"/>
  <c r="G98" i="13" s="1"/>
  <c r="I94" i="21"/>
  <c r="AG94" i="13" s="1"/>
  <c r="AG294" i="13" s="1"/>
  <c r="I85" i="21"/>
  <c r="AG85" i="13" s="1"/>
  <c r="G85" i="13" s="1"/>
  <c r="I93" i="21"/>
  <c r="AG93" i="13" s="1"/>
  <c r="AG293" i="13" s="1"/>
  <c r="AD95" i="13"/>
  <c r="D95" i="13" s="1"/>
  <c r="P28" i="21"/>
  <c r="AG628" i="13" s="1"/>
  <c r="AG828" i="13" s="1"/>
  <c r="D28" i="13"/>
  <c r="D611" i="13"/>
  <c r="I7" i="21"/>
  <c r="AG7" i="13" s="1"/>
  <c r="AG207" i="13" s="1"/>
  <c r="AG900" i="13"/>
  <c r="AG1100" i="13" s="1"/>
  <c r="G1100" i="13" s="1"/>
  <c r="AD260" i="13"/>
  <c r="D260" i="13" s="1"/>
  <c r="P98" i="21"/>
  <c r="AG698" i="13" s="1"/>
  <c r="AG898" i="13" s="1"/>
  <c r="P47" i="21"/>
  <c r="AG647" i="13" s="1"/>
  <c r="G647" i="13" s="1"/>
  <c r="I97" i="21"/>
  <c r="AG97" i="13" s="1"/>
  <c r="G97" i="13" s="1"/>
  <c r="AD821" i="13"/>
  <c r="AD1021" i="13" s="1"/>
  <c r="D1021" i="13" s="1"/>
  <c r="AD88" i="13"/>
  <c r="AD288" i="13" s="1"/>
  <c r="D634" i="13"/>
  <c r="AD879" i="13"/>
  <c r="AD1079" i="13" s="1"/>
  <c r="D1079" i="13" s="1"/>
  <c r="AD285" i="13"/>
  <c r="AD485" i="13" s="1"/>
  <c r="D485" i="13" s="1"/>
  <c r="P43" i="21"/>
  <c r="AG643" i="13" s="1"/>
  <c r="G643" i="13" s="1"/>
  <c r="I79" i="21"/>
  <c r="AG79" i="13" s="1"/>
  <c r="AG279" i="13" s="1"/>
  <c r="I25" i="21"/>
  <c r="AG25" i="13" s="1"/>
  <c r="AG225" i="13" s="1"/>
  <c r="AD5" i="13"/>
  <c r="AD205" i="13" s="1"/>
  <c r="D625" i="13"/>
  <c r="AD880" i="13"/>
  <c r="AD1080" i="13" s="1"/>
  <c r="D1080" i="13" s="1"/>
  <c r="I21" i="21"/>
  <c r="AG21" i="13" s="1"/>
  <c r="AG221" i="13" s="1"/>
  <c r="P85" i="21"/>
  <c r="AG685" i="13" s="1"/>
  <c r="G685" i="13" s="1"/>
  <c r="AD93" i="13"/>
  <c r="D93" i="13" s="1"/>
  <c r="D43" i="13"/>
  <c r="G693" i="13"/>
  <c r="D635" i="13"/>
  <c r="AD101" i="13"/>
  <c r="D101" i="13" s="1"/>
  <c r="AD57" i="13"/>
  <c r="AD257" i="13" s="1"/>
  <c r="D697" i="13"/>
  <c r="G699" i="13"/>
  <c r="I34" i="21"/>
  <c r="AG34" i="13" s="1"/>
  <c r="G34" i="13" s="1"/>
  <c r="I46" i="21"/>
  <c r="AG46" i="13" s="1"/>
  <c r="AG246" i="13" s="1"/>
  <c r="I35" i="21"/>
  <c r="AG35" i="13" s="1"/>
  <c r="G35" i="13" s="1"/>
  <c r="I80" i="21"/>
  <c r="AG80" i="13" s="1"/>
  <c r="AG280" i="13" s="1"/>
  <c r="AD99" i="13"/>
  <c r="AD299" i="13" s="1"/>
  <c r="AD684" i="13"/>
  <c r="AD884" i="13" s="1"/>
  <c r="AG892" i="13"/>
  <c r="AG1092" i="13" s="1"/>
  <c r="G1092" i="13" s="1"/>
  <c r="D688" i="13"/>
  <c r="P18" i="21"/>
  <c r="AG618" i="13" s="1"/>
  <c r="AG818" i="13" s="1"/>
  <c r="P89" i="21"/>
  <c r="AG689" i="13" s="1"/>
  <c r="AG889" i="13" s="1"/>
  <c r="D607" i="13"/>
  <c r="I88" i="21"/>
  <c r="AG88" i="13" s="1"/>
  <c r="AG288" i="13" s="1"/>
  <c r="AD86" i="13"/>
  <c r="AD286" i="13" s="1"/>
  <c r="AD96" i="13"/>
  <c r="AD296" i="13" s="1"/>
  <c r="AD31" i="13"/>
  <c r="D31" i="13" s="1"/>
  <c r="I11" i="21"/>
  <c r="AG11" i="13" s="1"/>
  <c r="AG211" i="13" s="1"/>
  <c r="P55" i="21"/>
  <c r="AG655" i="13" s="1"/>
  <c r="AG855" i="13" s="1"/>
  <c r="P60" i="21"/>
  <c r="AG660" i="13" s="1"/>
  <c r="AG860" i="13" s="1"/>
  <c r="G616" i="13"/>
  <c r="P70" i="21"/>
  <c r="AG670" i="13" s="1"/>
  <c r="AG870" i="13" s="1"/>
  <c r="D617" i="13"/>
  <c r="AD250" i="13"/>
  <c r="AD450" i="13" s="1"/>
  <c r="D450" i="13" s="1"/>
  <c r="AD62" i="13"/>
  <c r="AD262" i="13" s="1"/>
  <c r="AD22" i="13"/>
  <c r="AD222" i="13" s="1"/>
  <c r="I17" i="21"/>
  <c r="AG17" i="13" s="1"/>
  <c r="G17" i="13" s="1"/>
  <c r="I14" i="21"/>
  <c r="AG14" i="13" s="1"/>
  <c r="G14" i="13" s="1"/>
  <c r="AD100" i="13"/>
  <c r="AD300" i="13" s="1"/>
  <c r="AD16" i="13"/>
  <c r="AD216" i="13" s="1"/>
  <c r="AD92" i="13"/>
  <c r="D92" i="13" s="1"/>
  <c r="AD45" i="13"/>
  <c r="D45" i="13" s="1"/>
  <c r="AD76" i="13"/>
  <c r="AD276" i="13" s="1"/>
  <c r="AD691" i="13"/>
  <c r="AD891" i="13" s="1"/>
  <c r="G676" i="13"/>
  <c r="D615" i="13"/>
  <c r="AD889" i="13"/>
  <c r="D889" i="13" s="1"/>
  <c r="AD61" i="13"/>
  <c r="AD261" i="13" s="1"/>
  <c r="AD12" i="13"/>
  <c r="AD53" i="13"/>
  <c r="AD253" i="13" s="1"/>
  <c r="AD695" i="13"/>
  <c r="AD895" i="13" s="1"/>
  <c r="D660" i="13"/>
  <c r="G653" i="13"/>
  <c r="AD867" i="13"/>
  <c r="AD1067" i="13" s="1"/>
  <c r="D1067" i="13" s="1"/>
  <c r="P64" i="21"/>
  <c r="AG664" i="13" s="1"/>
  <c r="G664" i="13" s="1"/>
  <c r="I30" i="21"/>
  <c r="AG30" i="13" s="1"/>
  <c r="AG230" i="13" s="1"/>
  <c r="I86" i="21"/>
  <c r="AG86" i="13" s="1"/>
  <c r="AG286" i="13" s="1"/>
  <c r="D630" i="13"/>
  <c r="AD7" i="13"/>
  <c r="D7" i="13" s="1"/>
  <c r="I60" i="21"/>
  <c r="AG60" i="13" s="1"/>
  <c r="AG260" i="13" s="1"/>
  <c r="AD38" i="13"/>
  <c r="AD238" i="13" s="1"/>
  <c r="I67" i="21"/>
  <c r="AG67" i="13" s="1"/>
  <c r="AG267" i="13" s="1"/>
  <c r="I89" i="21"/>
  <c r="AG89" i="13" s="1"/>
  <c r="AG289" i="13" s="1"/>
  <c r="AD692" i="13"/>
  <c r="AD892" i="13" s="1"/>
  <c r="D94" i="13"/>
  <c r="AD890" i="13"/>
  <c r="AD1090" i="13" s="1"/>
  <c r="D1090" i="13" s="1"/>
  <c r="AD887" i="13"/>
  <c r="AD1087" i="13" s="1"/>
  <c r="D1087" i="13" s="1"/>
  <c r="I90" i="21"/>
  <c r="AG90" i="13" s="1"/>
  <c r="AG290" i="13" s="1"/>
  <c r="I15" i="21"/>
  <c r="AG15" i="13" s="1"/>
  <c r="AG215" i="13" s="1"/>
  <c r="P94" i="21"/>
  <c r="AG694" i="13" s="1"/>
  <c r="AG894" i="13" s="1"/>
  <c r="F55" i="4"/>
  <c r="I87" i="21"/>
  <c r="AG87" i="13" s="1"/>
  <c r="AG287" i="13" s="1"/>
  <c r="M380" i="4"/>
  <c r="O380" i="4" s="1"/>
  <c r="I380" i="4" s="1"/>
  <c r="M206" i="4"/>
  <c r="O206" i="4" s="1"/>
  <c r="I206" i="4" s="1"/>
  <c r="M296" i="4"/>
  <c r="O296" i="4" s="1"/>
  <c r="I296" i="4" s="1"/>
  <c r="M257" i="4"/>
  <c r="O257" i="4" s="1"/>
  <c r="I257" i="4" s="1"/>
  <c r="M284" i="4"/>
  <c r="O284" i="4" s="1"/>
  <c r="I284" i="4" s="1"/>
  <c r="M290" i="4"/>
  <c r="O290" i="4" s="1"/>
  <c r="I290" i="4" s="1"/>
  <c r="M352" i="4"/>
  <c r="O352" i="4" s="1"/>
  <c r="I352" i="4" s="1"/>
  <c r="M317" i="4"/>
  <c r="O317" i="4" s="1"/>
  <c r="I317" i="4" s="1"/>
  <c r="M341" i="4"/>
  <c r="O341" i="4" s="1"/>
  <c r="I341" i="4" s="1"/>
  <c r="M184" i="4"/>
  <c r="O184" i="4" s="1"/>
  <c r="I184" i="4" s="1"/>
  <c r="AF184" i="13" s="1"/>
  <c r="AF384" i="13" s="1"/>
  <c r="M253" i="4"/>
  <c r="O253" i="4" s="1"/>
  <c r="I253" i="4" s="1"/>
  <c r="M314" i="4"/>
  <c r="O314" i="4" s="1"/>
  <c r="I314" i="4" s="1"/>
  <c r="M368" i="4"/>
  <c r="O368" i="4" s="1"/>
  <c r="I368" i="4" s="1"/>
  <c r="M385" i="4"/>
  <c r="O385" i="4" s="1"/>
  <c r="I385" i="4" s="1"/>
  <c r="M292" i="4"/>
  <c r="O292" i="4" s="1"/>
  <c r="I292" i="4" s="1"/>
  <c r="M197" i="4"/>
  <c r="O197" i="4" s="1"/>
  <c r="M179" i="4"/>
  <c r="O179" i="4" s="1"/>
  <c r="M250" i="4"/>
  <c r="O250" i="4" s="1"/>
  <c r="I250" i="4" s="1"/>
  <c r="M261" i="4"/>
  <c r="O261" i="4" s="1"/>
  <c r="I261" i="4" s="1"/>
  <c r="M360" i="4"/>
  <c r="O360" i="4" s="1"/>
  <c r="I360" i="4" s="1"/>
  <c r="F52" i="4"/>
  <c r="F62" i="4"/>
  <c r="M362" i="4"/>
  <c r="O362" i="4" s="1"/>
  <c r="I362" i="4" s="1"/>
  <c r="M369" i="4"/>
  <c r="O369" i="4" s="1"/>
  <c r="I369" i="4" s="1"/>
  <c r="M193" i="4"/>
  <c r="O193" i="4" s="1"/>
  <c r="AC793" i="13" s="1"/>
  <c r="C793" i="13" s="1"/>
  <c r="M361" i="4"/>
  <c r="O361" i="4" s="1"/>
  <c r="I361" i="4" s="1"/>
  <c r="M371" i="4"/>
  <c r="O371" i="4" s="1"/>
  <c r="I371" i="4" s="1"/>
  <c r="M211" i="4"/>
  <c r="O211" i="4" s="1"/>
  <c r="I211" i="4" s="1"/>
  <c r="M190" i="4"/>
  <c r="O190" i="4" s="1"/>
  <c r="M319" i="4"/>
  <c r="O319" i="4" s="1"/>
  <c r="I319" i="4" s="1"/>
  <c r="M304" i="4"/>
  <c r="O304" i="4" s="1"/>
  <c r="I304" i="4" s="1"/>
  <c r="M302" i="4"/>
  <c r="O302" i="4" s="1"/>
  <c r="I302" i="4" s="1"/>
  <c r="F84" i="4"/>
  <c r="F61" i="4"/>
  <c r="F58" i="4"/>
  <c r="F49" i="4"/>
  <c r="F60" i="4"/>
  <c r="F36" i="4"/>
  <c r="F7" i="4"/>
  <c r="F37" i="4"/>
  <c r="M272" i="4"/>
  <c r="O272" i="4" s="1"/>
  <c r="I272" i="4" s="1"/>
  <c r="F26" i="4"/>
  <c r="F35" i="4"/>
  <c r="F44" i="4"/>
  <c r="F80" i="4"/>
  <c r="F38" i="4"/>
  <c r="F67" i="4"/>
  <c r="F53" i="4"/>
  <c r="F40" i="4"/>
  <c r="F10" i="4"/>
  <c r="F14" i="4"/>
  <c r="F2" i="4"/>
  <c r="M358" i="4"/>
  <c r="O358" i="4" s="1"/>
  <c r="I358" i="4" s="1"/>
  <c r="M195" i="4"/>
  <c r="O195" i="4" s="1"/>
  <c r="M326" i="4"/>
  <c r="O326" i="4" s="1"/>
  <c r="I326" i="4" s="1"/>
  <c r="M181" i="4"/>
  <c r="O181" i="4" s="1"/>
  <c r="M316" i="4"/>
  <c r="O316" i="4" s="1"/>
  <c r="I316" i="4" s="1"/>
  <c r="M332" i="4"/>
  <c r="O332" i="4" s="1"/>
  <c r="I332" i="4" s="1"/>
  <c r="M336" i="4"/>
  <c r="O336" i="4" s="1"/>
  <c r="I336" i="4" s="1"/>
  <c r="M375" i="4"/>
  <c r="O375" i="4" s="1"/>
  <c r="I375" i="4" s="1"/>
  <c r="M383" i="4"/>
  <c r="O383" i="4" s="1"/>
  <c r="I383" i="4" s="1"/>
  <c r="M198" i="4"/>
  <c r="O198" i="4" s="1"/>
  <c r="M386" i="4"/>
  <c r="O386" i="4" s="1"/>
  <c r="I386" i="4" s="1"/>
  <c r="M365" i="4"/>
  <c r="O365" i="4" s="1"/>
  <c r="I365" i="4" s="1"/>
  <c r="M298" i="4"/>
  <c r="O298" i="4" s="1"/>
  <c r="I298" i="4" s="1"/>
  <c r="M155" i="4"/>
  <c r="O155" i="4" s="1"/>
  <c r="M271" i="4"/>
  <c r="O271" i="4" s="1"/>
  <c r="I271" i="4" s="1"/>
  <c r="M267" i="4"/>
  <c r="O267" i="4" s="1"/>
  <c r="I267" i="4" s="1"/>
  <c r="M227" i="4"/>
  <c r="O227" i="4" s="1"/>
  <c r="I227" i="4" s="1"/>
  <c r="M363" i="4"/>
  <c r="O363" i="4" s="1"/>
  <c r="I363" i="4" s="1"/>
  <c r="M389" i="4"/>
  <c r="O389" i="4" s="1"/>
  <c r="I389" i="4" s="1"/>
  <c r="M236" i="4"/>
  <c r="O236" i="4" s="1"/>
  <c r="I236" i="4" s="1"/>
  <c r="M354" i="4"/>
  <c r="O354" i="4" s="1"/>
  <c r="I354" i="4" s="1"/>
  <c r="M175" i="4"/>
  <c r="O175" i="4" s="1"/>
  <c r="M268" i="4"/>
  <c r="O268" i="4" s="1"/>
  <c r="I268" i="4" s="1"/>
  <c r="M192" i="4"/>
  <c r="O192" i="4" s="1"/>
  <c r="M166" i="4"/>
  <c r="O166" i="4" s="1"/>
  <c r="M169" i="4"/>
  <c r="O169" i="4" s="1"/>
  <c r="M157" i="4"/>
  <c r="O157" i="4" s="1"/>
  <c r="F69" i="4"/>
  <c r="F19" i="4"/>
  <c r="M309" i="4"/>
  <c r="O309" i="4" s="1"/>
  <c r="I309" i="4" s="1"/>
  <c r="M311" i="4"/>
  <c r="O311" i="4" s="1"/>
  <c r="I311" i="4" s="1"/>
  <c r="M381" i="4"/>
  <c r="O381" i="4" s="1"/>
  <c r="I381" i="4" s="1"/>
  <c r="M162" i="4"/>
  <c r="O162" i="4" s="1"/>
  <c r="M397" i="4"/>
  <c r="O397" i="4" s="1"/>
  <c r="I397" i="4" s="1"/>
  <c r="M204" i="4"/>
  <c r="O204" i="4" s="1"/>
  <c r="I204" i="4" s="1"/>
  <c r="M287" i="4"/>
  <c r="O287" i="4" s="1"/>
  <c r="I287" i="4" s="1"/>
  <c r="M388" i="4"/>
  <c r="O388" i="4" s="1"/>
  <c r="I388" i="4" s="1"/>
  <c r="M391" i="4"/>
  <c r="O391" i="4" s="1"/>
  <c r="I391" i="4" s="1"/>
  <c r="M160" i="4"/>
  <c r="O160" i="4" s="1"/>
  <c r="M167" i="4"/>
  <c r="O167" i="4" s="1"/>
  <c r="M387" i="4"/>
  <c r="O387" i="4" s="1"/>
  <c r="I387" i="4" s="1"/>
  <c r="F96" i="4"/>
  <c r="F20" i="4"/>
  <c r="F4" i="4"/>
  <c r="M297" i="4"/>
  <c r="O297" i="4" s="1"/>
  <c r="I297" i="4" s="1"/>
  <c r="M351" i="4"/>
  <c r="O351" i="4" s="1"/>
  <c r="I351" i="4" s="1"/>
  <c r="M392" i="4"/>
  <c r="O392" i="4" s="1"/>
  <c r="I392" i="4" s="1"/>
  <c r="M156" i="4"/>
  <c r="O156" i="4" s="1"/>
  <c r="M217" i="4"/>
  <c r="O217" i="4" s="1"/>
  <c r="I217" i="4" s="1"/>
  <c r="M215" i="4"/>
  <c r="O215" i="4" s="1"/>
  <c r="I215" i="4" s="1"/>
  <c r="M230" i="4"/>
  <c r="O230" i="4" s="1"/>
  <c r="I230" i="4" s="1"/>
  <c r="M248" i="4"/>
  <c r="O248" i="4" s="1"/>
  <c r="I248" i="4" s="1"/>
  <c r="F76" i="4"/>
  <c r="F6" i="4"/>
  <c r="M390" i="4"/>
  <c r="O390" i="4" s="1"/>
  <c r="I390" i="4" s="1"/>
  <c r="M240" i="4"/>
  <c r="O240" i="4" s="1"/>
  <c r="I240" i="4" s="1"/>
  <c r="M366" i="4"/>
  <c r="O366" i="4" s="1"/>
  <c r="I366" i="4" s="1"/>
  <c r="M353" i="4"/>
  <c r="O353" i="4" s="1"/>
  <c r="I353" i="4" s="1"/>
  <c r="M367" i="4"/>
  <c r="O367" i="4" s="1"/>
  <c r="I367" i="4" s="1"/>
  <c r="M189" i="4"/>
  <c r="O189" i="4" s="1"/>
  <c r="M161" i="4"/>
  <c r="O161" i="4" s="1"/>
  <c r="M338" i="4"/>
  <c r="O338" i="4" s="1"/>
  <c r="I338" i="4" s="1"/>
  <c r="M242" i="4"/>
  <c r="O242" i="4" s="1"/>
  <c r="I242" i="4" s="1"/>
  <c r="M178" i="4"/>
  <c r="O178" i="4" s="1"/>
  <c r="M252" i="4"/>
  <c r="O252" i="4" s="1"/>
  <c r="I252" i="4" s="1"/>
  <c r="M282" i="4"/>
  <c r="O282" i="4" s="1"/>
  <c r="I282" i="4" s="1"/>
  <c r="M346" i="4"/>
  <c r="O346" i="4" s="1"/>
  <c r="I346" i="4" s="1"/>
  <c r="M374" i="4"/>
  <c r="O374" i="4" s="1"/>
  <c r="I374" i="4" s="1"/>
  <c r="M269" i="4"/>
  <c r="O269" i="4" s="1"/>
  <c r="I269" i="4" s="1"/>
  <c r="M174" i="4"/>
  <c r="O174" i="4" s="1"/>
  <c r="M249" i="4"/>
  <c r="O249" i="4" s="1"/>
  <c r="I249" i="4" s="1"/>
  <c r="M262" i="4"/>
  <c r="O262" i="4" s="1"/>
  <c r="I262" i="4" s="1"/>
  <c r="M323" i="4"/>
  <c r="O323" i="4" s="1"/>
  <c r="I323" i="4" s="1"/>
  <c r="M276" i="4"/>
  <c r="O276" i="4" s="1"/>
  <c r="I276" i="4" s="1"/>
  <c r="M201" i="4"/>
  <c r="O201" i="4" s="1"/>
  <c r="M187" i="4"/>
  <c r="O187" i="4" s="1"/>
  <c r="M281" i="4"/>
  <c r="O281" i="4" s="1"/>
  <c r="I281" i="4" s="1"/>
  <c r="M270" i="4"/>
  <c r="O270" i="4" s="1"/>
  <c r="I270" i="4" s="1"/>
  <c r="M364" i="4"/>
  <c r="O364" i="4" s="1"/>
  <c r="I364" i="4" s="1"/>
  <c r="M291" i="4"/>
  <c r="O291" i="4" s="1"/>
  <c r="I291" i="4" s="1"/>
  <c r="M396" i="4"/>
  <c r="O396" i="4" s="1"/>
  <c r="I396" i="4" s="1"/>
  <c r="M301" i="4"/>
  <c r="O301" i="4" s="1"/>
  <c r="I301" i="4" s="1"/>
  <c r="M306" i="4"/>
  <c r="O306" i="4" s="1"/>
  <c r="I306" i="4" s="1"/>
  <c r="M347" i="4"/>
  <c r="O347" i="4" s="1"/>
  <c r="I347" i="4" s="1"/>
  <c r="M266" i="4"/>
  <c r="O266" i="4" s="1"/>
  <c r="I266" i="4" s="1"/>
  <c r="M163" i="4"/>
  <c r="O163" i="4" s="1"/>
  <c r="M263" i="4"/>
  <c r="O263" i="4" s="1"/>
  <c r="I263" i="4" s="1"/>
  <c r="M226" i="4"/>
  <c r="O226" i="4" s="1"/>
  <c r="I226" i="4" s="1"/>
  <c r="M159" i="4"/>
  <c r="O159" i="4" s="1"/>
  <c r="M400" i="4"/>
  <c r="O400" i="4" s="1"/>
  <c r="I400" i="4" s="1"/>
  <c r="M233" i="4"/>
  <c r="O233" i="4" s="1"/>
  <c r="I233" i="4" s="1"/>
  <c r="M275" i="4"/>
  <c r="O275" i="4" s="1"/>
  <c r="I275" i="4" s="1"/>
  <c r="M212" i="4"/>
  <c r="O212" i="4" s="1"/>
  <c r="I212" i="4" s="1"/>
  <c r="M373" i="4"/>
  <c r="O373" i="4" s="1"/>
  <c r="I373" i="4" s="1"/>
  <c r="M355" i="4"/>
  <c r="O355" i="4" s="1"/>
  <c r="I355" i="4" s="1"/>
  <c r="M209" i="4"/>
  <c r="O209" i="4" s="1"/>
  <c r="I209" i="4" s="1"/>
  <c r="M356" i="4"/>
  <c r="O356" i="4" s="1"/>
  <c r="I356" i="4" s="1"/>
  <c r="M168" i="4"/>
  <c r="O168" i="4" s="1"/>
  <c r="M293" i="4"/>
  <c r="O293" i="4" s="1"/>
  <c r="I293" i="4" s="1"/>
  <c r="M278" i="4"/>
  <c r="O278" i="4" s="1"/>
  <c r="I278" i="4" s="1"/>
  <c r="M328" i="4"/>
  <c r="O328" i="4" s="1"/>
  <c r="I328" i="4" s="1"/>
  <c r="M158" i="4"/>
  <c r="O158" i="4" s="1"/>
  <c r="F11" i="4"/>
  <c r="F5" i="4"/>
  <c r="F18" i="4"/>
  <c r="F82" i="4"/>
  <c r="F34" i="4"/>
  <c r="F57" i="4"/>
  <c r="F70" i="4"/>
  <c r="F71" i="4"/>
  <c r="F83" i="4"/>
  <c r="F95" i="4"/>
  <c r="F50" i="4"/>
  <c r="F87" i="4"/>
  <c r="F51" i="4"/>
  <c r="F77" i="4"/>
  <c r="F68" i="4"/>
  <c r="F65" i="4"/>
  <c r="F78" i="4"/>
  <c r="F39" i="4"/>
  <c r="F89" i="4"/>
  <c r="M154" i="4"/>
  <c r="O154" i="4" s="1"/>
  <c r="M194" i="4"/>
  <c r="O194" i="4" s="1"/>
  <c r="M231" i="4"/>
  <c r="O231" i="4" s="1"/>
  <c r="I231" i="4" s="1"/>
  <c r="M395" i="4"/>
  <c r="O395" i="4" s="1"/>
  <c r="I395" i="4" s="1"/>
  <c r="M327" i="4"/>
  <c r="O327" i="4" s="1"/>
  <c r="I327" i="4" s="1"/>
  <c r="M329" i="4"/>
  <c r="O329" i="4" s="1"/>
  <c r="I329" i="4" s="1"/>
  <c r="M258" i="4"/>
  <c r="O258" i="4" s="1"/>
  <c r="I258" i="4" s="1"/>
  <c r="M320" i="4"/>
  <c r="O320" i="4" s="1"/>
  <c r="I320" i="4" s="1"/>
  <c r="M223" i="4"/>
  <c r="O223" i="4" s="1"/>
  <c r="I223" i="4" s="1"/>
  <c r="M349" i="4"/>
  <c r="O349" i="4" s="1"/>
  <c r="I349" i="4" s="1"/>
  <c r="M394" i="4"/>
  <c r="O394" i="4" s="1"/>
  <c r="I394" i="4" s="1"/>
  <c r="M173" i="4"/>
  <c r="O173" i="4" s="1"/>
  <c r="M255" i="4"/>
  <c r="O255" i="4" s="1"/>
  <c r="I255" i="4" s="1"/>
  <c r="M273" i="4"/>
  <c r="O273" i="4" s="1"/>
  <c r="I273" i="4" s="1"/>
  <c r="M219" i="4"/>
  <c r="O219" i="4" s="1"/>
  <c r="I219" i="4" s="1"/>
  <c r="M259" i="4"/>
  <c r="O259" i="4" s="1"/>
  <c r="I259" i="4" s="1"/>
  <c r="M153" i="4"/>
  <c r="O153" i="4" s="1"/>
  <c r="M244" i="4"/>
  <c r="O244" i="4" s="1"/>
  <c r="I244" i="4" s="1"/>
  <c r="M228" i="4"/>
  <c r="O228" i="4" s="1"/>
  <c r="I228" i="4" s="1"/>
  <c r="M303" i="4"/>
  <c r="O303" i="4" s="1"/>
  <c r="I303" i="4" s="1"/>
  <c r="M260" i="4"/>
  <c r="O260" i="4" s="1"/>
  <c r="I260" i="4" s="1"/>
  <c r="M372" i="4"/>
  <c r="O372" i="4" s="1"/>
  <c r="I372" i="4" s="1"/>
  <c r="M207" i="4"/>
  <c r="O207" i="4" s="1"/>
  <c r="I207" i="4" s="1"/>
  <c r="M344" i="4"/>
  <c r="O344" i="4" s="1"/>
  <c r="I344" i="4" s="1"/>
  <c r="M199" i="4"/>
  <c r="O199" i="4" s="1"/>
  <c r="M208" i="4"/>
  <c r="O208" i="4" s="1"/>
  <c r="I208" i="4" s="1"/>
  <c r="M251" i="4"/>
  <c r="O251" i="4" s="1"/>
  <c r="I251" i="4" s="1"/>
  <c r="M237" i="4"/>
  <c r="O237" i="4" s="1"/>
  <c r="I237" i="4" s="1"/>
  <c r="F59" i="4"/>
  <c r="F16" i="4"/>
  <c r="F12" i="4"/>
  <c r="F43" i="4"/>
  <c r="F32" i="4"/>
  <c r="F21" i="4"/>
  <c r="F99" i="4"/>
  <c r="F41" i="4"/>
  <c r="F81" i="4"/>
  <c r="F27" i="4"/>
  <c r="M334" i="4"/>
  <c r="O334" i="4" s="1"/>
  <c r="I334" i="4" s="1"/>
  <c r="M310" i="4"/>
  <c r="O310" i="4" s="1"/>
  <c r="I310" i="4" s="1"/>
  <c r="M321" i="4"/>
  <c r="O321" i="4" s="1"/>
  <c r="I321" i="4" s="1"/>
  <c r="M337" i="4"/>
  <c r="O337" i="4" s="1"/>
  <c r="I337" i="4" s="1"/>
  <c r="M152" i="4"/>
  <c r="O152" i="4" s="1"/>
  <c r="M289" i="4"/>
  <c r="O289" i="4" s="1"/>
  <c r="I289" i="4" s="1"/>
  <c r="M246" i="4"/>
  <c r="O246" i="4" s="1"/>
  <c r="I246" i="4" s="1"/>
  <c r="M313" i="4"/>
  <c r="O313" i="4" s="1"/>
  <c r="I313" i="4" s="1"/>
  <c r="M205" i="4"/>
  <c r="O205" i="4" s="1"/>
  <c r="I205" i="4" s="1"/>
  <c r="M350" i="4"/>
  <c r="O350" i="4" s="1"/>
  <c r="I350" i="4" s="1"/>
  <c r="M256" i="4"/>
  <c r="O256" i="4" s="1"/>
  <c r="I256" i="4" s="1"/>
  <c r="M280" i="4"/>
  <c r="O280" i="4" s="1"/>
  <c r="I280" i="4" s="1"/>
  <c r="M171" i="4"/>
  <c r="O171" i="4" s="1"/>
  <c r="M305" i="4"/>
  <c r="O305" i="4" s="1"/>
  <c r="I305" i="4" s="1"/>
  <c r="M384" i="4"/>
  <c r="O384" i="4" s="1"/>
  <c r="I384" i="4" s="1"/>
  <c r="M318" i="4"/>
  <c r="O318" i="4" s="1"/>
  <c r="I318" i="4" s="1"/>
  <c r="M330" i="4"/>
  <c r="O330" i="4" s="1"/>
  <c r="I330" i="4" s="1"/>
  <c r="M343" i="4"/>
  <c r="O343" i="4" s="1"/>
  <c r="I343" i="4" s="1"/>
  <c r="M182" i="4"/>
  <c r="O182" i="4" s="1"/>
  <c r="M345" i="4"/>
  <c r="O345" i="4" s="1"/>
  <c r="I345" i="4" s="1"/>
  <c r="M241" i="4"/>
  <c r="O241" i="4" s="1"/>
  <c r="I241" i="4" s="1"/>
  <c r="M265" i="4"/>
  <c r="O265" i="4" s="1"/>
  <c r="I265" i="4" s="1"/>
  <c r="M243" i="4"/>
  <c r="O243" i="4" s="1"/>
  <c r="I243" i="4" s="1"/>
  <c r="M331" i="4"/>
  <c r="O331" i="4" s="1"/>
  <c r="I331" i="4" s="1"/>
  <c r="M312" i="4"/>
  <c r="O312" i="4" s="1"/>
  <c r="I312" i="4" s="1"/>
  <c r="M238" i="4"/>
  <c r="O238" i="4" s="1"/>
  <c r="I238" i="4" s="1"/>
  <c r="M308" i="4"/>
  <c r="O308" i="4" s="1"/>
  <c r="I308" i="4" s="1"/>
  <c r="M172" i="4"/>
  <c r="O172" i="4" s="1"/>
  <c r="M376" i="4"/>
  <c r="O376" i="4" s="1"/>
  <c r="I376" i="4" s="1"/>
  <c r="M285" i="4"/>
  <c r="O285" i="4" s="1"/>
  <c r="I285" i="4" s="1"/>
  <c r="M299" i="4"/>
  <c r="O299" i="4" s="1"/>
  <c r="I299" i="4" s="1"/>
  <c r="M322" i="4"/>
  <c r="O322" i="4" s="1"/>
  <c r="I322" i="4" s="1"/>
  <c r="M239" i="4"/>
  <c r="O239" i="4" s="1"/>
  <c r="I239" i="4" s="1"/>
  <c r="M225" i="4"/>
  <c r="O225" i="4" s="1"/>
  <c r="I225" i="4" s="1"/>
  <c r="M294" i="4"/>
  <c r="O294" i="4" s="1"/>
  <c r="I294" i="4" s="1"/>
  <c r="M393" i="4"/>
  <c r="O393" i="4" s="1"/>
  <c r="I393" i="4" s="1"/>
  <c r="M214" i="4"/>
  <c r="O214" i="4" s="1"/>
  <c r="I214" i="4" s="1"/>
  <c r="M232" i="4"/>
  <c r="O232" i="4" s="1"/>
  <c r="I232" i="4" s="1"/>
  <c r="M315" i="4"/>
  <c r="O315" i="4" s="1"/>
  <c r="I315" i="4" s="1"/>
  <c r="M234" i="4"/>
  <c r="O234" i="4" s="1"/>
  <c r="I234" i="4" s="1"/>
  <c r="M164" i="4"/>
  <c r="O164" i="4" s="1"/>
  <c r="M340" i="4"/>
  <c r="O340" i="4" s="1"/>
  <c r="I340" i="4" s="1"/>
  <c r="M220" i="4"/>
  <c r="O220" i="4" s="1"/>
  <c r="I220" i="4" s="1"/>
  <c r="M183" i="4"/>
  <c r="O183" i="4" s="1"/>
  <c r="M224" i="4"/>
  <c r="O224" i="4" s="1"/>
  <c r="I224" i="4" s="1"/>
  <c r="M177" i="4"/>
  <c r="O177" i="4" s="1"/>
  <c r="M218" i="4"/>
  <c r="O218" i="4" s="1"/>
  <c r="I218" i="4" s="1"/>
  <c r="M288" i="4"/>
  <c r="O288" i="4" s="1"/>
  <c r="I288" i="4" s="1"/>
  <c r="M264" i="4"/>
  <c r="O264" i="4" s="1"/>
  <c r="I264" i="4" s="1"/>
  <c r="M200" i="4"/>
  <c r="O200" i="4" s="1"/>
  <c r="M186" i="4"/>
  <c r="O186" i="4" s="1"/>
  <c r="M188" i="4"/>
  <c r="O188" i="4" s="1"/>
  <c r="M382" i="4"/>
  <c r="O382" i="4" s="1"/>
  <c r="I382" i="4" s="1"/>
  <c r="F90" i="4"/>
  <c r="F56" i="4"/>
  <c r="F63" i="4"/>
  <c r="F98" i="4"/>
  <c r="F3" i="4"/>
  <c r="F42" i="4"/>
  <c r="F85" i="4"/>
  <c r="F15" i="4"/>
  <c r="F88" i="4"/>
  <c r="F30" i="4"/>
  <c r="F31" i="4"/>
  <c r="F91" i="4"/>
  <c r="F17" i="4"/>
  <c r="F29" i="4"/>
  <c r="F97" i="4"/>
  <c r="F45" i="4"/>
  <c r="F46" i="4"/>
  <c r="F73" i="4"/>
  <c r="F79" i="4"/>
  <c r="F86" i="4"/>
  <c r="F66" i="4"/>
  <c r="F94" i="4"/>
  <c r="M325" i="4"/>
  <c r="O325" i="4" s="1"/>
  <c r="I325" i="4" s="1"/>
  <c r="M370" i="4"/>
  <c r="O370" i="4" s="1"/>
  <c r="I370" i="4" s="1"/>
  <c r="M335" i="4"/>
  <c r="O335" i="4" s="1"/>
  <c r="I335" i="4" s="1"/>
  <c r="M378" i="4"/>
  <c r="O378" i="4" s="1"/>
  <c r="I378" i="4" s="1"/>
  <c r="M348" i="4"/>
  <c r="O348" i="4" s="1"/>
  <c r="I348" i="4" s="1"/>
  <c r="M222" i="4"/>
  <c r="O222" i="4" s="1"/>
  <c r="I222" i="4" s="1"/>
  <c r="M279" i="4"/>
  <c r="O279" i="4" s="1"/>
  <c r="I279" i="4" s="1"/>
  <c r="M180" i="4"/>
  <c r="O180" i="4" s="1"/>
  <c r="M203" i="4"/>
  <c r="O203" i="4" s="1"/>
  <c r="I203" i="4" s="1"/>
  <c r="M235" i="4"/>
  <c r="O235" i="4" s="1"/>
  <c r="I235" i="4" s="1"/>
  <c r="M277" i="4"/>
  <c r="O277" i="4" s="1"/>
  <c r="I277" i="4" s="1"/>
  <c r="M300" i="4"/>
  <c r="O300" i="4" s="1"/>
  <c r="I300" i="4" s="1"/>
  <c r="M398" i="4"/>
  <c r="O398" i="4" s="1"/>
  <c r="I398" i="4" s="1"/>
  <c r="M359" i="4"/>
  <c r="O359" i="4" s="1"/>
  <c r="I359" i="4" s="1"/>
  <c r="M286" i="4"/>
  <c r="O286" i="4" s="1"/>
  <c r="I286" i="4" s="1"/>
  <c r="M170" i="4"/>
  <c r="O170" i="4" s="1"/>
  <c r="M324" i="4"/>
  <c r="O324" i="4" s="1"/>
  <c r="I324" i="4" s="1"/>
  <c r="M307" i="4"/>
  <c r="O307" i="4" s="1"/>
  <c r="I307" i="4" s="1"/>
  <c r="M165" i="4"/>
  <c r="O165" i="4" s="1"/>
  <c r="M401" i="4"/>
  <c r="O401" i="4" s="1"/>
  <c r="I401" i="4" s="1"/>
  <c r="M333" i="4"/>
  <c r="O333" i="4" s="1"/>
  <c r="I333" i="4" s="1"/>
  <c r="M399" i="4"/>
  <c r="O399" i="4" s="1"/>
  <c r="I399" i="4" s="1"/>
  <c r="M216" i="4"/>
  <c r="O216" i="4" s="1"/>
  <c r="I216" i="4" s="1"/>
  <c r="M210" i="4"/>
  <c r="O210" i="4" s="1"/>
  <c r="I210" i="4" s="1"/>
  <c r="M213" i="4"/>
  <c r="O213" i="4" s="1"/>
  <c r="I213" i="4" s="1"/>
  <c r="M247" i="4"/>
  <c r="O247" i="4" s="1"/>
  <c r="I247" i="4" s="1"/>
  <c r="M379" i="4"/>
  <c r="O379" i="4" s="1"/>
  <c r="I379" i="4" s="1"/>
  <c r="M176" i="4"/>
  <c r="O176" i="4" s="1"/>
  <c r="M229" i="4"/>
  <c r="O229" i="4" s="1"/>
  <c r="I229" i="4" s="1"/>
  <c r="M202" i="4"/>
  <c r="O202" i="4" s="1"/>
  <c r="I202" i="4" s="1"/>
  <c r="M377" i="4"/>
  <c r="O377" i="4" s="1"/>
  <c r="I377" i="4" s="1"/>
  <c r="M254" i="4"/>
  <c r="O254" i="4" s="1"/>
  <c r="I254" i="4" s="1"/>
  <c r="M221" i="4"/>
  <c r="O221" i="4" s="1"/>
  <c r="I221" i="4" s="1"/>
  <c r="M185" i="4"/>
  <c r="O185" i="4" s="1"/>
  <c r="M245" i="4"/>
  <c r="O245" i="4" s="1"/>
  <c r="I245" i="4" s="1"/>
  <c r="M283" i="4"/>
  <c r="O283" i="4" s="1"/>
  <c r="I283" i="4" s="1"/>
  <c r="M339" i="4"/>
  <c r="O339" i="4" s="1"/>
  <c r="I339" i="4" s="1"/>
  <c r="M191" i="4"/>
  <c r="O191" i="4" s="1"/>
  <c r="M274" i="4"/>
  <c r="O274" i="4" s="1"/>
  <c r="I274" i="4" s="1"/>
  <c r="F48" i="4"/>
  <c r="F33" i="4"/>
  <c r="F25" i="4"/>
  <c r="F54" i="4"/>
  <c r="F24" i="4"/>
  <c r="F13" i="4"/>
  <c r="F28" i="4"/>
  <c r="F22" i="4"/>
  <c r="F8" i="4"/>
  <c r="F75" i="4"/>
  <c r="F93" i="4"/>
  <c r="F72" i="4"/>
  <c r="F92" i="4"/>
  <c r="F47" i="4"/>
  <c r="F74" i="4"/>
  <c r="F78" i="21"/>
  <c r="H78" i="21" s="1"/>
  <c r="F73" i="21"/>
  <c r="H73" i="21" s="1"/>
  <c r="F72" i="21"/>
  <c r="H72" i="21" s="1"/>
  <c r="F67" i="21"/>
  <c r="H67" i="21" s="1"/>
  <c r="F66" i="21"/>
  <c r="H66" i="21" s="1"/>
  <c r="F51" i="21"/>
  <c r="H51" i="21" s="1"/>
  <c r="F27" i="21"/>
  <c r="H27" i="21" s="1"/>
  <c r="F26" i="21"/>
  <c r="H26" i="21" s="1"/>
  <c r="F10" i="21"/>
  <c r="H10" i="21" s="1"/>
  <c r="F9" i="21"/>
  <c r="H9" i="21" s="1"/>
  <c r="F8" i="21"/>
  <c r="H8" i="21" s="1"/>
  <c r="F6" i="21"/>
  <c r="H6" i="21" s="1"/>
  <c r="F4" i="21"/>
  <c r="H4" i="21" s="1"/>
  <c r="M83" i="21"/>
  <c r="O83" i="21" s="1"/>
  <c r="M78" i="21"/>
  <c r="O78" i="21" s="1"/>
  <c r="M54" i="21"/>
  <c r="O54" i="21" s="1"/>
  <c r="M48" i="21"/>
  <c r="O48" i="21" s="1"/>
  <c r="M39" i="21"/>
  <c r="O39" i="21" s="1"/>
  <c r="M33" i="21"/>
  <c r="O33" i="21" s="1"/>
  <c r="F83" i="21"/>
  <c r="H83" i="21" s="1"/>
  <c r="F81" i="21"/>
  <c r="H81" i="21" s="1"/>
  <c r="F59" i="21"/>
  <c r="H59" i="21" s="1"/>
  <c r="F46" i="21"/>
  <c r="H46" i="21" s="1"/>
  <c r="F44" i="21"/>
  <c r="H44" i="21" s="1"/>
  <c r="F39" i="21"/>
  <c r="H39" i="21" s="1"/>
  <c r="F23" i="21"/>
  <c r="H23" i="21" s="1"/>
  <c r="F19" i="21"/>
  <c r="H19" i="21" s="1"/>
  <c r="M77" i="21"/>
  <c r="O77" i="21" s="1"/>
  <c r="M74" i="21"/>
  <c r="O74" i="21" s="1"/>
  <c r="M62" i="21"/>
  <c r="O62" i="21" s="1"/>
  <c r="M2" i="21"/>
  <c r="O2" i="21" s="1"/>
  <c r="M52" i="21"/>
  <c r="O52" i="21" s="1"/>
  <c r="M16" i="21"/>
  <c r="O16" i="21" s="1"/>
  <c r="M71" i="21"/>
  <c r="O71" i="21" s="1"/>
  <c r="M68" i="21"/>
  <c r="O68" i="21" s="1"/>
  <c r="M66" i="21"/>
  <c r="O66" i="21" s="1"/>
  <c r="M65" i="21"/>
  <c r="O65" i="21" s="1"/>
  <c r="M50" i="21"/>
  <c r="O50" i="21" s="1"/>
  <c r="M49" i="21"/>
  <c r="O49" i="21" s="1"/>
  <c r="M43" i="21"/>
  <c r="O43" i="21" s="1"/>
  <c r="M40" i="21"/>
  <c r="O40" i="21" s="1"/>
  <c r="M37" i="21"/>
  <c r="O37" i="21" s="1"/>
  <c r="M29" i="21"/>
  <c r="O29" i="21" s="1"/>
  <c r="M27" i="21"/>
  <c r="O27" i="21" s="1"/>
  <c r="M22" i="21"/>
  <c r="O22" i="21" s="1"/>
  <c r="M18" i="21"/>
  <c r="O18" i="21" s="1"/>
  <c r="M12" i="21"/>
  <c r="O12" i="21" s="1"/>
  <c r="O3" i="21"/>
  <c r="M55" i="21"/>
  <c r="O55" i="21" s="1"/>
  <c r="M72" i="21"/>
  <c r="O72" i="21" s="1"/>
  <c r="M4" i="21"/>
  <c r="O4" i="21" s="1"/>
  <c r="F80" i="21"/>
  <c r="H80" i="21" s="1"/>
  <c r="F58" i="21"/>
  <c r="H58" i="21" s="1"/>
  <c r="M44" i="21"/>
  <c r="O44" i="21" s="1"/>
  <c r="M38" i="21"/>
  <c r="O38" i="21" s="1"/>
  <c r="M59" i="21"/>
  <c r="O59" i="21" s="1"/>
  <c r="F37" i="21"/>
  <c r="H37" i="21" s="1"/>
  <c r="M31" i="21"/>
  <c r="O31" i="21" s="1"/>
  <c r="M19" i="21"/>
  <c r="O19" i="21" s="1"/>
  <c r="M63" i="21"/>
  <c r="O63" i="21" s="1"/>
  <c r="F13" i="21"/>
  <c r="H13" i="21" s="1"/>
  <c r="F56" i="21"/>
  <c r="H56" i="21" s="1"/>
  <c r="M45" i="21"/>
  <c r="O45" i="21" s="1"/>
  <c r="F42" i="21"/>
  <c r="H42" i="21" s="1"/>
  <c r="M70" i="21"/>
  <c r="O70" i="21" s="1"/>
  <c r="M64" i="21"/>
  <c r="O64" i="21" s="1"/>
  <c r="M53" i="21"/>
  <c r="O53" i="21" s="1"/>
  <c r="F69" i="21"/>
  <c r="H69" i="21" s="1"/>
  <c r="F14" i="21"/>
  <c r="H14" i="21" s="1"/>
  <c r="M57" i="21"/>
  <c r="O57" i="21" s="1"/>
  <c r="F35" i="21"/>
  <c r="H35" i="21" s="1"/>
  <c r="F71" i="21"/>
  <c r="H71" i="21" s="1"/>
  <c r="M41" i="21"/>
  <c r="O41" i="21" s="1"/>
  <c r="F36" i="21"/>
  <c r="H36" i="21" s="1"/>
  <c r="F79" i="21"/>
  <c r="H79" i="21" s="1"/>
  <c r="F24" i="21"/>
  <c r="H24" i="21" s="1"/>
  <c r="AH291" i="13"/>
  <c r="H91" i="13"/>
  <c r="AE230" i="13"/>
  <c r="E30" i="13"/>
  <c r="AE844" i="13"/>
  <c r="E644" i="13"/>
  <c r="AE286" i="13"/>
  <c r="E86" i="13"/>
  <c r="AH274" i="13"/>
  <c r="H74" i="13"/>
  <c r="AE814" i="13"/>
  <c r="E614" i="13"/>
  <c r="AH436" i="13"/>
  <c r="H436" i="13" s="1"/>
  <c r="H236" i="13"/>
  <c r="D796" i="13"/>
  <c r="AD996" i="13"/>
  <c r="D194" i="13"/>
  <c r="AD394" i="13"/>
  <c r="D773" i="13"/>
  <c r="AD973" i="13"/>
  <c r="H759" i="13"/>
  <c r="AH959" i="13"/>
  <c r="H127" i="13"/>
  <c r="AH327" i="13"/>
  <c r="D702" i="13"/>
  <c r="AD902" i="13"/>
  <c r="H727" i="13"/>
  <c r="AH927" i="13"/>
  <c r="H137" i="13"/>
  <c r="AH337" i="13"/>
  <c r="AE1177" i="13"/>
  <c r="E1177" i="13" s="1"/>
  <c r="E977" i="13"/>
  <c r="D201" i="13"/>
  <c r="AD401" i="13"/>
  <c r="D120" i="13"/>
  <c r="AD320" i="13"/>
  <c r="D118" i="13"/>
  <c r="AD318" i="13"/>
  <c r="AE1171" i="13"/>
  <c r="E1171" i="13" s="1"/>
  <c r="E971" i="13"/>
  <c r="H755" i="13"/>
  <c r="AH955" i="13"/>
  <c r="E983" i="13"/>
  <c r="AE1183" i="13"/>
  <c r="E1183" i="13" s="1"/>
  <c r="H188" i="13"/>
  <c r="AH388" i="13"/>
  <c r="AH857" i="13"/>
  <c r="H657" i="13"/>
  <c r="AE297" i="13"/>
  <c r="E97" i="13"/>
  <c r="H174" i="22"/>
  <c r="AE174" i="13" s="1"/>
  <c r="AH774" i="13"/>
  <c r="AE222" i="13"/>
  <c r="E22" i="13"/>
  <c r="AE883" i="13"/>
  <c r="E683" i="13"/>
  <c r="AE874" i="13"/>
  <c r="E674" i="13"/>
  <c r="AH279" i="13"/>
  <c r="H79" i="13"/>
  <c r="AD494" i="13"/>
  <c r="D494" i="13" s="1"/>
  <c r="D294" i="13"/>
  <c r="E704" i="13"/>
  <c r="AE904" i="13"/>
  <c r="G776" i="13"/>
  <c r="AG976" i="13"/>
  <c r="H944" i="13"/>
  <c r="AH1144" i="13"/>
  <c r="H1144" i="13" s="1"/>
  <c r="G167" i="13"/>
  <c r="AG367" i="13"/>
  <c r="E159" i="13"/>
  <c r="AE359" i="13"/>
  <c r="E727" i="13"/>
  <c r="AE927" i="13"/>
  <c r="AE462" i="13"/>
  <c r="E462" i="13" s="1"/>
  <c r="E262" i="13"/>
  <c r="E160" i="13"/>
  <c r="AE360" i="13"/>
  <c r="G722" i="13"/>
  <c r="AG922" i="13"/>
  <c r="AE1146" i="13"/>
  <c r="E1146" i="13" s="1"/>
  <c r="E946" i="13"/>
  <c r="E789" i="13"/>
  <c r="AE989" i="13"/>
  <c r="E735" i="13"/>
  <c r="AE935" i="13"/>
  <c r="AG956" i="13"/>
  <c r="G756" i="13"/>
  <c r="AH1088" i="13"/>
  <c r="H1088" i="13" s="1"/>
  <c r="H888" i="13"/>
  <c r="G150" i="13"/>
  <c r="AG350" i="13"/>
  <c r="E169" i="13"/>
  <c r="AE369" i="13"/>
  <c r="E706" i="13"/>
  <c r="AE906" i="13"/>
  <c r="H145" i="22"/>
  <c r="AE145" i="13" s="1"/>
  <c r="AH745" i="13"/>
  <c r="O193" i="22"/>
  <c r="AE793" i="13" s="1"/>
  <c r="AH193" i="13"/>
  <c r="O118" i="22"/>
  <c r="AE718" i="13" s="1"/>
  <c r="AH118" i="13"/>
  <c r="H201" i="22"/>
  <c r="AE201" i="13" s="1"/>
  <c r="AH801" i="13"/>
  <c r="AG896" i="13"/>
  <c r="G696" i="13"/>
  <c r="AH296" i="13"/>
  <c r="H96" i="13"/>
  <c r="AE895" i="13"/>
  <c r="E695" i="13"/>
  <c r="AE291" i="13"/>
  <c r="E91" i="13"/>
  <c r="AG861" i="13"/>
  <c r="G661" i="13"/>
  <c r="AG807" i="13"/>
  <c r="G607" i="13"/>
  <c r="AD264" i="13"/>
  <c r="D64" i="13"/>
  <c r="AG862" i="13"/>
  <c r="G662" i="13"/>
  <c r="AG845" i="13"/>
  <c r="G645" i="13"/>
  <c r="AG888" i="13"/>
  <c r="G688" i="13"/>
  <c r="AE288" i="13"/>
  <c r="E88" i="13"/>
  <c r="AE283" i="13"/>
  <c r="E83" i="13"/>
  <c r="AE241" i="13"/>
  <c r="E41" i="13"/>
  <c r="AE273" i="13"/>
  <c r="E73" i="13"/>
  <c r="AE825" i="13"/>
  <c r="E625" i="13"/>
  <c r="AE265" i="13"/>
  <c r="E65" i="13"/>
  <c r="AE285" i="13"/>
  <c r="E85" i="13"/>
  <c r="AE834" i="13"/>
  <c r="E634" i="13"/>
  <c r="AE276" i="13"/>
  <c r="E76" i="13"/>
  <c r="AE882" i="13"/>
  <c r="E682" i="13"/>
  <c r="AE809" i="13"/>
  <c r="E609" i="13"/>
  <c r="O154" i="22"/>
  <c r="AE754" i="13" s="1"/>
  <c r="AH154" i="13"/>
  <c r="AE232" i="13"/>
  <c r="E32" i="13"/>
  <c r="AE284" i="13"/>
  <c r="E84" i="13"/>
  <c r="AE872" i="13"/>
  <c r="E672" i="13"/>
  <c r="AE269" i="13"/>
  <c r="E69" i="13"/>
  <c r="AH410" i="13"/>
  <c r="H410" i="13" s="1"/>
  <c r="H210" i="13"/>
  <c r="AH477" i="13"/>
  <c r="H477" i="13" s="1"/>
  <c r="H277" i="13"/>
  <c r="AH828" i="13"/>
  <c r="H628" i="13"/>
  <c r="E304" i="13"/>
  <c r="AE504" i="13"/>
  <c r="E504" i="13" s="1"/>
  <c r="E921" i="13"/>
  <c r="AE1121" i="13"/>
  <c r="E1121" i="13" s="1"/>
  <c r="D798" i="13"/>
  <c r="AD998" i="13"/>
  <c r="H777" i="13"/>
  <c r="AH977" i="13"/>
  <c r="D776" i="13"/>
  <c r="AD976" i="13"/>
  <c r="H732" i="13"/>
  <c r="AH932" i="13"/>
  <c r="D769" i="13"/>
  <c r="AD969" i="13"/>
  <c r="D110" i="13"/>
  <c r="AD310" i="13"/>
  <c r="D192" i="13"/>
  <c r="AD392" i="13"/>
  <c r="H743" i="13"/>
  <c r="AH943" i="13"/>
  <c r="E306" i="13"/>
  <c r="AE506" i="13"/>
  <c r="E506" i="13" s="1"/>
  <c r="D801" i="13"/>
  <c r="AD1001" i="13"/>
  <c r="H373" i="13"/>
  <c r="AH573" i="13"/>
  <c r="H573" i="13" s="1"/>
  <c r="H1000" i="13"/>
  <c r="AH1200" i="13"/>
  <c r="H1200" i="13" s="1"/>
  <c r="H357" i="13"/>
  <c r="AH557" i="13"/>
  <c r="H557" i="13" s="1"/>
  <c r="D710" i="13"/>
  <c r="AD910" i="13"/>
  <c r="H719" i="13"/>
  <c r="AH919" i="13"/>
  <c r="H149" i="13"/>
  <c r="AH349" i="13"/>
  <c r="D193" i="13"/>
  <c r="AD393" i="13"/>
  <c r="H794" i="13"/>
  <c r="AH994" i="13"/>
  <c r="H152" i="13"/>
  <c r="AH352" i="13"/>
  <c r="H346" i="13"/>
  <c r="AH546" i="13"/>
  <c r="H546" i="13" s="1"/>
  <c r="H377" i="13"/>
  <c r="AH577" i="13"/>
  <c r="H577" i="13" s="1"/>
  <c r="D743" i="13"/>
  <c r="AD943" i="13"/>
  <c r="E303" i="13"/>
  <c r="AE503" i="13"/>
  <c r="E503" i="13" s="1"/>
  <c r="AH599" i="13"/>
  <c r="H599" i="13" s="1"/>
  <c r="H399" i="13"/>
  <c r="H142" i="13"/>
  <c r="AH342" i="13"/>
  <c r="E997" i="13"/>
  <c r="AE1197" i="13"/>
  <c r="E1197" i="13" s="1"/>
  <c r="D795" i="13"/>
  <c r="AD995" i="13"/>
  <c r="D135" i="13"/>
  <c r="AD335" i="13"/>
  <c r="H156" i="13"/>
  <c r="AH356" i="13"/>
  <c r="H772" i="13"/>
  <c r="AH972" i="13"/>
  <c r="D145" i="13"/>
  <c r="AD345" i="13"/>
  <c r="H776" i="13"/>
  <c r="AH976" i="13"/>
  <c r="AE1170" i="13"/>
  <c r="E1170" i="13" s="1"/>
  <c r="E970" i="13"/>
  <c r="H198" i="13"/>
  <c r="AH398" i="13"/>
  <c r="E314" i="13"/>
  <c r="AE514" i="13"/>
  <c r="E514" i="13" s="1"/>
  <c r="D744" i="13"/>
  <c r="AD944" i="13"/>
  <c r="D784" i="13"/>
  <c r="AD984" i="13"/>
  <c r="H133" i="13"/>
  <c r="AH333" i="13"/>
  <c r="H158" i="13"/>
  <c r="AH358" i="13"/>
  <c r="AH989" i="13"/>
  <c r="H789" i="13"/>
  <c r="H914" i="13"/>
  <c r="AH1114" i="13"/>
  <c r="H1114" i="13" s="1"/>
  <c r="D112" i="13"/>
  <c r="AD312" i="13"/>
  <c r="H738" i="13"/>
  <c r="AH938" i="13"/>
  <c r="H748" i="13"/>
  <c r="AH948" i="13"/>
  <c r="AE1105" i="13"/>
  <c r="E1105" i="13" s="1"/>
  <c r="E905" i="13"/>
  <c r="H765" i="13"/>
  <c r="AH965" i="13"/>
  <c r="H401" i="13"/>
  <c r="AH601" i="13"/>
  <c r="H601" i="13" s="1"/>
  <c r="O124" i="22"/>
  <c r="AE724" i="13" s="1"/>
  <c r="AH124" i="13"/>
  <c r="AH859" i="13"/>
  <c r="H859" i="13" s="1"/>
  <c r="H659" i="13"/>
  <c r="H125" i="22"/>
  <c r="AE125" i="13" s="1"/>
  <c r="AH725" i="13"/>
  <c r="H182" i="22"/>
  <c r="AE182" i="13" s="1"/>
  <c r="AH782" i="13"/>
  <c r="H131" i="22"/>
  <c r="AE131" i="13" s="1"/>
  <c r="AH731" i="13"/>
  <c r="AE896" i="13"/>
  <c r="E696" i="13"/>
  <c r="AE293" i="13"/>
  <c r="E93" i="13"/>
  <c r="AE295" i="13"/>
  <c r="E95" i="13"/>
  <c r="AG822" i="13"/>
  <c r="G622" i="13"/>
  <c r="AG805" i="13"/>
  <c r="G605" i="13"/>
  <c r="AH276" i="13"/>
  <c r="H276" i="13" s="1"/>
  <c r="H76" i="13"/>
  <c r="AE289" i="13"/>
  <c r="E89" i="13"/>
  <c r="AE233" i="13"/>
  <c r="E33" i="13"/>
  <c r="AH844" i="13"/>
  <c r="H644" i="13"/>
  <c r="O128" i="22"/>
  <c r="AE728" i="13" s="1"/>
  <c r="AH128" i="13"/>
  <c r="AE833" i="13"/>
  <c r="E633" i="13"/>
  <c r="AE210" i="13"/>
  <c r="E10" i="13"/>
  <c r="O176" i="22"/>
  <c r="AE776" i="13" s="1"/>
  <c r="AH176" i="13"/>
  <c r="AE214" i="13"/>
  <c r="E14" i="13"/>
  <c r="AE865" i="13"/>
  <c r="E665" i="13"/>
  <c r="AE841" i="13"/>
  <c r="E641" i="13"/>
  <c r="H147" i="22"/>
  <c r="AE147" i="13" s="1"/>
  <c r="AH747" i="13"/>
  <c r="AE840" i="13"/>
  <c r="E640" i="13"/>
  <c r="O155" i="22"/>
  <c r="AE755" i="13" s="1"/>
  <c r="AH155" i="13"/>
  <c r="AH412" i="13"/>
  <c r="H412" i="13" s="1"/>
  <c r="H212" i="13"/>
  <c r="AH481" i="13"/>
  <c r="H481" i="13" s="1"/>
  <c r="H281" i="13"/>
  <c r="AG284" i="13"/>
  <c r="G84" i="13"/>
  <c r="AG292" i="13"/>
  <c r="G92" i="13"/>
  <c r="AH869" i="13"/>
  <c r="H869" i="13" s="1"/>
  <c r="H669" i="13"/>
  <c r="G715" i="13"/>
  <c r="AG915" i="13"/>
  <c r="G109" i="13"/>
  <c r="AG309" i="13"/>
  <c r="G146" i="13"/>
  <c r="AG346" i="13"/>
  <c r="AH1010" i="13"/>
  <c r="H1010" i="13" s="1"/>
  <c r="H810" i="13"/>
  <c r="AH1026" i="13"/>
  <c r="H1026" i="13" s="1"/>
  <c r="H826" i="13"/>
  <c r="G161" i="13"/>
  <c r="AG361" i="13"/>
  <c r="AG1016" i="13"/>
  <c r="G1016" i="13" s="1"/>
  <c r="G816" i="13"/>
  <c r="AD1097" i="13"/>
  <c r="D1097" i="13" s="1"/>
  <c r="D897" i="13"/>
  <c r="AG962" i="13"/>
  <c r="G762" i="13"/>
  <c r="AG997" i="13"/>
  <c r="G797" i="13"/>
  <c r="E177" i="13"/>
  <c r="AE377" i="13"/>
  <c r="AH1014" i="13"/>
  <c r="H1014" i="13" s="1"/>
  <c r="H814" i="13"/>
  <c r="E132" i="13"/>
  <c r="AE332" i="13"/>
  <c r="AD1015" i="13"/>
  <c r="D1015" i="13" s="1"/>
  <c r="D815" i="13"/>
  <c r="AD1007" i="13"/>
  <c r="D1007" i="13" s="1"/>
  <c r="D807" i="13"/>
  <c r="AE412" i="13"/>
  <c r="E412" i="13" s="1"/>
  <c r="E212" i="13"/>
  <c r="AG1053" i="13"/>
  <c r="G1053" i="13" s="1"/>
  <c r="G853" i="13"/>
  <c r="E143" i="13"/>
  <c r="AE343" i="13"/>
  <c r="G740" i="13"/>
  <c r="AG940" i="13"/>
  <c r="G763" i="13"/>
  <c r="AG963" i="13"/>
  <c r="AH1101" i="13"/>
  <c r="H1101" i="13" s="1"/>
  <c r="H901" i="13"/>
  <c r="H365" i="13"/>
  <c r="AH565" i="13"/>
  <c r="H565" i="13" s="1"/>
  <c r="G714" i="13"/>
  <c r="AG914" i="13"/>
  <c r="AH1020" i="13"/>
  <c r="H1020" i="13" s="1"/>
  <c r="H820" i="13"/>
  <c r="AE498" i="13"/>
  <c r="E498" i="13" s="1"/>
  <c r="E298" i="13"/>
  <c r="AH1054" i="13"/>
  <c r="H1054" i="13" s="1"/>
  <c r="H854" i="13"/>
  <c r="G716" i="13"/>
  <c r="AG916" i="13"/>
  <c r="G147" i="13"/>
  <c r="AG347" i="13"/>
  <c r="AH1050" i="13"/>
  <c r="H1050" i="13" s="1"/>
  <c r="H850" i="13"/>
  <c r="E119" i="13"/>
  <c r="AE319" i="13"/>
  <c r="G159" i="13"/>
  <c r="AG359" i="13"/>
  <c r="AD1100" i="13"/>
  <c r="D1100" i="13" s="1"/>
  <c r="D900" i="13"/>
  <c r="AD1099" i="13"/>
  <c r="D1099" i="13" s="1"/>
  <c r="D899" i="13"/>
  <c r="AE949" i="13"/>
  <c r="E749" i="13"/>
  <c r="E194" i="13"/>
  <c r="AE394" i="13"/>
  <c r="E752" i="13"/>
  <c r="AE952" i="13"/>
  <c r="AH1022" i="13"/>
  <c r="H1022" i="13" s="1"/>
  <c r="H822" i="13"/>
  <c r="AH1055" i="13"/>
  <c r="H1055" i="13" s="1"/>
  <c r="H855" i="13"/>
  <c r="G703" i="13"/>
  <c r="AG903" i="13"/>
  <c r="AH1099" i="13"/>
  <c r="H1099" i="13" s="1"/>
  <c r="H899" i="13"/>
  <c r="G784" i="13"/>
  <c r="AG984" i="13"/>
  <c r="AH1030" i="13"/>
  <c r="H1030" i="13" s="1"/>
  <c r="H830" i="13"/>
  <c r="G126" i="13"/>
  <c r="AG326" i="13"/>
  <c r="G723" i="13"/>
  <c r="AG923" i="13"/>
  <c r="AE405" i="13"/>
  <c r="E405" i="13" s="1"/>
  <c r="E205" i="13"/>
  <c r="E742" i="13"/>
  <c r="AE942" i="13"/>
  <c r="G778" i="13"/>
  <c r="AG978" i="13"/>
  <c r="G130" i="13"/>
  <c r="AG330" i="13"/>
  <c r="AE402" i="13"/>
  <c r="E402" i="13" s="1"/>
  <c r="E202" i="13"/>
  <c r="G787" i="13"/>
  <c r="AG987" i="13"/>
  <c r="AD1088" i="13"/>
  <c r="D1088" i="13" s="1"/>
  <c r="D888" i="13"/>
  <c r="AH497" i="13"/>
  <c r="H497" i="13" s="1"/>
  <c r="H297" i="13"/>
  <c r="E756" i="13"/>
  <c r="AE956" i="13"/>
  <c r="E172" i="13"/>
  <c r="AE372" i="13"/>
  <c r="AG983" i="13"/>
  <c r="G783" i="13"/>
  <c r="AH1038" i="13"/>
  <c r="H1038" i="13" s="1"/>
  <c r="H838" i="13"/>
  <c r="AE437" i="13"/>
  <c r="E437" i="13" s="1"/>
  <c r="E237" i="13"/>
  <c r="AH1067" i="13"/>
  <c r="H1067" i="13" s="1"/>
  <c r="H867" i="13"/>
  <c r="AE376" i="13"/>
  <c r="E176" i="13"/>
  <c r="AE464" i="13"/>
  <c r="E464" i="13" s="1"/>
  <c r="E264" i="13"/>
  <c r="AH1046" i="13"/>
  <c r="H1046" i="13" s="1"/>
  <c r="H846" i="13"/>
  <c r="G119" i="13"/>
  <c r="AG319" i="13"/>
  <c r="AE1089" i="13"/>
  <c r="E1089" i="13" s="1"/>
  <c r="E889" i="13"/>
  <c r="E798" i="13"/>
  <c r="AE998" i="13"/>
  <c r="E334" i="13"/>
  <c r="AE534" i="13"/>
  <c r="E534" i="13" s="1"/>
  <c r="G193" i="13"/>
  <c r="AG393" i="13"/>
  <c r="AG911" i="13"/>
  <c r="G711" i="13"/>
  <c r="G105" i="13"/>
  <c r="AG305" i="13"/>
  <c r="AE1071" i="13"/>
  <c r="E1071" i="13" s="1"/>
  <c r="E871" i="13"/>
  <c r="AH1085" i="13"/>
  <c r="H1085" i="13" s="1"/>
  <c r="H885" i="13"/>
  <c r="G704" i="13"/>
  <c r="AG904" i="13"/>
  <c r="E733" i="13"/>
  <c r="AE933" i="13"/>
  <c r="G157" i="13"/>
  <c r="AG357" i="13"/>
  <c r="E758" i="13"/>
  <c r="AE958" i="13"/>
  <c r="AE389" i="13"/>
  <c r="E189" i="13"/>
  <c r="AH1063" i="13"/>
  <c r="H1063" i="13" s="1"/>
  <c r="H863" i="13"/>
  <c r="AH1089" i="13"/>
  <c r="H1089" i="13" s="1"/>
  <c r="H889" i="13"/>
  <c r="H934" i="13"/>
  <c r="AH1134" i="13"/>
  <c r="H1134" i="13" s="1"/>
  <c r="G106" i="13"/>
  <c r="AG306" i="13"/>
  <c r="AE1064" i="13"/>
  <c r="E1064" i="13" s="1"/>
  <c r="E864" i="13"/>
  <c r="AE1012" i="13"/>
  <c r="E1012" i="13" s="1"/>
  <c r="E812" i="13"/>
  <c r="AH1086" i="13"/>
  <c r="H1086" i="13" s="1"/>
  <c r="H886" i="13"/>
  <c r="AD1017" i="13"/>
  <c r="D1017" i="13" s="1"/>
  <c r="D817" i="13"/>
  <c r="G104" i="13"/>
  <c r="AG304" i="13"/>
  <c r="E138" i="13"/>
  <c r="AE338" i="13"/>
  <c r="E148" i="13"/>
  <c r="AE348" i="13"/>
  <c r="G134" i="13"/>
  <c r="AG334" i="13"/>
  <c r="E165" i="13"/>
  <c r="AE365" i="13"/>
  <c r="AG906" i="13"/>
  <c r="G706" i="13"/>
  <c r="AE439" i="13"/>
  <c r="E439" i="13" s="1"/>
  <c r="E239" i="13"/>
  <c r="G166" i="13"/>
  <c r="AG366" i="13"/>
  <c r="AH1009" i="13"/>
  <c r="H1009" i="13" s="1"/>
  <c r="H809" i="13"/>
  <c r="H115" i="22"/>
  <c r="AE115" i="13" s="1"/>
  <c r="AH715" i="13"/>
  <c r="AG838" i="13"/>
  <c r="G638" i="13"/>
  <c r="AE869" i="13"/>
  <c r="E669" i="13"/>
  <c r="AE229" i="13"/>
  <c r="E29" i="13"/>
  <c r="AE863" i="13"/>
  <c r="E663" i="13"/>
  <c r="AE225" i="13"/>
  <c r="E25" i="13"/>
  <c r="AE267" i="13"/>
  <c r="E67" i="13"/>
  <c r="O141" i="22"/>
  <c r="AE741" i="13" s="1"/>
  <c r="AH141" i="13"/>
  <c r="AH471" i="13"/>
  <c r="H471" i="13" s="1"/>
  <c r="H271" i="13"/>
  <c r="E957" i="13"/>
  <c r="AE1157" i="13"/>
  <c r="E1157" i="13" s="1"/>
  <c r="H385" i="13"/>
  <c r="AH585" i="13"/>
  <c r="H585" i="13" s="1"/>
  <c r="AH519" i="13"/>
  <c r="H519" i="13" s="1"/>
  <c r="H319" i="13"/>
  <c r="D108" i="13"/>
  <c r="AD308" i="13"/>
  <c r="H711" i="13"/>
  <c r="AH911" i="13"/>
  <c r="H122" i="13"/>
  <c r="AH322" i="13"/>
  <c r="D713" i="13"/>
  <c r="AD913" i="13"/>
  <c r="D711" i="13"/>
  <c r="AD911" i="13"/>
  <c r="E959" i="13"/>
  <c r="AE1159" i="13"/>
  <c r="E1159" i="13" s="1"/>
  <c r="D748" i="13"/>
  <c r="AD948" i="13"/>
  <c r="H189" i="13"/>
  <c r="AH389" i="13"/>
  <c r="H135" i="13"/>
  <c r="AH335" i="13"/>
  <c r="D760" i="13"/>
  <c r="AD960" i="13"/>
  <c r="H107" i="13"/>
  <c r="AH307" i="13"/>
  <c r="H317" i="13"/>
  <c r="AH517" i="13"/>
  <c r="H517" i="13" s="1"/>
  <c r="D751" i="13"/>
  <c r="AD951" i="13"/>
  <c r="H762" i="13"/>
  <c r="AH962" i="13"/>
  <c r="AH583" i="13"/>
  <c r="H583" i="13" s="1"/>
  <c r="H383" i="13"/>
  <c r="O136" i="22"/>
  <c r="AE736" i="13" s="1"/>
  <c r="AH136" i="13"/>
  <c r="H129" i="22"/>
  <c r="AE129" i="13" s="1"/>
  <c r="AH729" i="13"/>
  <c r="AH295" i="13"/>
  <c r="H295" i="13" s="1"/>
  <c r="H95" i="13"/>
  <c r="AH282" i="13"/>
  <c r="H82" i="13"/>
  <c r="AH840" i="13"/>
  <c r="H640" i="13"/>
  <c r="AH473" i="13"/>
  <c r="H473" i="13" s="1"/>
  <c r="H273" i="13"/>
  <c r="AG296" i="13"/>
  <c r="G96" i="13"/>
  <c r="AE248" i="13"/>
  <c r="E48" i="13"/>
  <c r="G707" i="13"/>
  <c r="AG907" i="13"/>
  <c r="AE403" i="13"/>
  <c r="E403" i="13" s="1"/>
  <c r="E203" i="13"/>
  <c r="G200" i="13"/>
  <c r="AG400" i="13"/>
  <c r="E121" i="13"/>
  <c r="AE321" i="13"/>
  <c r="E167" i="13"/>
  <c r="AE367" i="13"/>
  <c r="AE415" i="13"/>
  <c r="E415" i="13" s="1"/>
  <c r="E215" i="13"/>
  <c r="AE1081" i="13"/>
  <c r="E1081" i="13" s="1"/>
  <c r="E881" i="13"/>
  <c r="AE922" i="13"/>
  <c r="E722" i="13"/>
  <c r="AH1076" i="13"/>
  <c r="H1076" i="13" s="1"/>
  <c r="H876" i="13"/>
  <c r="AH1004" i="13"/>
  <c r="H1004" i="13" s="1"/>
  <c r="H804" i="13"/>
  <c r="G158" i="13"/>
  <c r="AG358" i="13"/>
  <c r="AE968" i="13"/>
  <c r="E768" i="13"/>
  <c r="G771" i="13"/>
  <c r="AG971" i="13"/>
  <c r="AG938" i="13"/>
  <c r="G738" i="13"/>
  <c r="E155" i="13"/>
  <c r="AE355" i="13"/>
  <c r="E107" i="13"/>
  <c r="AE307" i="13"/>
  <c r="G179" i="13"/>
  <c r="AG379" i="13"/>
  <c r="G135" i="13"/>
  <c r="AG335" i="13"/>
  <c r="G713" i="13"/>
  <c r="AG913" i="13"/>
  <c r="H133" i="22"/>
  <c r="AE133" i="13" s="1"/>
  <c r="AH733" i="13"/>
  <c r="H185" i="22"/>
  <c r="AE185" i="13" s="1"/>
  <c r="AH785" i="13"/>
  <c r="H156" i="22"/>
  <c r="AE156" i="13" s="1"/>
  <c r="AH756" i="13"/>
  <c r="O120" i="22"/>
  <c r="AE720" i="13" s="1"/>
  <c r="AH120" i="13"/>
  <c r="AE301" i="13"/>
  <c r="E101" i="13"/>
  <c r="AG803" i="13"/>
  <c r="G603" i="13"/>
  <c r="AE862" i="13"/>
  <c r="E662" i="13"/>
  <c r="AE216" i="13"/>
  <c r="E16" i="13"/>
  <c r="AH872" i="13"/>
  <c r="H672" i="13"/>
  <c r="AE855" i="13"/>
  <c r="E655" i="13"/>
  <c r="AE847" i="13"/>
  <c r="E647" i="13"/>
  <c r="AE823" i="13"/>
  <c r="E623" i="13"/>
  <c r="AE522" i="13"/>
  <c r="E522" i="13" s="1"/>
  <c r="E322" i="13"/>
  <c r="H174" i="13"/>
  <c r="AH374" i="13"/>
  <c r="D172" i="13"/>
  <c r="AD372" i="13"/>
  <c r="D736" i="13"/>
  <c r="AD936" i="13"/>
  <c r="D136" i="13"/>
  <c r="AD336" i="13"/>
  <c r="D191" i="13"/>
  <c r="AD391" i="13"/>
  <c r="D799" i="13"/>
  <c r="AD999" i="13"/>
  <c r="H926" i="13"/>
  <c r="AH1126" i="13"/>
  <c r="H1126" i="13" s="1"/>
  <c r="D131" i="13"/>
  <c r="AD331" i="13"/>
  <c r="H752" i="13"/>
  <c r="AH952" i="13"/>
  <c r="H793" i="13"/>
  <c r="AH993" i="13"/>
  <c r="H181" i="13"/>
  <c r="AH381" i="13"/>
  <c r="AH1103" i="13"/>
  <c r="H1103" i="13" s="1"/>
  <c r="H903" i="13"/>
  <c r="H790" i="13"/>
  <c r="AH990" i="13"/>
  <c r="AE1113" i="13"/>
  <c r="E1113" i="13" s="1"/>
  <c r="E913" i="13"/>
  <c r="H125" i="13"/>
  <c r="AH325" i="13"/>
  <c r="H164" i="13"/>
  <c r="AH364" i="13"/>
  <c r="H723" i="13"/>
  <c r="AH923" i="13"/>
  <c r="D789" i="13"/>
  <c r="AD989" i="13"/>
  <c r="H754" i="13"/>
  <c r="AH954" i="13"/>
  <c r="H116" i="13"/>
  <c r="AH316" i="13"/>
  <c r="D765" i="13"/>
  <c r="AD965" i="13"/>
  <c r="D165" i="13"/>
  <c r="AD365" i="13"/>
  <c r="H115" i="13"/>
  <c r="AH315" i="13"/>
  <c r="H950" i="13"/>
  <c r="AH1150" i="13"/>
  <c r="H1150" i="13" s="1"/>
  <c r="D716" i="13"/>
  <c r="AD916" i="13"/>
  <c r="AH351" i="13"/>
  <c r="H151" i="13"/>
  <c r="D732" i="13"/>
  <c r="AD932" i="13"/>
  <c r="O110" i="22"/>
  <c r="AE710" i="13" s="1"/>
  <c r="AH110" i="13"/>
  <c r="O179" i="22"/>
  <c r="AE779" i="13" s="1"/>
  <c r="AH179" i="13"/>
  <c r="O195" i="22"/>
  <c r="AE795" i="13" s="1"/>
  <c r="AH195" i="13"/>
  <c r="H178" i="22"/>
  <c r="AE178" i="13" s="1"/>
  <c r="AH778" i="13"/>
  <c r="H149" i="22"/>
  <c r="AE149" i="13" s="1"/>
  <c r="AH749" i="13"/>
  <c r="AE900" i="13"/>
  <c r="E700" i="13"/>
  <c r="AE299" i="13"/>
  <c r="E99" i="13"/>
  <c r="AG886" i="13"/>
  <c r="G686" i="13"/>
  <c r="AG831" i="13"/>
  <c r="G631" i="13"/>
  <c r="AG857" i="13"/>
  <c r="G657" i="13"/>
  <c r="AD275" i="13"/>
  <c r="D75" i="13"/>
  <c r="AE213" i="13"/>
  <c r="E13" i="13"/>
  <c r="AE246" i="13"/>
  <c r="E46" i="13"/>
  <c r="AE226" i="13"/>
  <c r="E26" i="13"/>
  <c r="AH827" i="13"/>
  <c r="H627" i="13"/>
  <c r="AH817" i="13"/>
  <c r="H617" i="13"/>
  <c r="AE880" i="13"/>
  <c r="E680" i="13"/>
  <c r="AE220" i="13"/>
  <c r="E20" i="13"/>
  <c r="AE278" i="13"/>
  <c r="E78" i="13"/>
  <c r="AE868" i="13"/>
  <c r="E668" i="13"/>
  <c r="AE802" i="13"/>
  <c r="E602" i="13"/>
  <c r="AE206" i="13"/>
  <c r="E6" i="13"/>
  <c r="AE817" i="13"/>
  <c r="E617" i="13"/>
  <c r="AE849" i="13"/>
  <c r="E649" i="13"/>
  <c r="AH205" i="13"/>
  <c r="H5" i="13"/>
  <c r="H137" i="22"/>
  <c r="AE137" i="13" s="1"/>
  <c r="AH737" i="13"/>
  <c r="O187" i="22"/>
  <c r="AE787" i="13" s="1"/>
  <c r="AH187" i="13"/>
  <c r="AE892" i="13"/>
  <c r="E692" i="13"/>
  <c r="AH404" i="13"/>
  <c r="H404" i="13" s="1"/>
  <c r="H204" i="13"/>
  <c r="AH489" i="13"/>
  <c r="H489" i="13" s="1"/>
  <c r="H289" i="13"/>
  <c r="AG281" i="13"/>
  <c r="G81" i="13"/>
  <c r="AG295" i="13"/>
  <c r="G95" i="13"/>
  <c r="AE275" i="13"/>
  <c r="E75" i="13"/>
  <c r="AG924" i="13"/>
  <c r="G724" i="13"/>
  <c r="G120" i="13"/>
  <c r="AG320" i="13"/>
  <c r="AG973" i="13"/>
  <c r="G773" i="13"/>
  <c r="AE474" i="13"/>
  <c r="E474" i="13" s="1"/>
  <c r="E274" i="13"/>
  <c r="E774" i="13"/>
  <c r="AE974" i="13"/>
  <c r="AD1060" i="13"/>
  <c r="D1060" i="13" s="1"/>
  <c r="D860" i="13"/>
  <c r="AE490" i="13"/>
  <c r="E490" i="13" s="1"/>
  <c r="E290" i="13"/>
  <c r="E780" i="13"/>
  <c r="AE980" i="13"/>
  <c r="AE357" i="13"/>
  <c r="E157" i="13"/>
  <c r="AE914" i="13"/>
  <c r="E714" i="13"/>
  <c r="E723" i="13"/>
  <c r="AE923" i="13"/>
  <c r="AE421" i="13"/>
  <c r="E421" i="13" s="1"/>
  <c r="E221" i="13"/>
  <c r="AG1002" i="13"/>
  <c r="G1002" i="13" s="1"/>
  <c r="G802" i="13"/>
  <c r="E747" i="13"/>
  <c r="AE947" i="13"/>
  <c r="AH1032" i="13"/>
  <c r="H1032" i="13" s="1"/>
  <c r="H832" i="13"/>
  <c r="G137" i="13"/>
  <c r="AG337" i="13"/>
  <c r="G192" i="13"/>
  <c r="AG392" i="13"/>
  <c r="E142" i="13"/>
  <c r="AE342" i="13"/>
  <c r="G108" i="13"/>
  <c r="AG308" i="13"/>
  <c r="AE466" i="13"/>
  <c r="E466" i="13" s="1"/>
  <c r="E266" i="13"/>
  <c r="AG1099" i="13"/>
  <c r="G1099" i="13" s="1"/>
  <c r="G899" i="13"/>
  <c r="G197" i="13"/>
  <c r="AG397" i="13"/>
  <c r="AG925" i="13"/>
  <c r="G725" i="13"/>
  <c r="G121" i="13"/>
  <c r="AG321" i="13"/>
  <c r="AE1026" i="13"/>
  <c r="E1026" i="13" s="1"/>
  <c r="E826" i="13"/>
  <c r="AE423" i="13"/>
  <c r="E423" i="13" s="1"/>
  <c r="E223" i="13"/>
  <c r="AD1086" i="13"/>
  <c r="D1086" i="13" s="1"/>
  <c r="D886" i="13"/>
  <c r="AD1030" i="13"/>
  <c r="D1030" i="13" s="1"/>
  <c r="D830" i="13"/>
  <c r="E775" i="13"/>
  <c r="AE975" i="13"/>
  <c r="AE352" i="13"/>
  <c r="E152" i="13"/>
  <c r="G168" i="13"/>
  <c r="AG368" i="13"/>
  <c r="AH1016" i="13"/>
  <c r="H1016" i="13" s="1"/>
  <c r="H816" i="13"/>
  <c r="AH1061" i="13"/>
  <c r="H1061" i="13" s="1"/>
  <c r="H861" i="13"/>
  <c r="G777" i="13"/>
  <c r="AG977" i="13"/>
  <c r="AG960" i="13"/>
  <c r="G760" i="13"/>
  <c r="E193" i="13"/>
  <c r="AE393" i="13"/>
  <c r="AD1011" i="13"/>
  <c r="D1011" i="13" s="1"/>
  <c r="D811" i="13"/>
  <c r="E781" i="13"/>
  <c r="AE981" i="13"/>
  <c r="AD1025" i="13"/>
  <c r="D1025" i="13" s="1"/>
  <c r="D825" i="13"/>
  <c r="G759" i="13"/>
  <c r="AG959" i="13"/>
  <c r="E190" i="13"/>
  <c r="AE390" i="13"/>
  <c r="G183" i="13"/>
  <c r="AG383" i="13"/>
  <c r="G142" i="13"/>
  <c r="AG342" i="13"/>
  <c r="AE480" i="13"/>
  <c r="E480" i="13" s="1"/>
  <c r="E280" i="13"/>
  <c r="AE453" i="13"/>
  <c r="E453" i="13" s="1"/>
  <c r="E253" i="13"/>
  <c r="AD489" i="13"/>
  <c r="D489" i="13" s="1"/>
  <c r="D289" i="13"/>
  <c r="G702" i="13"/>
  <c r="AG902" i="13"/>
  <c r="E725" i="13"/>
  <c r="AE925" i="13"/>
  <c r="E117" i="13"/>
  <c r="AE317" i="13"/>
  <c r="G790" i="13"/>
  <c r="AG990" i="13"/>
  <c r="E764" i="13"/>
  <c r="AE964" i="13"/>
  <c r="E173" i="13"/>
  <c r="AE373" i="13"/>
  <c r="AG996" i="13"/>
  <c r="G796" i="13"/>
  <c r="AH1083" i="13"/>
  <c r="H1083" i="13" s="1"/>
  <c r="H883" i="13"/>
  <c r="AE939" i="13"/>
  <c r="E739" i="13"/>
  <c r="E123" i="13"/>
  <c r="AE323" i="13"/>
  <c r="G131" i="13"/>
  <c r="AG331" i="13"/>
  <c r="AH1013" i="13"/>
  <c r="H1013" i="13" s="1"/>
  <c r="H813" i="13"/>
  <c r="AG988" i="13"/>
  <c r="G788" i="13"/>
  <c r="AH501" i="13"/>
  <c r="H501" i="13" s="1"/>
  <c r="H301" i="13"/>
  <c r="G749" i="13"/>
  <c r="AG949" i="13"/>
  <c r="E154" i="13"/>
  <c r="AE354" i="13"/>
  <c r="AE1117" i="13"/>
  <c r="E1117" i="13" s="1"/>
  <c r="E917" i="13"/>
  <c r="G180" i="13"/>
  <c r="AG380" i="13"/>
  <c r="AE1031" i="13"/>
  <c r="E1031" i="13" s="1"/>
  <c r="E831" i="13"/>
  <c r="G719" i="13"/>
  <c r="AG919" i="13"/>
  <c r="E716" i="13"/>
  <c r="AE916" i="13"/>
  <c r="AE431" i="13"/>
  <c r="E431" i="13" s="1"/>
  <c r="E231" i="13"/>
  <c r="AD454" i="13"/>
  <c r="D454" i="13" s="1"/>
  <c r="D254" i="13"/>
  <c r="AH1096" i="13"/>
  <c r="H1096" i="13" s="1"/>
  <c r="H896" i="13"/>
  <c r="G138" i="13"/>
  <c r="AG338" i="13"/>
  <c r="E196" i="13"/>
  <c r="AE396" i="13"/>
  <c r="G190" i="13"/>
  <c r="AG390" i="13"/>
  <c r="E715" i="13"/>
  <c r="AE915" i="13"/>
  <c r="AH1073" i="13"/>
  <c r="H1073" i="13" s="1"/>
  <c r="H873" i="13"/>
  <c r="AH1095" i="13"/>
  <c r="H1095" i="13" s="1"/>
  <c r="H895" i="13"/>
  <c r="AE1004" i="13"/>
  <c r="E1004" i="13" s="1"/>
  <c r="E804" i="13"/>
  <c r="AE1036" i="13"/>
  <c r="E1036" i="13" s="1"/>
  <c r="E836" i="13"/>
  <c r="AE1101" i="13"/>
  <c r="E1101" i="13" s="1"/>
  <c r="E901" i="13"/>
  <c r="E708" i="13"/>
  <c r="AE908" i="13"/>
  <c r="G761" i="13"/>
  <c r="AG961" i="13"/>
  <c r="E751" i="13"/>
  <c r="AE951" i="13"/>
  <c r="G705" i="13"/>
  <c r="AG905" i="13"/>
  <c r="AH1008" i="13"/>
  <c r="H1008" i="13" s="1"/>
  <c r="H808" i="13"/>
  <c r="AD1098" i="13"/>
  <c r="D1098" i="13" s="1"/>
  <c r="D898" i="13"/>
  <c r="G741" i="13"/>
  <c r="AG941" i="13"/>
  <c r="AD443" i="13"/>
  <c r="D443" i="13" s="1"/>
  <c r="D243" i="13"/>
  <c r="E792" i="13"/>
  <c r="AE992" i="13"/>
  <c r="AH1065" i="13"/>
  <c r="H1065" i="13" s="1"/>
  <c r="H865" i="13"/>
  <c r="H187" i="22"/>
  <c r="AE187" i="13" s="1"/>
  <c r="AH787" i="13"/>
  <c r="O129" i="22"/>
  <c r="AE729" i="13" s="1"/>
  <c r="AH129" i="13"/>
  <c r="O130" i="22"/>
  <c r="AE730" i="13" s="1"/>
  <c r="AH130" i="13"/>
  <c r="AE867" i="13"/>
  <c r="E667" i="13"/>
  <c r="AH283" i="13"/>
  <c r="H283" i="13" s="1"/>
  <c r="H83" i="13"/>
  <c r="H130" i="22"/>
  <c r="AE130" i="13" s="1"/>
  <c r="AH730" i="13"/>
  <c r="AH275" i="13"/>
  <c r="H75" i="13"/>
  <c r="AE228" i="13"/>
  <c r="E28" i="13"/>
  <c r="O194" i="22"/>
  <c r="AE794" i="13" s="1"/>
  <c r="AH194" i="13"/>
  <c r="AD823" i="13"/>
  <c r="D623" i="13"/>
  <c r="AH848" i="13"/>
  <c r="H648" i="13"/>
  <c r="AE600" i="13"/>
  <c r="E600" i="13" s="1"/>
  <c r="E400" i="13"/>
  <c r="H721" i="13"/>
  <c r="AH921" i="13"/>
  <c r="H767" i="13"/>
  <c r="AH967" i="13"/>
  <c r="H391" i="13"/>
  <c r="AH591" i="13"/>
  <c r="H591" i="13" s="1"/>
  <c r="H799" i="13"/>
  <c r="AH999" i="13"/>
  <c r="H313" i="13"/>
  <c r="AH513" i="13"/>
  <c r="H513" i="13" s="1"/>
  <c r="H708" i="13"/>
  <c r="AH908" i="13"/>
  <c r="E985" i="13"/>
  <c r="AE1185" i="13"/>
  <c r="E1185" i="13" s="1"/>
  <c r="D722" i="13"/>
  <c r="AD922" i="13"/>
  <c r="D714" i="13"/>
  <c r="AD914" i="13"/>
  <c r="H795" i="13"/>
  <c r="AH995" i="13"/>
  <c r="D781" i="13"/>
  <c r="AD981" i="13"/>
  <c r="E965" i="13"/>
  <c r="AE1165" i="13"/>
  <c r="E1165" i="13" s="1"/>
  <c r="H305" i="13"/>
  <c r="AH505" i="13"/>
  <c r="H505" i="13" s="1"/>
  <c r="AH939" i="13"/>
  <c r="H739" i="13"/>
  <c r="D788" i="13"/>
  <c r="AD988" i="13"/>
  <c r="H769" i="13"/>
  <c r="AH969" i="13"/>
  <c r="AD347" i="13"/>
  <c r="D147" i="13"/>
  <c r="H110" i="22"/>
  <c r="AE110" i="13" s="1"/>
  <c r="AH710" i="13"/>
  <c r="O160" i="22"/>
  <c r="AE760" i="13" s="1"/>
  <c r="AH160" i="13"/>
  <c r="AE891" i="13"/>
  <c r="E691" i="13"/>
  <c r="AH269" i="13"/>
  <c r="H269" i="13" s="1"/>
  <c r="H69" i="13"/>
  <c r="AE832" i="13"/>
  <c r="E632" i="13"/>
  <c r="AE857" i="13"/>
  <c r="E657" i="13"/>
  <c r="AE261" i="13"/>
  <c r="E61" i="13"/>
  <c r="AE263" i="13"/>
  <c r="E63" i="13"/>
  <c r="AE242" i="13"/>
  <c r="E42" i="13"/>
  <c r="H192" i="22"/>
  <c r="AE192" i="13" s="1"/>
  <c r="AH792" i="13"/>
  <c r="AH450" i="13"/>
  <c r="H450" i="13" s="1"/>
  <c r="H250" i="13"/>
  <c r="E966" i="13"/>
  <c r="AE1166" i="13"/>
  <c r="E1166" i="13" s="1"/>
  <c r="G140" i="13"/>
  <c r="AG340" i="13"/>
  <c r="AD1094" i="13"/>
  <c r="D1094" i="13" s="1"/>
  <c r="D894" i="13"/>
  <c r="G800" i="13"/>
  <c r="AG1000" i="13"/>
  <c r="AE482" i="13"/>
  <c r="E482" i="13" s="1"/>
  <c r="E282" i="13"/>
  <c r="G753" i="13"/>
  <c r="AG953" i="13"/>
  <c r="G141" i="13"/>
  <c r="AG341" i="13"/>
  <c r="AE311" i="13"/>
  <c r="E111" i="13"/>
  <c r="G780" i="13"/>
  <c r="AG980" i="13"/>
  <c r="AD428" i="13"/>
  <c r="D428" i="13" s="1"/>
  <c r="D228" i="13"/>
  <c r="E108" i="13"/>
  <c r="AE308" i="13"/>
  <c r="AD1035" i="13"/>
  <c r="D1035" i="13" s="1"/>
  <c r="D835" i="13"/>
  <c r="AE1050" i="13"/>
  <c r="E1050" i="13" s="1"/>
  <c r="E850" i="13"/>
  <c r="AH1093" i="13"/>
  <c r="H1093" i="13" s="1"/>
  <c r="H893" i="13"/>
  <c r="AG964" i="13"/>
  <c r="G764" i="13"/>
  <c r="AG317" i="13"/>
  <c r="G117" i="13"/>
  <c r="AG932" i="13"/>
  <c r="G732" i="13"/>
  <c r="AH1078" i="13"/>
  <c r="H1078" i="13" s="1"/>
  <c r="H878" i="13"/>
  <c r="G133" i="13"/>
  <c r="AG333" i="13"/>
  <c r="G737" i="13"/>
  <c r="AG937" i="13"/>
  <c r="AH1025" i="13"/>
  <c r="H1025" i="13" s="1"/>
  <c r="H825" i="13"/>
  <c r="E162" i="13"/>
  <c r="AE362" i="13"/>
  <c r="G154" i="13"/>
  <c r="AG354" i="13"/>
  <c r="AD1020" i="13"/>
  <c r="D1020" i="13" s="1"/>
  <c r="D820" i="13"/>
  <c r="AE419" i="13"/>
  <c r="E419" i="13" s="1"/>
  <c r="E219" i="13"/>
  <c r="O144" i="22"/>
  <c r="AE744" i="13" s="1"/>
  <c r="AH144" i="13"/>
  <c r="AD291" i="13"/>
  <c r="D91" i="13"/>
  <c r="AH300" i="13"/>
  <c r="H100" i="13"/>
  <c r="AG874" i="13"/>
  <c r="G674" i="13"/>
  <c r="AE845" i="13"/>
  <c r="E645" i="13"/>
  <c r="AH824" i="13"/>
  <c r="H624" i="13"/>
  <c r="AH280" i="13"/>
  <c r="H280" i="13" s="1"/>
  <c r="H80" i="13"/>
  <c r="H170" i="22"/>
  <c r="AE170" i="13" s="1"/>
  <c r="AH770" i="13"/>
  <c r="H186" i="22"/>
  <c r="AE186" i="13" s="1"/>
  <c r="AH786" i="13"/>
  <c r="AH420" i="13"/>
  <c r="H420" i="13" s="1"/>
  <c r="H220" i="13"/>
  <c r="E919" i="13"/>
  <c r="AE1119" i="13"/>
  <c r="E1119" i="13" s="1"/>
  <c r="D786" i="13"/>
  <c r="AD986" i="13"/>
  <c r="AH957" i="13"/>
  <c r="H757" i="13"/>
  <c r="H123" i="13"/>
  <c r="AH323" i="13"/>
  <c r="H147" i="13"/>
  <c r="AH347" i="13"/>
  <c r="H742" i="13"/>
  <c r="AH942" i="13"/>
  <c r="H311" i="13"/>
  <c r="AH511" i="13"/>
  <c r="H511" i="13" s="1"/>
  <c r="H175" i="13"/>
  <c r="AH375" i="13"/>
  <c r="AH569" i="13"/>
  <c r="H569" i="13" s="1"/>
  <c r="H369" i="13"/>
  <c r="D762" i="13"/>
  <c r="AD962" i="13"/>
  <c r="E903" i="13"/>
  <c r="AE1103" i="13"/>
  <c r="E1103" i="13" s="1"/>
  <c r="D144" i="13"/>
  <c r="AD344" i="13"/>
  <c r="AH917" i="13"/>
  <c r="H717" i="13"/>
  <c r="H773" i="13"/>
  <c r="AH973" i="13"/>
  <c r="H139" i="13"/>
  <c r="AH339" i="13"/>
  <c r="E320" i="13"/>
  <c r="AE520" i="13"/>
  <c r="E520" i="13" s="1"/>
  <c r="D715" i="13"/>
  <c r="AD915" i="13"/>
  <c r="H796" i="13"/>
  <c r="AH996" i="13"/>
  <c r="H371" i="13"/>
  <c r="AH571" i="13"/>
  <c r="H571" i="13" s="1"/>
  <c r="D121" i="13"/>
  <c r="AD321" i="13"/>
  <c r="AH308" i="13"/>
  <c r="H108" i="13"/>
  <c r="E967" i="13"/>
  <c r="AE1167" i="13"/>
  <c r="E1167" i="13" s="1"/>
  <c r="H192" i="13"/>
  <c r="AH392" i="13"/>
  <c r="O102" i="22"/>
  <c r="AE702" i="13" s="1"/>
  <c r="AH102" i="13"/>
  <c r="H118" i="22"/>
  <c r="AE118" i="13" s="1"/>
  <c r="AH718" i="13"/>
  <c r="AH881" i="13"/>
  <c r="H681" i="13"/>
  <c r="H141" i="22"/>
  <c r="AE141" i="13" s="1"/>
  <c r="AH741" i="13"/>
  <c r="O184" i="22"/>
  <c r="AE784" i="13" s="1"/>
  <c r="AH184" i="13"/>
  <c r="O138" i="22"/>
  <c r="AE738" i="13" s="1"/>
  <c r="AH138" i="13"/>
  <c r="H198" i="22"/>
  <c r="AE198" i="13" s="1"/>
  <c r="AH798" i="13"/>
  <c r="AD298" i="13"/>
  <c r="D98" i="13"/>
  <c r="AH290" i="13"/>
  <c r="H290" i="13" s="1"/>
  <c r="H90" i="13"/>
  <c r="AH299" i="13"/>
  <c r="H99" i="13"/>
  <c r="AE300" i="13"/>
  <c r="E100" i="13"/>
  <c r="AD247" i="13"/>
  <c r="D47" i="13"/>
  <c r="AD277" i="13"/>
  <c r="D77" i="13"/>
  <c r="AD255" i="13"/>
  <c r="D55" i="13"/>
  <c r="AD270" i="13"/>
  <c r="D70" i="13"/>
  <c r="AG812" i="13"/>
  <c r="G612" i="13"/>
  <c r="AE815" i="13"/>
  <c r="E615" i="13"/>
  <c r="H191" i="22"/>
  <c r="AE191" i="13" s="1"/>
  <c r="AH791" i="13"/>
  <c r="AE853" i="13"/>
  <c r="E653" i="13"/>
  <c r="AE839" i="13"/>
  <c r="E639" i="13"/>
  <c r="AE208" i="13"/>
  <c r="E8" i="13"/>
  <c r="AH836" i="13"/>
  <c r="H636" i="13"/>
  <c r="AE254" i="13"/>
  <c r="E54" i="13"/>
  <c r="AH868" i="13"/>
  <c r="H668" i="13"/>
  <c r="AE287" i="13"/>
  <c r="E87" i="13"/>
  <c r="AH285" i="13"/>
  <c r="H85" i="13"/>
  <c r="O132" i="22"/>
  <c r="AE732" i="13" s="1"/>
  <c r="AH132" i="13"/>
  <c r="AE886" i="13"/>
  <c r="E686" i="13"/>
  <c r="AH847" i="13"/>
  <c r="H647" i="13"/>
  <c r="O163" i="22"/>
  <c r="AE763" i="13" s="1"/>
  <c r="AH163" i="13"/>
  <c r="AH492" i="13"/>
  <c r="H492" i="13" s="1"/>
  <c r="H292" i="13"/>
  <c r="AH442" i="13"/>
  <c r="H442" i="13" s="1"/>
  <c r="H242" i="13"/>
  <c r="AH877" i="13"/>
  <c r="H677" i="13"/>
  <c r="AH871" i="13"/>
  <c r="H871" i="13" s="1"/>
  <c r="H671" i="13"/>
  <c r="E911" i="13"/>
  <c r="AE1111" i="13"/>
  <c r="E1111" i="13" s="1"/>
  <c r="E344" i="13"/>
  <c r="AE544" i="13"/>
  <c r="E544" i="13" s="1"/>
  <c r="H182" i="13"/>
  <c r="AH382" i="13"/>
  <c r="H753" i="13"/>
  <c r="AH953" i="13"/>
  <c r="AH331" i="13"/>
  <c r="H131" i="13"/>
  <c r="H397" i="13"/>
  <c r="AH597" i="13"/>
  <c r="H597" i="13" s="1"/>
  <c r="D723" i="13"/>
  <c r="AD923" i="13"/>
  <c r="H126" i="13"/>
  <c r="AH326" i="13"/>
  <c r="H771" i="13"/>
  <c r="AH971" i="13"/>
  <c r="H143" i="13"/>
  <c r="AH343" i="13"/>
  <c r="E1001" i="13"/>
  <c r="AE1201" i="13"/>
  <c r="E1201" i="13" s="1"/>
  <c r="AH961" i="13"/>
  <c r="H761" i="13"/>
  <c r="H758" i="13"/>
  <c r="AH958" i="13"/>
  <c r="AH566" i="13"/>
  <c r="H566" i="13" s="1"/>
  <c r="H366" i="13"/>
  <c r="H904" i="13"/>
  <c r="AH1104" i="13"/>
  <c r="H1104" i="13" s="1"/>
  <c r="H922" i="13"/>
  <c r="AH1122" i="13"/>
  <c r="H1122" i="13" s="1"/>
  <c r="D134" i="13"/>
  <c r="AD334" i="13"/>
  <c r="D729" i="13"/>
  <c r="AD929" i="13"/>
  <c r="D157" i="13"/>
  <c r="AD357" i="13"/>
  <c r="D752" i="13"/>
  <c r="AD952" i="13"/>
  <c r="H190" i="13"/>
  <c r="AH390" i="13"/>
  <c r="H775" i="13"/>
  <c r="AH975" i="13"/>
  <c r="H713" i="13"/>
  <c r="AH913" i="13"/>
  <c r="AH559" i="13"/>
  <c r="H559" i="13" s="1"/>
  <c r="H359" i="13"/>
  <c r="D166" i="13"/>
  <c r="AD366" i="13"/>
  <c r="H134" i="13"/>
  <c r="AH334" i="13"/>
  <c r="H763" i="13"/>
  <c r="AH963" i="13"/>
  <c r="E999" i="13"/>
  <c r="AE1199" i="13"/>
  <c r="E1199" i="13" s="1"/>
  <c r="H797" i="13"/>
  <c r="AH997" i="13"/>
  <c r="AH981" i="13"/>
  <c r="H781" i="13"/>
  <c r="E384" i="13"/>
  <c r="AE584" i="13"/>
  <c r="E584" i="13" s="1"/>
  <c r="E972" i="13"/>
  <c r="AE1172" i="13"/>
  <c r="E1172" i="13" s="1"/>
  <c r="D712" i="13"/>
  <c r="AD912" i="13"/>
  <c r="D181" i="13"/>
  <c r="AD381" i="13"/>
  <c r="D774" i="13"/>
  <c r="AD974" i="13"/>
  <c r="H768" i="13"/>
  <c r="AH968" i="13"/>
  <c r="H783" i="13"/>
  <c r="AH983" i="13"/>
  <c r="H735" i="13"/>
  <c r="AH935" i="13"/>
  <c r="H716" i="13"/>
  <c r="AH916" i="13"/>
  <c r="H372" i="13"/>
  <c r="AH572" i="13"/>
  <c r="H572" i="13" s="1"/>
  <c r="D756" i="13"/>
  <c r="AD956" i="13"/>
  <c r="H779" i="13"/>
  <c r="AH979" i="13"/>
  <c r="H109" i="13"/>
  <c r="AH309" i="13"/>
  <c r="H740" i="13"/>
  <c r="AH940" i="13"/>
  <c r="H196" i="13"/>
  <c r="AH396" i="13"/>
  <c r="H370" i="13"/>
  <c r="AH570" i="13"/>
  <c r="H570" i="13" s="1"/>
  <c r="D189" i="13"/>
  <c r="AD389" i="13"/>
  <c r="H736" i="13"/>
  <c r="AH936" i="13"/>
  <c r="H150" i="13"/>
  <c r="AH350" i="13"/>
  <c r="D174" i="13"/>
  <c r="AD374" i="13"/>
  <c r="D755" i="13"/>
  <c r="AD955" i="13"/>
  <c r="D703" i="13"/>
  <c r="AD903" i="13"/>
  <c r="H746" i="13"/>
  <c r="AH946" i="13"/>
  <c r="D168" i="13"/>
  <c r="AD368" i="13"/>
  <c r="D158" i="13"/>
  <c r="AD358" i="13"/>
  <c r="H788" i="13"/>
  <c r="AH988" i="13"/>
  <c r="AH312" i="13"/>
  <c r="H112" i="13"/>
  <c r="D725" i="13"/>
  <c r="AD925" i="13"/>
  <c r="AD370" i="13"/>
  <c r="D170" i="13"/>
  <c r="D155" i="13"/>
  <c r="AD355" i="13"/>
  <c r="AD346" i="13"/>
  <c r="D146" i="13"/>
  <c r="H712" i="13"/>
  <c r="AH912" i="13"/>
  <c r="D753" i="13"/>
  <c r="AD953" i="13"/>
  <c r="D154" i="13"/>
  <c r="AD354" i="13"/>
  <c r="D707" i="13"/>
  <c r="AD907" i="13"/>
  <c r="H906" i="13"/>
  <c r="AH1106" i="13"/>
  <c r="H1106" i="13" s="1"/>
  <c r="D787" i="13"/>
  <c r="AD987" i="13"/>
  <c r="D739" i="13"/>
  <c r="AD939" i="13"/>
  <c r="H780" i="13"/>
  <c r="AH980" i="13"/>
  <c r="H102" i="22"/>
  <c r="AE102" i="13" s="1"/>
  <c r="AH702" i="13"/>
  <c r="AE294" i="13"/>
  <c r="E94" i="13"/>
  <c r="AE829" i="13"/>
  <c r="E629" i="13"/>
  <c r="AE238" i="13"/>
  <c r="E38" i="13"/>
  <c r="AE898" i="13"/>
  <c r="E698" i="13"/>
  <c r="E326" i="13"/>
  <c r="AE526" i="13"/>
  <c r="E526" i="13" s="1"/>
  <c r="H766" i="13"/>
  <c r="AH966" i="13"/>
  <c r="H104" i="13"/>
  <c r="AH304" i="13"/>
  <c r="D143" i="13"/>
  <c r="AD343" i="13"/>
  <c r="D195" i="13"/>
  <c r="AD395" i="13"/>
  <c r="H760" i="13"/>
  <c r="AH960" i="13"/>
  <c r="AD326" i="13"/>
  <c r="D126" i="13"/>
  <c r="H168" i="13"/>
  <c r="AH368" i="13"/>
  <c r="H724" i="13"/>
  <c r="AH924" i="13"/>
  <c r="E350" i="13"/>
  <c r="AE550" i="13"/>
  <c r="E550" i="13" s="1"/>
  <c r="H707" i="13"/>
  <c r="AH907" i="13"/>
  <c r="D198" i="13"/>
  <c r="AD398" i="13"/>
  <c r="H106" i="13"/>
  <c r="AH306" i="13"/>
  <c r="H151" i="22"/>
  <c r="AE151" i="13" s="1"/>
  <c r="AH751" i="13"/>
  <c r="AD290" i="13"/>
  <c r="D90" i="13"/>
  <c r="AH851" i="13"/>
  <c r="H651" i="13"/>
  <c r="AE824" i="13"/>
  <c r="E624" i="13"/>
  <c r="AE875" i="13"/>
  <c r="E675" i="13"/>
  <c r="H164" i="22"/>
  <c r="AE164" i="13" s="1"/>
  <c r="AH764" i="13"/>
  <c r="G742" i="13"/>
  <c r="AG942" i="13"/>
  <c r="AE1020" i="13"/>
  <c r="E1020" i="13" s="1"/>
  <c r="E820" i="13"/>
  <c r="AG1076" i="13"/>
  <c r="G1076" i="13" s="1"/>
  <c r="G876" i="13"/>
  <c r="E166" i="13"/>
  <c r="AE366" i="13"/>
  <c r="AH1006" i="13"/>
  <c r="H1006" i="13" s="1"/>
  <c r="H806" i="13"/>
  <c r="AH1097" i="13"/>
  <c r="H1097" i="13" s="1"/>
  <c r="H897" i="13"/>
  <c r="G182" i="13"/>
  <c r="AG382" i="13"/>
  <c r="AE1097" i="13"/>
  <c r="E1097" i="13" s="1"/>
  <c r="E897" i="13"/>
  <c r="E199" i="13"/>
  <c r="AE399" i="13"/>
  <c r="E127" i="13"/>
  <c r="AE327" i="13"/>
  <c r="AG1093" i="13"/>
  <c r="G1093" i="13" s="1"/>
  <c r="G893" i="13"/>
  <c r="E737" i="13"/>
  <c r="AE937" i="13"/>
  <c r="AE460" i="13"/>
  <c r="E460" i="13" s="1"/>
  <c r="E260" i="13"/>
  <c r="AD1032" i="13"/>
  <c r="D1032" i="13" s="1"/>
  <c r="D832" i="13"/>
  <c r="E195" i="13"/>
  <c r="AE395" i="13"/>
  <c r="E124" i="13"/>
  <c r="AE324" i="13"/>
  <c r="AE479" i="13"/>
  <c r="E479" i="13" s="1"/>
  <c r="E279" i="13"/>
  <c r="AE907" i="13"/>
  <c r="E707" i="13"/>
  <c r="E139" i="13"/>
  <c r="AE339" i="13"/>
  <c r="G118" i="13"/>
  <c r="AG318" i="13"/>
  <c r="G739" i="13"/>
  <c r="AG939" i="13"/>
  <c r="E788" i="13"/>
  <c r="AE988" i="13"/>
  <c r="AE1093" i="13"/>
  <c r="E1093" i="13" s="1"/>
  <c r="E893" i="13"/>
  <c r="O200" i="22"/>
  <c r="AE800" i="13" s="1"/>
  <c r="AH200" i="13"/>
  <c r="O178" i="22"/>
  <c r="AE778" i="13" s="1"/>
  <c r="AH178" i="13"/>
  <c r="AG901" i="13"/>
  <c r="G701" i="13"/>
  <c r="AE296" i="13"/>
  <c r="E96" i="13"/>
  <c r="AG884" i="13"/>
  <c r="G684" i="13"/>
  <c r="O162" i="22"/>
  <c r="AE762" i="13" s="1"/>
  <c r="AH162" i="13"/>
  <c r="AE876" i="13"/>
  <c r="E676" i="13"/>
  <c r="AH811" i="13"/>
  <c r="H611" i="13"/>
  <c r="AE204" i="13"/>
  <c r="E4" i="13"/>
  <c r="AE830" i="13"/>
  <c r="E630" i="13"/>
  <c r="AE827" i="13"/>
  <c r="E627" i="13"/>
  <c r="AH487" i="13"/>
  <c r="H487" i="13" s="1"/>
  <c r="H287" i="13"/>
  <c r="AH875" i="13"/>
  <c r="H675" i="13"/>
  <c r="E991" i="13"/>
  <c r="AE1191" i="13"/>
  <c r="E1191" i="13" s="1"/>
  <c r="H180" i="13"/>
  <c r="AH380" i="13"/>
  <c r="H114" i="13"/>
  <c r="AH314" i="13"/>
  <c r="D185" i="13"/>
  <c r="AD385" i="13"/>
  <c r="H321" i="13"/>
  <c r="AH521" i="13"/>
  <c r="H521" i="13" s="1"/>
  <c r="AH503" i="13"/>
  <c r="H503" i="13" s="1"/>
  <c r="H303" i="13"/>
  <c r="D749" i="13"/>
  <c r="AD949" i="13"/>
  <c r="D727" i="13"/>
  <c r="AD927" i="13"/>
  <c r="E969" i="13"/>
  <c r="AE1169" i="13"/>
  <c r="E1169" i="13" s="1"/>
  <c r="D109" i="13"/>
  <c r="AD309" i="13"/>
  <c r="H984" i="13"/>
  <c r="AH1184" i="13"/>
  <c r="H1184" i="13" s="1"/>
  <c r="D764" i="13"/>
  <c r="AD964" i="13"/>
  <c r="D763" i="13"/>
  <c r="AD963" i="13"/>
  <c r="AH567" i="13"/>
  <c r="H567" i="13" s="1"/>
  <c r="H367" i="13"/>
  <c r="O140" i="22"/>
  <c r="AE740" i="13" s="1"/>
  <c r="AH140" i="13"/>
  <c r="O148" i="22"/>
  <c r="AE748" i="13" s="1"/>
  <c r="AH148" i="13"/>
  <c r="O186" i="22"/>
  <c r="AE786" i="13" s="1"/>
  <c r="AH186" i="13"/>
  <c r="O153" i="22"/>
  <c r="AE753" i="13" s="1"/>
  <c r="AH153" i="13"/>
  <c r="H128" i="22"/>
  <c r="AE128" i="13" s="1"/>
  <c r="AH728" i="13"/>
  <c r="O161" i="22"/>
  <c r="AE761" i="13" s="1"/>
  <c r="AH161" i="13"/>
  <c r="AG897" i="13"/>
  <c r="G697" i="13"/>
  <c r="AE890" i="13"/>
  <c r="E690" i="13"/>
  <c r="AE899" i="13"/>
  <c r="E699" i="13"/>
  <c r="AH892" i="13"/>
  <c r="H692" i="13"/>
  <c r="AG887" i="13"/>
  <c r="G687" i="13"/>
  <c r="AD218" i="13"/>
  <c r="D18" i="13"/>
  <c r="AE255" i="13"/>
  <c r="E55" i="13"/>
  <c r="AE818" i="13"/>
  <c r="E618" i="13"/>
  <c r="AE807" i="13"/>
  <c r="E607" i="13"/>
  <c r="AE209" i="13"/>
  <c r="E9" i="13"/>
  <c r="AE250" i="13"/>
  <c r="E50" i="13"/>
  <c r="AE813" i="13"/>
  <c r="E613" i="13"/>
  <c r="AE861" i="13"/>
  <c r="E661" i="13"/>
  <c r="AE860" i="13"/>
  <c r="E660" i="13"/>
  <c r="AH852" i="13"/>
  <c r="H852" i="13" s="1"/>
  <c r="H652" i="13"/>
  <c r="AE816" i="13"/>
  <c r="E616" i="13"/>
  <c r="AE808" i="13"/>
  <c r="E608" i="13"/>
  <c r="AE858" i="13"/>
  <c r="E658" i="13"/>
  <c r="AE885" i="13"/>
  <c r="E685" i="13"/>
  <c r="H105" i="22"/>
  <c r="AE105" i="13" s="1"/>
  <c r="AH705" i="13"/>
  <c r="H109" i="22"/>
  <c r="AE109" i="13" s="1"/>
  <c r="AH709" i="13"/>
  <c r="O145" i="22"/>
  <c r="AE745" i="13" s="1"/>
  <c r="AH145" i="13"/>
  <c r="AH426" i="13"/>
  <c r="H426" i="13" s="1"/>
  <c r="H226" i="13"/>
  <c r="AH428" i="13"/>
  <c r="H428" i="13" s="1"/>
  <c r="H228" i="13"/>
  <c r="AG291" i="13"/>
  <c r="G91" i="13"/>
  <c r="AE277" i="13"/>
  <c r="E77" i="13"/>
  <c r="AE271" i="13"/>
  <c r="E71" i="13"/>
  <c r="E973" i="13"/>
  <c r="AE1173" i="13"/>
  <c r="E1173" i="13" s="1"/>
  <c r="G175" i="13"/>
  <c r="AG375" i="13"/>
  <c r="G769" i="13"/>
  <c r="AG969" i="13"/>
  <c r="G782" i="13"/>
  <c r="AG982" i="13"/>
  <c r="AG933" i="13"/>
  <c r="G733" i="13"/>
  <c r="G128" i="13"/>
  <c r="AG328" i="13"/>
  <c r="AE1073" i="13"/>
  <c r="E1073" i="13" s="1"/>
  <c r="E873" i="13"/>
  <c r="AE435" i="13"/>
  <c r="E435" i="13" s="1"/>
  <c r="E235" i="13"/>
  <c r="G172" i="13"/>
  <c r="AG372" i="13"/>
  <c r="AH493" i="13"/>
  <c r="H493" i="13" s="1"/>
  <c r="H293" i="13"/>
  <c r="G786" i="13"/>
  <c r="AG986" i="13"/>
  <c r="E782" i="13"/>
  <c r="AE982" i="13"/>
  <c r="E153" i="13"/>
  <c r="AE353" i="13"/>
  <c r="AH1084" i="13"/>
  <c r="H1084" i="13" s="1"/>
  <c r="H884" i="13"/>
  <c r="AH1100" i="13"/>
  <c r="H1100" i="13" s="1"/>
  <c r="H900" i="13"/>
  <c r="E731" i="13"/>
  <c r="AE931" i="13"/>
  <c r="AD1014" i="13"/>
  <c r="D1014" i="13" s="1"/>
  <c r="D814" i="13"/>
  <c r="E726" i="13"/>
  <c r="AE926" i="13"/>
  <c r="E171" i="13"/>
  <c r="AE371" i="13"/>
  <c r="E743" i="13"/>
  <c r="AE943" i="13"/>
  <c r="AH1033" i="13"/>
  <c r="H1033" i="13" s="1"/>
  <c r="H833" i="13"/>
  <c r="AE407" i="13"/>
  <c r="E407" i="13" s="1"/>
  <c r="E207" i="13"/>
  <c r="E161" i="13"/>
  <c r="AE361" i="13"/>
  <c r="G750" i="13"/>
  <c r="AG950" i="13"/>
  <c r="AD1042" i="13"/>
  <c r="D1042" i="13" s="1"/>
  <c r="D842" i="13"/>
  <c r="E158" i="13"/>
  <c r="AE358" i="13"/>
  <c r="G185" i="13"/>
  <c r="AG385" i="13"/>
  <c r="G779" i="13"/>
  <c r="AG979" i="13"/>
  <c r="AE456" i="13"/>
  <c r="E456" i="13" s="1"/>
  <c r="E256" i="13"/>
  <c r="AE434" i="13"/>
  <c r="E434" i="13" s="1"/>
  <c r="E234" i="13"/>
  <c r="AH1091" i="13"/>
  <c r="H1091" i="13" s="1"/>
  <c r="H891" i="13"/>
  <c r="AE990" i="13"/>
  <c r="E790" i="13"/>
  <c r="E175" i="13"/>
  <c r="AE375" i="13"/>
  <c r="AG975" i="13"/>
  <c r="G775" i="13"/>
  <c r="AH1041" i="13"/>
  <c r="H1041" i="13" s="1"/>
  <c r="H841" i="13"/>
  <c r="E113" i="13"/>
  <c r="AE313" i="13"/>
  <c r="G194" i="13"/>
  <c r="AG394" i="13"/>
  <c r="G727" i="13"/>
  <c r="AG927" i="13"/>
  <c r="AE1010" i="13"/>
  <c r="E1010" i="13" s="1"/>
  <c r="E810" i="13"/>
  <c r="AE934" i="13"/>
  <c r="E734" i="13"/>
  <c r="E163" i="13"/>
  <c r="AE363" i="13"/>
  <c r="AH1094" i="13"/>
  <c r="H1094" i="13" s="1"/>
  <c r="H894" i="13"/>
  <c r="AG952" i="13"/>
  <c r="G752" i="13"/>
  <c r="AH1087" i="13"/>
  <c r="H1087" i="13" s="1"/>
  <c r="H887" i="13"/>
  <c r="E197" i="13"/>
  <c r="AE397" i="13"/>
  <c r="G177" i="13"/>
  <c r="AG377" i="13"/>
  <c r="G145" i="13"/>
  <c r="AG345" i="13"/>
  <c r="AD1034" i="13"/>
  <c r="D1034" i="13" s="1"/>
  <c r="D834" i="13"/>
  <c r="E181" i="13"/>
  <c r="AE381" i="13"/>
  <c r="G171" i="13"/>
  <c r="AG371" i="13"/>
  <c r="G717" i="13"/>
  <c r="AG917" i="13"/>
  <c r="AH1042" i="13"/>
  <c r="H1042" i="13" s="1"/>
  <c r="H842" i="13"/>
  <c r="AE418" i="13"/>
  <c r="E418" i="13" s="1"/>
  <c r="E218" i="13"/>
  <c r="AE1028" i="13"/>
  <c r="E1028" i="13" s="1"/>
  <c r="E828" i="13"/>
  <c r="G767" i="13"/>
  <c r="AG967" i="13"/>
  <c r="G751" i="13"/>
  <c r="AG951" i="13"/>
  <c r="E168" i="13"/>
  <c r="AE368" i="13"/>
  <c r="E183" i="13"/>
  <c r="AE383" i="13"/>
  <c r="E135" i="13"/>
  <c r="AE335" i="13"/>
  <c r="E116" i="13"/>
  <c r="AE316" i="13"/>
  <c r="E179" i="13"/>
  <c r="AE379" i="13"/>
  <c r="E709" i="13"/>
  <c r="AE909" i="13"/>
  <c r="E140" i="13"/>
  <c r="AE340" i="13"/>
  <c r="G730" i="13"/>
  <c r="AG930" i="13"/>
  <c r="E796" i="13"/>
  <c r="AE996" i="13"/>
  <c r="AE445" i="13"/>
  <c r="E445" i="13" s="1"/>
  <c r="E245" i="13"/>
  <c r="E136" i="13"/>
  <c r="AE336" i="13"/>
  <c r="E750" i="13"/>
  <c r="AE950" i="13"/>
  <c r="AG999" i="13"/>
  <c r="G799" i="13"/>
  <c r="AG928" i="13"/>
  <c r="G728" i="13"/>
  <c r="G124" i="13"/>
  <c r="AG324" i="13"/>
  <c r="AE1077" i="13"/>
  <c r="E1077" i="13" s="1"/>
  <c r="E877" i="13"/>
  <c r="E146" i="13"/>
  <c r="AE346" i="13"/>
  <c r="E188" i="13"/>
  <c r="AE388" i="13"/>
  <c r="G170" i="13"/>
  <c r="AG370" i="13"/>
  <c r="AH1029" i="13"/>
  <c r="H1029" i="13" s="1"/>
  <c r="H829" i="13"/>
  <c r="E712" i="13"/>
  <c r="AE912" i="13"/>
  <c r="H920" i="13"/>
  <c r="AH1120" i="13"/>
  <c r="H1120" i="13" s="1"/>
  <c r="G191" i="13"/>
  <c r="AG391" i="13"/>
  <c r="G729" i="13"/>
  <c r="AG929" i="13"/>
  <c r="AE1042" i="13"/>
  <c r="E1042" i="13" s="1"/>
  <c r="E842" i="13"/>
  <c r="AE1087" i="13"/>
  <c r="E1087" i="13" s="1"/>
  <c r="E887" i="13"/>
  <c r="E112" i="13"/>
  <c r="AE312" i="13"/>
  <c r="G178" i="13"/>
  <c r="AG378" i="13"/>
  <c r="G748" i="13"/>
  <c r="AG948" i="13"/>
  <c r="E180" i="13"/>
  <c r="AE380" i="13"/>
  <c r="H49" i="22"/>
  <c r="AE49" i="13" s="1"/>
  <c r="AH649" i="13"/>
  <c r="H58" i="22"/>
  <c r="AE58" i="13" s="1"/>
  <c r="AH658" i="13"/>
  <c r="H70" i="22"/>
  <c r="AE70" i="13" s="1"/>
  <c r="AH670" i="13"/>
  <c r="H43" i="22"/>
  <c r="AE43" i="13" s="1"/>
  <c r="AH643" i="13"/>
  <c r="AH215" i="13"/>
  <c r="AH262" i="13"/>
  <c r="AH239" i="13"/>
  <c r="H239" i="13" s="1"/>
  <c r="AH224" i="13"/>
  <c r="AH257" i="13"/>
  <c r="H257" i="13" s="1"/>
  <c r="AH234" i="13"/>
  <c r="AH255" i="13"/>
  <c r="AH261" i="13"/>
  <c r="H261" i="13" s="1"/>
  <c r="AH233" i="13"/>
  <c r="AH260" i="13"/>
  <c r="H260" i="13" s="1"/>
  <c r="AH247" i="13"/>
  <c r="AH264" i="13"/>
  <c r="H264" i="13" s="1"/>
  <c r="AH266" i="13"/>
  <c r="H266" i="13" s="1"/>
  <c r="AH229" i="13"/>
  <c r="AH218" i="13"/>
  <c r="AH232" i="13"/>
  <c r="AH207" i="13"/>
  <c r="AH245" i="13"/>
  <c r="H245" i="13" s="1"/>
  <c r="AH253" i="13"/>
  <c r="H253" i="13" s="1"/>
  <c r="AH267" i="13"/>
  <c r="H267" i="13" s="1"/>
  <c r="AH225" i="13"/>
  <c r="AH244" i="13"/>
  <c r="AH213" i="13"/>
  <c r="AH263" i="13"/>
  <c r="H263" i="13" s="1"/>
  <c r="AH209" i="13"/>
  <c r="AH268" i="13"/>
  <c r="AH202" i="13"/>
  <c r="H202" i="13" s="1"/>
  <c r="AH216" i="13"/>
  <c r="AH223" i="13"/>
  <c r="AH208" i="13"/>
  <c r="AH265" i="13"/>
  <c r="H265" i="13" s="1"/>
  <c r="AH217" i="13"/>
  <c r="AH258" i="13"/>
  <c r="AH241" i="13"/>
  <c r="AH249" i="13"/>
  <c r="AH231" i="13"/>
  <c r="O66" i="22"/>
  <c r="AE666" i="13" s="1"/>
  <c r="AH40" i="13"/>
  <c r="H40" i="13" s="1"/>
  <c r="AH98" i="13"/>
  <c r="H98" i="13" s="1"/>
  <c r="AH30" i="13"/>
  <c r="H30" i="13" s="1"/>
  <c r="AH27" i="13"/>
  <c r="H27" i="13" s="1"/>
  <c r="O79" i="22"/>
  <c r="AE679" i="13" s="1"/>
  <c r="O5" i="22"/>
  <c r="AE605" i="13" s="1"/>
  <c r="AH14" i="13"/>
  <c r="H14" i="13" s="1"/>
  <c r="AH72" i="13"/>
  <c r="H72" i="13" s="1"/>
  <c r="H47" i="22"/>
  <c r="AE47" i="13" s="1"/>
  <c r="AH86" i="13"/>
  <c r="H86" i="13" s="1"/>
  <c r="H40" i="22"/>
  <c r="AE40" i="13" s="1"/>
  <c r="O38" i="22"/>
  <c r="AE638" i="13" s="1"/>
  <c r="AH38" i="13"/>
  <c r="H38" i="13" s="1"/>
  <c r="H11" i="22"/>
  <c r="AE11" i="13" s="1"/>
  <c r="O88" i="22"/>
  <c r="AE688" i="13" s="1"/>
  <c r="AH88" i="13"/>
  <c r="H81" i="22"/>
  <c r="AE81" i="13" s="1"/>
  <c r="O37" i="22"/>
  <c r="AE637" i="13" s="1"/>
  <c r="AH37" i="13"/>
  <c r="H37" i="13" s="1"/>
  <c r="O6" i="22"/>
  <c r="AE606" i="13" s="1"/>
  <c r="AH6" i="13"/>
  <c r="H6" i="13" s="1"/>
  <c r="H24" i="22"/>
  <c r="AE24" i="13" s="1"/>
  <c r="O51" i="22"/>
  <c r="AE651" i="13" s="1"/>
  <c r="AH51" i="13"/>
  <c r="H51" i="13" s="1"/>
  <c r="O21" i="22"/>
  <c r="AE621" i="13" s="1"/>
  <c r="AH21" i="13"/>
  <c r="H21" i="13" s="1"/>
  <c r="O54" i="22"/>
  <c r="AE654" i="13" s="1"/>
  <c r="AH54" i="13"/>
  <c r="H54" i="13" s="1"/>
  <c r="H51" i="22"/>
  <c r="AE51" i="13" s="1"/>
  <c r="O3" i="22"/>
  <c r="AE603" i="13" s="1"/>
  <c r="AH3" i="13"/>
  <c r="H3" i="13" s="1"/>
  <c r="O59" i="22"/>
  <c r="AE659" i="13" s="1"/>
  <c r="AH59" i="13"/>
  <c r="H59" i="13" s="1"/>
  <c r="O70" i="22"/>
  <c r="AE670" i="13" s="1"/>
  <c r="AH70" i="13"/>
  <c r="O78" i="22"/>
  <c r="AE678" i="13" s="1"/>
  <c r="AH78" i="13"/>
  <c r="O56" i="22"/>
  <c r="AE656" i="13" s="1"/>
  <c r="AH56" i="13"/>
  <c r="H56" i="13" s="1"/>
  <c r="O43" i="22"/>
  <c r="AE643" i="13" s="1"/>
  <c r="AH43" i="13"/>
  <c r="H43" i="13" s="1"/>
  <c r="O19" i="22"/>
  <c r="AE619" i="13" s="1"/>
  <c r="AH19" i="13"/>
  <c r="H19" i="13" s="1"/>
  <c r="H44" i="22"/>
  <c r="AE44" i="13" s="1"/>
  <c r="H36" i="22"/>
  <c r="AE36" i="13" s="1"/>
  <c r="O22" i="22"/>
  <c r="AE622" i="13" s="1"/>
  <c r="AH22" i="13"/>
  <c r="H22" i="13" s="1"/>
  <c r="H52" i="22"/>
  <c r="AE52" i="13" s="1"/>
  <c r="H59" i="22"/>
  <c r="AE59" i="13" s="1"/>
  <c r="O52" i="22"/>
  <c r="AE652" i="13" s="1"/>
  <c r="AH52" i="13"/>
  <c r="H52" i="13" s="1"/>
  <c r="H17" i="22"/>
  <c r="AE17" i="13" s="1"/>
  <c r="O46" i="22"/>
  <c r="AE646" i="13" s="1"/>
  <c r="AH46" i="13"/>
  <c r="H46" i="13" s="1"/>
  <c r="O48" i="22"/>
  <c r="AE648" i="13" s="1"/>
  <c r="AH48" i="13"/>
  <c r="H48" i="13" s="1"/>
  <c r="O35" i="22"/>
  <c r="AE635" i="13" s="1"/>
  <c r="AH35" i="13"/>
  <c r="H35" i="13" s="1"/>
  <c r="H57" i="22"/>
  <c r="AE57" i="13" s="1"/>
  <c r="O11" i="22"/>
  <c r="AE611" i="13" s="1"/>
  <c r="AH11" i="13"/>
  <c r="H11" i="13" s="1"/>
  <c r="O84" i="22"/>
  <c r="AE684" i="13" s="1"/>
  <c r="AH84" i="13"/>
  <c r="H72" i="22"/>
  <c r="AE72" i="13" s="1"/>
  <c r="H27" i="22"/>
  <c r="AE27" i="13" s="1"/>
  <c r="H68" i="22"/>
  <c r="AE68" i="13" s="1"/>
  <c r="H92" i="22"/>
  <c r="AE92" i="13" s="1"/>
  <c r="O94" i="22"/>
  <c r="AE694" i="13" s="1"/>
  <c r="AH94" i="13"/>
  <c r="H94" i="13" s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H36" i="25" l="1"/>
  <c r="L36" i="25"/>
  <c r="I36" i="25"/>
  <c r="M36" i="25"/>
  <c r="AC165" i="13"/>
  <c r="C165" i="13" s="1"/>
  <c r="AC199" i="13"/>
  <c r="C199" i="13" s="1"/>
  <c r="AG353" i="13"/>
  <c r="G353" i="13" s="1"/>
  <c r="AD305" i="13"/>
  <c r="D305" i="13" s="1"/>
  <c r="D754" i="13"/>
  <c r="G165" i="13"/>
  <c r="AD388" i="13"/>
  <c r="AD588" i="13" s="1"/>
  <c r="D588" i="13" s="1"/>
  <c r="D800" i="13"/>
  <c r="AD390" i="13"/>
  <c r="AD590" i="13" s="1"/>
  <c r="D590" i="13" s="1"/>
  <c r="AD353" i="13"/>
  <c r="AD553" i="13" s="1"/>
  <c r="D553" i="13" s="1"/>
  <c r="D766" i="13"/>
  <c r="AD359" i="13"/>
  <c r="AD559" i="13" s="1"/>
  <c r="D559" i="13" s="1"/>
  <c r="AG351" i="13"/>
  <c r="G351" i="13" s="1"/>
  <c r="G735" i="13"/>
  <c r="G726" i="13"/>
  <c r="G731" i="13"/>
  <c r="AG395" i="13"/>
  <c r="AG595" i="13" s="1"/>
  <c r="G595" i="13" s="1"/>
  <c r="AD958" i="13"/>
  <c r="D958" i="13" s="1"/>
  <c r="AG994" i="13"/>
  <c r="AG1194" i="13" s="1"/>
  <c r="G1194" i="13" s="1"/>
  <c r="G774" i="13"/>
  <c r="AD972" i="13"/>
  <c r="D972" i="13" s="1"/>
  <c r="AD909" i="13"/>
  <c r="D909" i="13" s="1"/>
  <c r="AG943" i="13"/>
  <c r="AG1143" i="13" s="1"/>
  <c r="G1143" i="13" s="1"/>
  <c r="D780" i="13"/>
  <c r="D782" i="13"/>
  <c r="G113" i="13"/>
  <c r="AG369" i="13"/>
  <c r="AG569" i="13" s="1"/>
  <c r="G569" i="13" s="1"/>
  <c r="AG955" i="13"/>
  <c r="G955" i="13" s="1"/>
  <c r="AG934" i="13"/>
  <c r="G934" i="13" s="1"/>
  <c r="G785" i="13"/>
  <c r="D173" i="13"/>
  <c r="G155" i="13"/>
  <c r="D737" i="13"/>
  <c r="AG947" i="13"/>
  <c r="AG1147" i="13" s="1"/>
  <c r="G1147" i="13" s="1"/>
  <c r="D156" i="13"/>
  <c r="AG398" i="13"/>
  <c r="AG598" i="13" s="1"/>
  <c r="G598" i="13" s="1"/>
  <c r="AG958" i="13"/>
  <c r="AG1158" i="13" s="1"/>
  <c r="G1158" i="13" s="1"/>
  <c r="AD361" i="13"/>
  <c r="D361" i="13" s="1"/>
  <c r="AG332" i="13"/>
  <c r="G332" i="13" s="1"/>
  <c r="G199" i="13"/>
  <c r="AD377" i="13"/>
  <c r="D377" i="13" s="1"/>
  <c r="D705" i="13"/>
  <c r="D779" i="13"/>
  <c r="G125" i="13"/>
  <c r="AG352" i="13"/>
  <c r="G352" i="13" s="1"/>
  <c r="D128" i="13"/>
  <c r="AD324" i="13"/>
  <c r="D324" i="13" s="1"/>
  <c r="AG384" i="13"/>
  <c r="G384" i="13" s="1"/>
  <c r="AG310" i="13"/>
  <c r="G310" i="13" s="1"/>
  <c r="AD919" i="13"/>
  <c r="D919" i="13" s="1"/>
  <c r="AD940" i="13"/>
  <c r="D940" i="13" s="1"/>
  <c r="AG918" i="13"/>
  <c r="G918" i="13" s="1"/>
  <c r="AD330" i="13"/>
  <c r="D330" i="13" s="1"/>
  <c r="D179" i="13"/>
  <c r="AD306" i="13"/>
  <c r="AD506" i="13" s="1"/>
  <c r="D506" i="13" s="1"/>
  <c r="AG312" i="13"/>
  <c r="AG512" i="13" s="1"/>
  <c r="G512" i="13" s="1"/>
  <c r="G111" i="13"/>
  <c r="AD367" i="13"/>
  <c r="D367" i="13" s="1"/>
  <c r="AD985" i="13"/>
  <c r="D985" i="13" s="1"/>
  <c r="D728" i="13"/>
  <c r="AG364" i="13"/>
  <c r="G364" i="13" s="1"/>
  <c r="AG327" i="13"/>
  <c r="G327" i="13" s="1"/>
  <c r="AG991" i="13"/>
  <c r="AG1191" i="13" s="1"/>
  <c r="G1191" i="13" s="1"/>
  <c r="AD918" i="13"/>
  <c r="AD1118" i="13" s="1"/>
  <c r="D1118" i="13" s="1"/>
  <c r="D178" i="13"/>
  <c r="D163" i="13"/>
  <c r="AD983" i="13"/>
  <c r="AD1183" i="13" s="1"/>
  <c r="D1183" i="13" s="1"/>
  <c r="AD342" i="13"/>
  <c r="D342" i="13" s="1"/>
  <c r="AG356" i="13"/>
  <c r="AG556" i="13" s="1"/>
  <c r="G556" i="13" s="1"/>
  <c r="D151" i="13"/>
  <c r="AD340" i="13"/>
  <c r="AD540" i="13" s="1"/>
  <c r="D540" i="13" s="1"/>
  <c r="AG946" i="13"/>
  <c r="G946" i="13" s="1"/>
  <c r="G770" i="13"/>
  <c r="AD396" i="13"/>
  <c r="D396" i="13" s="1"/>
  <c r="AD380" i="13"/>
  <c r="D380" i="13" s="1"/>
  <c r="AD376" i="13"/>
  <c r="D376" i="13" s="1"/>
  <c r="AG315" i="13"/>
  <c r="G315" i="13" s="1"/>
  <c r="G744" i="13"/>
  <c r="G736" i="13"/>
  <c r="AG376" i="13"/>
  <c r="G376" i="13" s="1"/>
  <c r="AD961" i="13"/>
  <c r="AD1161" i="13" s="1"/>
  <c r="D1161" i="13" s="1"/>
  <c r="AG388" i="13"/>
  <c r="G388" i="13" s="1"/>
  <c r="AD941" i="13"/>
  <c r="AD1141" i="13" s="1"/>
  <c r="D1141" i="13" s="1"/>
  <c r="AD349" i="13"/>
  <c r="AD549" i="13" s="1"/>
  <c r="D549" i="13" s="1"/>
  <c r="D160" i="13"/>
  <c r="AG373" i="13"/>
  <c r="AG573" i="13" s="1"/>
  <c r="G573" i="13" s="1"/>
  <c r="AG954" i="13"/>
  <c r="G954" i="13" s="1"/>
  <c r="AG336" i="13"/>
  <c r="G336" i="13" s="1"/>
  <c r="AD311" i="13"/>
  <c r="D311" i="13" s="1"/>
  <c r="D768" i="13"/>
  <c r="AD352" i="13"/>
  <c r="AD552" i="13" s="1"/>
  <c r="D552" i="13" s="1"/>
  <c r="AD327" i="13"/>
  <c r="D327" i="13" s="1"/>
  <c r="AD386" i="13"/>
  <c r="D386" i="13" s="1"/>
  <c r="AD302" i="13"/>
  <c r="D302" i="13" s="1"/>
  <c r="G186" i="13"/>
  <c r="AG945" i="13"/>
  <c r="G945" i="13" s="1"/>
  <c r="G143" i="13"/>
  <c r="AG998" i="13"/>
  <c r="G998" i="13" s="1"/>
  <c r="G148" i="13"/>
  <c r="D720" i="13"/>
  <c r="D734" i="13"/>
  <c r="D793" i="13"/>
  <c r="D767" i="13"/>
  <c r="G187" i="13"/>
  <c r="D182" i="13"/>
  <c r="G772" i="13"/>
  <c r="AD970" i="13"/>
  <c r="AD1170" i="13" s="1"/>
  <c r="D1170" i="13" s="1"/>
  <c r="AF999" i="13"/>
  <c r="F999" i="13" s="1"/>
  <c r="D103" i="13"/>
  <c r="AG323" i="13"/>
  <c r="AG523" i="13" s="1"/>
  <c r="G523" i="13" s="1"/>
  <c r="G765" i="13"/>
  <c r="D187" i="13"/>
  <c r="G139" i="13"/>
  <c r="AD375" i="13"/>
  <c r="D375" i="13" s="1"/>
  <c r="D150" i="13"/>
  <c r="AD339" i="13"/>
  <c r="D339" i="13" s="1"/>
  <c r="G144" i="13"/>
  <c r="AG303" i="13"/>
  <c r="G303" i="13" s="1"/>
  <c r="AG981" i="13"/>
  <c r="G981" i="13" s="1"/>
  <c r="D738" i="13"/>
  <c r="AG362" i="13"/>
  <c r="AG562" i="13" s="1"/>
  <c r="G562" i="13" s="1"/>
  <c r="AD384" i="13"/>
  <c r="AD584" i="13" s="1"/>
  <c r="D584" i="13" s="1"/>
  <c r="AD397" i="13"/>
  <c r="D397" i="13" s="1"/>
  <c r="AD364" i="13"/>
  <c r="D364" i="13" s="1"/>
  <c r="AG957" i="13"/>
  <c r="AG1157" i="13" s="1"/>
  <c r="G1157" i="13" s="1"/>
  <c r="D792" i="13"/>
  <c r="D133" i="13"/>
  <c r="AD997" i="13"/>
  <c r="AD1197" i="13" s="1"/>
  <c r="D1197" i="13" s="1"/>
  <c r="AG389" i="13"/>
  <c r="G389" i="13" s="1"/>
  <c r="D726" i="13"/>
  <c r="D132" i="13"/>
  <c r="AD906" i="13"/>
  <c r="D906" i="13" s="1"/>
  <c r="AF965" i="13"/>
  <c r="AF1165" i="13" s="1"/>
  <c r="F1165" i="13" s="1"/>
  <c r="AG374" i="13"/>
  <c r="AG574" i="13" s="1"/>
  <c r="G574" i="13" s="1"/>
  <c r="AD990" i="13"/>
  <c r="D990" i="13" s="1"/>
  <c r="D113" i="13"/>
  <c r="AD978" i="13"/>
  <c r="D978" i="13" s="1"/>
  <c r="AD924" i="13"/>
  <c r="D924" i="13" s="1"/>
  <c r="AD371" i="13"/>
  <c r="D371" i="13" s="1"/>
  <c r="AG349" i="13"/>
  <c r="AG549" i="13" s="1"/>
  <c r="G549" i="13" s="1"/>
  <c r="D721" i="13"/>
  <c r="AG908" i="13"/>
  <c r="AG1108" i="13" s="1"/>
  <c r="G1108" i="13" s="1"/>
  <c r="AG912" i="13"/>
  <c r="G912" i="13" s="1"/>
  <c r="G793" i="13"/>
  <c r="D757" i="13"/>
  <c r="AG360" i="13"/>
  <c r="AG560" i="13" s="1"/>
  <c r="G560" i="13" s="1"/>
  <c r="AD904" i="13"/>
  <c r="AD1104" i="13" s="1"/>
  <c r="D1104" i="13" s="1"/>
  <c r="AD362" i="13"/>
  <c r="AD562" i="13" s="1"/>
  <c r="D562" i="13" s="1"/>
  <c r="AD399" i="13"/>
  <c r="D399" i="13" s="1"/>
  <c r="AG316" i="13"/>
  <c r="AG516" i="13" s="1"/>
  <c r="G516" i="13" s="1"/>
  <c r="D104" i="13"/>
  <c r="G107" i="13"/>
  <c r="AG1001" i="13"/>
  <c r="AG1201" i="13" s="1"/>
  <c r="G1201" i="13" s="1"/>
  <c r="G181" i="13"/>
  <c r="G196" i="13"/>
  <c r="D122" i="13"/>
  <c r="AD945" i="13"/>
  <c r="D945" i="13" s="1"/>
  <c r="D169" i="13"/>
  <c r="AG909" i="13"/>
  <c r="AG1109" i="13" s="1"/>
  <c r="G1109" i="13" s="1"/>
  <c r="AG995" i="13"/>
  <c r="AG1195" i="13" s="1"/>
  <c r="G1195" i="13" s="1"/>
  <c r="D759" i="13"/>
  <c r="D717" i="13"/>
  <c r="AG966" i="13"/>
  <c r="AG1166" i="13" s="1"/>
  <c r="G1166" i="13" s="1"/>
  <c r="G720" i="13"/>
  <c r="AD329" i="13"/>
  <c r="AD529" i="13" s="1"/>
  <c r="D529" i="13" s="1"/>
  <c r="G201" i="13"/>
  <c r="D119" i="13"/>
  <c r="AD991" i="13"/>
  <c r="D991" i="13" s="1"/>
  <c r="AD307" i="13"/>
  <c r="AD507" i="13" s="1"/>
  <c r="D507" i="13" s="1"/>
  <c r="G122" i="13"/>
  <c r="D730" i="13"/>
  <c r="D138" i="13"/>
  <c r="G789" i="13"/>
  <c r="AG329" i="13"/>
  <c r="G329" i="13" s="1"/>
  <c r="AD994" i="13"/>
  <c r="AD1194" i="13" s="1"/>
  <c r="D1194" i="13" s="1"/>
  <c r="AG921" i="13"/>
  <c r="AG1121" i="13" s="1"/>
  <c r="G1121" i="13" s="1"/>
  <c r="AG992" i="13"/>
  <c r="G992" i="13" s="1"/>
  <c r="D114" i="13"/>
  <c r="D200" i="13"/>
  <c r="G102" i="13"/>
  <c r="P166" i="4"/>
  <c r="AF766" i="13" s="1"/>
  <c r="F766" i="13" s="1"/>
  <c r="AG968" i="13"/>
  <c r="AG1168" i="13" s="1"/>
  <c r="G1168" i="13" s="1"/>
  <c r="AD908" i="13"/>
  <c r="D908" i="13" s="1"/>
  <c r="AD975" i="13"/>
  <c r="AD1175" i="13" s="1"/>
  <c r="D1175" i="13" s="1"/>
  <c r="D777" i="13"/>
  <c r="AD942" i="13"/>
  <c r="D942" i="13" s="1"/>
  <c r="D731" i="13"/>
  <c r="AD950" i="13"/>
  <c r="AD1150" i="13" s="1"/>
  <c r="D1150" i="13" s="1"/>
  <c r="AD348" i="13"/>
  <c r="D348" i="13" s="1"/>
  <c r="AD971" i="13"/>
  <c r="D971" i="13" s="1"/>
  <c r="D125" i="13"/>
  <c r="AG363" i="13"/>
  <c r="G363" i="13" s="1"/>
  <c r="AC366" i="13"/>
  <c r="AC566" i="13" s="1"/>
  <c r="C566" i="13" s="1"/>
  <c r="AG910" i="13"/>
  <c r="AG1110" i="13" s="1"/>
  <c r="G1110" i="13" s="1"/>
  <c r="AD383" i="13"/>
  <c r="AD583" i="13" s="1"/>
  <c r="D583" i="13" s="1"/>
  <c r="AD323" i="13"/>
  <c r="AD523" i="13" s="1"/>
  <c r="D523" i="13" s="1"/>
  <c r="AD946" i="13"/>
  <c r="AD1146" i="13" s="1"/>
  <c r="D1146" i="13" s="1"/>
  <c r="AD315" i="13"/>
  <c r="D315" i="13" s="1"/>
  <c r="AD935" i="13"/>
  <c r="D935" i="13" s="1"/>
  <c r="D116" i="13"/>
  <c r="AD341" i="13"/>
  <c r="AD541" i="13" s="1"/>
  <c r="D541" i="13" s="1"/>
  <c r="D10" i="32"/>
  <c r="D20" i="32"/>
  <c r="AC167" i="13"/>
  <c r="P167" i="4"/>
  <c r="AF767" i="13" s="1"/>
  <c r="D25" i="32"/>
  <c r="AD337" i="13"/>
  <c r="AD537" i="13" s="1"/>
  <c r="D537" i="13" s="1"/>
  <c r="D40" i="32"/>
  <c r="D15" i="32"/>
  <c r="E5" i="32"/>
  <c r="P187" i="4"/>
  <c r="AF787" i="13" s="1"/>
  <c r="AC187" i="13"/>
  <c r="AD317" i="13"/>
  <c r="AD517" i="13" s="1"/>
  <c r="D517" i="13" s="1"/>
  <c r="AD933" i="13"/>
  <c r="AD1133" i="13" s="1"/>
  <c r="D1133" i="13" s="1"/>
  <c r="AD947" i="13"/>
  <c r="D947" i="13" s="1"/>
  <c r="P198" i="4"/>
  <c r="AF798" i="13" s="1"/>
  <c r="AC198" i="13"/>
  <c r="AC159" i="13"/>
  <c r="P159" i="4"/>
  <c r="AF759" i="13" s="1"/>
  <c r="AC195" i="13"/>
  <c r="P195" i="4"/>
  <c r="AF795" i="13" s="1"/>
  <c r="AG314" i="13"/>
  <c r="AG514" i="13" s="1"/>
  <c r="G514" i="13" s="1"/>
  <c r="P160" i="4"/>
  <c r="AF760" i="13" s="1"/>
  <c r="AC160" i="13"/>
  <c r="D30" i="32"/>
  <c r="AC191" i="13"/>
  <c r="P191" i="4"/>
  <c r="AF791" i="13" s="1"/>
  <c r="P183" i="4"/>
  <c r="AF783" i="13" s="1"/>
  <c r="AC183" i="13"/>
  <c r="E15" i="32"/>
  <c r="P175" i="4"/>
  <c r="AF775" i="13" s="1"/>
  <c r="AC175" i="13"/>
  <c r="D5" i="32"/>
  <c r="P173" i="4"/>
  <c r="AF773" i="13" s="1"/>
  <c r="AC173" i="13"/>
  <c r="E35" i="32"/>
  <c r="P189" i="4"/>
  <c r="AF789" i="13" s="1"/>
  <c r="AC189" i="13"/>
  <c r="P171" i="4"/>
  <c r="AF771" i="13" s="1"/>
  <c r="AC171" i="13"/>
  <c r="E30" i="32"/>
  <c r="E25" i="32"/>
  <c r="E10" i="32"/>
  <c r="AC190" i="13"/>
  <c r="P190" i="4"/>
  <c r="AF790" i="13" s="1"/>
  <c r="E20" i="32"/>
  <c r="AC193" i="13"/>
  <c r="P193" i="4"/>
  <c r="AF793" i="13" s="1"/>
  <c r="E40" i="32"/>
  <c r="P170" i="4"/>
  <c r="AF770" i="13" s="1"/>
  <c r="AC170" i="13"/>
  <c r="P174" i="4"/>
  <c r="AF774" i="13" s="1"/>
  <c r="AC174" i="13"/>
  <c r="D35" i="32"/>
  <c r="AC200" i="13"/>
  <c r="P200" i="4"/>
  <c r="AF800" i="13" s="1"/>
  <c r="P163" i="4"/>
  <c r="AF763" i="13" s="1"/>
  <c r="AC163" i="13"/>
  <c r="AC184" i="13"/>
  <c r="P184" i="4"/>
  <c r="AF784" i="13" s="1"/>
  <c r="AC153" i="13"/>
  <c r="P153" i="4"/>
  <c r="AF753" i="13" s="1"/>
  <c r="P197" i="4"/>
  <c r="AF797" i="13" s="1"/>
  <c r="AC197" i="13"/>
  <c r="P158" i="4"/>
  <c r="AF758" i="13" s="1"/>
  <c r="AC158" i="13"/>
  <c r="AC156" i="13"/>
  <c r="P156" i="4"/>
  <c r="AF756" i="13" s="1"/>
  <c r="P152" i="4"/>
  <c r="AF752" i="13" s="1"/>
  <c r="AC152" i="13"/>
  <c r="P164" i="4"/>
  <c r="AF764" i="13" s="1"/>
  <c r="AC164" i="13"/>
  <c r="AC186" i="13"/>
  <c r="P186" i="4"/>
  <c r="AF786" i="13" s="1"/>
  <c r="P188" i="4"/>
  <c r="AF788" i="13" s="1"/>
  <c r="AC188" i="13"/>
  <c r="AC179" i="13"/>
  <c r="P179" i="4"/>
  <c r="AF779" i="13" s="1"/>
  <c r="AC168" i="13"/>
  <c r="P168" i="4"/>
  <c r="AF768" i="13" s="1"/>
  <c r="P180" i="4"/>
  <c r="AF780" i="13" s="1"/>
  <c r="AC180" i="13"/>
  <c r="P181" i="4"/>
  <c r="AF781" i="13" s="1"/>
  <c r="AC181" i="13"/>
  <c r="AC185" i="13"/>
  <c r="P185" i="4"/>
  <c r="AF785" i="13" s="1"/>
  <c r="AC161" i="13"/>
  <c r="P161" i="4"/>
  <c r="AF761" i="13" s="1"/>
  <c r="P176" i="4"/>
  <c r="AF776" i="13" s="1"/>
  <c r="AC176" i="13"/>
  <c r="AC155" i="13"/>
  <c r="P155" i="4"/>
  <c r="AF755" i="13" s="1"/>
  <c r="AC194" i="13"/>
  <c r="P194" i="4"/>
  <c r="AF794" i="13" s="1"/>
  <c r="P157" i="4"/>
  <c r="AF757" i="13" s="1"/>
  <c r="AC157" i="13"/>
  <c r="AC177" i="13"/>
  <c r="P177" i="4"/>
  <c r="AF777" i="13" s="1"/>
  <c r="P169" i="4"/>
  <c r="AF769" i="13" s="1"/>
  <c r="AC169" i="13"/>
  <c r="P201" i="4"/>
  <c r="AF801" i="13" s="1"/>
  <c r="AC201" i="13"/>
  <c r="AC154" i="13"/>
  <c r="P154" i="4"/>
  <c r="AF754" i="13" s="1"/>
  <c r="AC162" i="13"/>
  <c r="P162" i="4"/>
  <c r="AF762" i="13" s="1"/>
  <c r="AC182" i="13"/>
  <c r="P182" i="4"/>
  <c r="AF782" i="13" s="1"/>
  <c r="P192" i="4"/>
  <c r="AF792" i="13" s="1"/>
  <c r="AC192" i="13"/>
  <c r="P178" i="4"/>
  <c r="AF778" i="13" s="1"/>
  <c r="AC178" i="13"/>
  <c r="P196" i="4"/>
  <c r="AF796" i="13" s="1"/>
  <c r="AC196" i="13"/>
  <c r="AC172" i="13"/>
  <c r="P172" i="4"/>
  <c r="AF772" i="13" s="1"/>
  <c r="AD212" i="13"/>
  <c r="AD412" i="13" s="1"/>
  <c r="D412" i="13" s="1"/>
  <c r="AG300" i="13"/>
  <c r="G300" i="13" s="1"/>
  <c r="AD207" i="13"/>
  <c r="AD407" i="13" s="1"/>
  <c r="D407" i="13" s="1"/>
  <c r="AG850" i="13"/>
  <c r="AG1050" i="13" s="1"/>
  <c r="G1050" i="13" s="1"/>
  <c r="AG877" i="13"/>
  <c r="G877" i="13" s="1"/>
  <c r="AG220" i="13"/>
  <c r="AG420" i="13" s="1"/>
  <c r="G420" i="13" s="1"/>
  <c r="AH495" i="13"/>
  <c r="H495" i="13" s="1"/>
  <c r="AF396" i="13"/>
  <c r="AF596" i="13" s="1"/>
  <c r="F596" i="13" s="1"/>
  <c r="AC796" i="13"/>
  <c r="C796" i="13" s="1"/>
  <c r="D810" i="13"/>
  <c r="AD896" i="13"/>
  <c r="D896" i="13" s="1"/>
  <c r="AD1093" i="13"/>
  <c r="D1093" i="13" s="1"/>
  <c r="D3" i="13"/>
  <c r="D97" i="13"/>
  <c r="AG301" i="13"/>
  <c r="AG501" i="13" s="1"/>
  <c r="G501" i="13" s="1"/>
  <c r="D901" i="13"/>
  <c r="AG242" i="13"/>
  <c r="AG442" i="13" s="1"/>
  <c r="G442" i="13" s="1"/>
  <c r="AG297" i="13"/>
  <c r="AG497" i="13" s="1"/>
  <c r="G497" i="13" s="1"/>
  <c r="G23" i="13"/>
  <c r="AD1089" i="13"/>
  <c r="D1089" i="13" s="1"/>
  <c r="D84" i="13"/>
  <c r="D74" i="13"/>
  <c r="G5" i="13"/>
  <c r="AD231" i="13"/>
  <c r="AD431" i="13" s="1"/>
  <c r="D431" i="13" s="1"/>
  <c r="G690" i="13"/>
  <c r="AD287" i="13"/>
  <c r="D287" i="13" s="1"/>
  <c r="AG224" i="13"/>
  <c r="AG424" i="13" s="1"/>
  <c r="G424" i="13" s="1"/>
  <c r="D885" i="13"/>
  <c r="G675" i="13"/>
  <c r="G691" i="13"/>
  <c r="D824" i="13"/>
  <c r="D33" i="13"/>
  <c r="G32" i="13"/>
  <c r="G895" i="13"/>
  <c r="AD1046" i="13"/>
  <c r="D1046" i="13" s="1"/>
  <c r="D681" i="13"/>
  <c r="G99" i="13"/>
  <c r="D285" i="13"/>
  <c r="G892" i="13"/>
  <c r="G10" i="13"/>
  <c r="G25" i="13"/>
  <c r="D62" i="13"/>
  <c r="G89" i="13"/>
  <c r="AG864" i="13"/>
  <c r="AG1064" i="13" s="1"/>
  <c r="G1064" i="13" s="1"/>
  <c r="AG235" i="13"/>
  <c r="G235" i="13" s="1"/>
  <c r="D76" i="13"/>
  <c r="G628" i="13"/>
  <c r="D100" i="13"/>
  <c r="D695" i="13"/>
  <c r="G21" i="13"/>
  <c r="D805" i="13"/>
  <c r="D879" i="13"/>
  <c r="G900" i="13"/>
  <c r="D2" i="13"/>
  <c r="G94" i="13"/>
  <c r="G833" i="13"/>
  <c r="AG298" i="13"/>
  <c r="AG498" i="13" s="1"/>
  <c r="G498" i="13" s="1"/>
  <c r="AD295" i="13"/>
  <c r="D295" i="13" s="1"/>
  <c r="AG285" i="13"/>
  <c r="AG485" i="13" s="1"/>
  <c r="G485" i="13" s="1"/>
  <c r="G698" i="13"/>
  <c r="AG843" i="13"/>
  <c r="AG1043" i="13" s="1"/>
  <c r="G1043" i="13" s="1"/>
  <c r="G654" i="13"/>
  <c r="AD460" i="13"/>
  <c r="D460" i="13" s="1"/>
  <c r="G30" i="13"/>
  <c r="G670" i="13"/>
  <c r="G60" i="13"/>
  <c r="D88" i="13"/>
  <c r="G93" i="13"/>
  <c r="AG234" i="13"/>
  <c r="AG434" i="13" s="1"/>
  <c r="G434" i="13" s="1"/>
  <c r="D99" i="13"/>
  <c r="AD301" i="13"/>
  <c r="AD501" i="13" s="1"/>
  <c r="D501" i="13" s="1"/>
  <c r="D61" i="13"/>
  <c r="D821" i="13"/>
  <c r="G80" i="13"/>
  <c r="G11" i="13"/>
  <c r="G88" i="13"/>
  <c r="D5" i="13"/>
  <c r="D691" i="13"/>
  <c r="G7" i="13"/>
  <c r="G79" i="13"/>
  <c r="AG847" i="13"/>
  <c r="AG1047" i="13" s="1"/>
  <c r="G1047" i="13" s="1"/>
  <c r="D880" i="13"/>
  <c r="AG885" i="13"/>
  <c r="AG1085" i="13" s="1"/>
  <c r="G1085" i="13" s="1"/>
  <c r="AD293" i="13"/>
  <c r="AD493" i="13" s="1"/>
  <c r="D493" i="13" s="1"/>
  <c r="G618" i="13"/>
  <c r="G90" i="13"/>
  <c r="D684" i="13"/>
  <c r="G46" i="13"/>
  <c r="G689" i="13"/>
  <c r="D57" i="13"/>
  <c r="D86" i="13"/>
  <c r="D12" i="13"/>
  <c r="AD292" i="13"/>
  <c r="D292" i="13" s="1"/>
  <c r="AG217" i="13"/>
  <c r="AG417" i="13" s="1"/>
  <c r="G417" i="13" s="1"/>
  <c r="AG214" i="13"/>
  <c r="AG414" i="13" s="1"/>
  <c r="G414" i="13" s="1"/>
  <c r="AD245" i="13"/>
  <c r="D245" i="13" s="1"/>
  <c r="D53" i="13"/>
  <c r="D867" i="13"/>
  <c r="G15" i="13"/>
  <c r="G655" i="13"/>
  <c r="G86" i="13"/>
  <c r="D250" i="13"/>
  <c r="G694" i="13"/>
  <c r="AC993" i="13"/>
  <c r="AC1193" i="13" s="1"/>
  <c r="C1193" i="13" s="1"/>
  <c r="G660" i="13"/>
  <c r="D890" i="13"/>
  <c r="G67" i="13"/>
  <c r="D96" i="13"/>
  <c r="I193" i="4"/>
  <c r="AF193" i="13" s="1"/>
  <c r="F193" i="13" s="1"/>
  <c r="D16" i="13"/>
  <c r="D22" i="13"/>
  <c r="D38" i="13"/>
  <c r="D692" i="13"/>
  <c r="D887" i="13"/>
  <c r="G87" i="13"/>
  <c r="F184" i="13"/>
  <c r="AC784" i="13"/>
  <c r="AC790" i="13"/>
  <c r="I190" i="4"/>
  <c r="AF190" i="13" s="1"/>
  <c r="AC779" i="13"/>
  <c r="I179" i="4"/>
  <c r="AF179" i="13" s="1"/>
  <c r="AC797" i="13"/>
  <c r="I197" i="4"/>
  <c r="AF197" i="13" s="1"/>
  <c r="I156" i="4"/>
  <c r="AF156" i="13" s="1"/>
  <c r="AC756" i="13"/>
  <c r="I167" i="4"/>
  <c r="AF167" i="13" s="1"/>
  <c r="AC767" i="13"/>
  <c r="AC766" i="13"/>
  <c r="I166" i="4"/>
  <c r="AF166" i="13" s="1"/>
  <c r="I160" i="4"/>
  <c r="AF160" i="13" s="1"/>
  <c r="AC760" i="13"/>
  <c r="I192" i="4"/>
  <c r="AF192" i="13" s="1"/>
  <c r="AC792" i="13"/>
  <c r="AC781" i="13"/>
  <c r="I181" i="4"/>
  <c r="AF181" i="13" s="1"/>
  <c r="I157" i="4"/>
  <c r="AF157" i="13" s="1"/>
  <c r="AC757" i="13"/>
  <c r="I162" i="4"/>
  <c r="AF162" i="13" s="1"/>
  <c r="AC762" i="13"/>
  <c r="I169" i="4"/>
  <c r="AF169" i="13" s="1"/>
  <c r="AC769" i="13"/>
  <c r="AC775" i="13"/>
  <c r="I175" i="4"/>
  <c r="AF175" i="13" s="1"/>
  <c r="I155" i="4"/>
  <c r="AF155" i="13" s="1"/>
  <c r="AC755" i="13"/>
  <c r="AC798" i="13"/>
  <c r="I198" i="4"/>
  <c r="AF198" i="13" s="1"/>
  <c r="I195" i="4"/>
  <c r="AF195" i="13" s="1"/>
  <c r="AC795" i="13"/>
  <c r="I191" i="4"/>
  <c r="AF191" i="13" s="1"/>
  <c r="AC791" i="13"/>
  <c r="AC785" i="13"/>
  <c r="I185" i="4"/>
  <c r="AF185" i="13" s="1"/>
  <c r="I164" i="4"/>
  <c r="AF164" i="13" s="1"/>
  <c r="AC764" i="13"/>
  <c r="I171" i="4"/>
  <c r="AF171" i="13" s="1"/>
  <c r="AC771" i="13"/>
  <c r="I152" i="4"/>
  <c r="AF152" i="13" s="1"/>
  <c r="AC752" i="13"/>
  <c r="AC759" i="13"/>
  <c r="I159" i="4"/>
  <c r="AF159" i="13" s="1"/>
  <c r="I161" i="4"/>
  <c r="AF161" i="13" s="1"/>
  <c r="AC761" i="13"/>
  <c r="AC788" i="13"/>
  <c r="I188" i="4"/>
  <c r="AF188" i="13" s="1"/>
  <c r="I183" i="4"/>
  <c r="AF183" i="13" s="1"/>
  <c r="AC783" i="13"/>
  <c r="I194" i="4"/>
  <c r="AF194" i="13" s="1"/>
  <c r="AC794" i="13"/>
  <c r="I187" i="4"/>
  <c r="AF187" i="13" s="1"/>
  <c r="AC787" i="13"/>
  <c r="AH1069" i="13"/>
  <c r="H1069" i="13" s="1"/>
  <c r="I176" i="4"/>
  <c r="AF176" i="13" s="1"/>
  <c r="AC776" i="13"/>
  <c r="I170" i="4"/>
  <c r="AF170" i="13" s="1"/>
  <c r="AC770" i="13"/>
  <c r="AC780" i="13"/>
  <c r="I180" i="4"/>
  <c r="AF180" i="13" s="1"/>
  <c r="AC786" i="13"/>
  <c r="I186" i="4"/>
  <c r="AF186" i="13" s="1"/>
  <c r="I182" i="4"/>
  <c r="AF182" i="13" s="1"/>
  <c r="AC782" i="13"/>
  <c r="AC799" i="13"/>
  <c r="I199" i="4"/>
  <c r="AF199" i="13" s="1"/>
  <c r="AC753" i="13"/>
  <c r="I153" i="4"/>
  <c r="AF153" i="13" s="1"/>
  <c r="I154" i="4"/>
  <c r="AF154" i="13" s="1"/>
  <c r="AC754" i="13"/>
  <c r="AC801" i="13"/>
  <c r="I201" i="4"/>
  <c r="AF201" i="13" s="1"/>
  <c r="I172" i="4"/>
  <c r="AF172" i="13" s="1"/>
  <c r="AC772" i="13"/>
  <c r="AC778" i="13"/>
  <c r="I178" i="4"/>
  <c r="AF178" i="13" s="1"/>
  <c r="I189" i="4"/>
  <c r="AF189" i="13" s="1"/>
  <c r="AC789" i="13"/>
  <c r="AH1052" i="13"/>
  <c r="H1052" i="13" s="1"/>
  <c r="I165" i="4"/>
  <c r="AF165" i="13" s="1"/>
  <c r="AC765" i="13"/>
  <c r="AC800" i="13"/>
  <c r="I200" i="4"/>
  <c r="AF200" i="13" s="1"/>
  <c r="I177" i="4"/>
  <c r="AF177" i="13" s="1"/>
  <c r="AC777" i="13"/>
  <c r="I173" i="4"/>
  <c r="AF173" i="13" s="1"/>
  <c r="AC773" i="13"/>
  <c r="I158" i="4"/>
  <c r="AF158" i="13" s="1"/>
  <c r="AC758" i="13"/>
  <c r="AC768" i="13"/>
  <c r="I168" i="4"/>
  <c r="AF168" i="13" s="1"/>
  <c r="AC763" i="13"/>
  <c r="I163" i="4"/>
  <c r="AF163" i="13" s="1"/>
  <c r="AC774" i="13"/>
  <c r="I174" i="4"/>
  <c r="AF174" i="13" s="1"/>
  <c r="AH476" i="13"/>
  <c r="H476" i="13" s="1"/>
  <c r="AH469" i="13"/>
  <c r="H469" i="13" s="1"/>
  <c r="AH480" i="13"/>
  <c r="H480" i="13" s="1"/>
  <c r="AH483" i="13"/>
  <c r="H483" i="13" s="1"/>
  <c r="A2" i="13"/>
  <c r="M61" i="21"/>
  <c r="O61" i="21" s="1"/>
  <c r="I61" i="21" s="1"/>
  <c r="AG61" i="13" s="1"/>
  <c r="F11" i="21"/>
  <c r="H11" i="21" s="1"/>
  <c r="AD11" i="13" s="1"/>
  <c r="F30" i="21"/>
  <c r="H30" i="21" s="1"/>
  <c r="AD30" i="13" s="1"/>
  <c r="F15" i="21"/>
  <c r="H15" i="21" s="1"/>
  <c r="P15" i="21" s="1"/>
  <c r="AG615" i="13" s="1"/>
  <c r="F63" i="21"/>
  <c r="H63" i="21" s="1"/>
  <c r="AD63" i="13" s="1"/>
  <c r="M82" i="21"/>
  <c r="O82" i="21" s="1"/>
  <c r="AD682" i="13" s="1"/>
  <c r="F17" i="21"/>
  <c r="H17" i="21" s="1"/>
  <c r="AD17" i="13" s="1"/>
  <c r="F68" i="21"/>
  <c r="H68" i="21" s="1"/>
  <c r="P68" i="21" s="1"/>
  <c r="AG668" i="13" s="1"/>
  <c r="F65" i="21"/>
  <c r="H65" i="21" s="1"/>
  <c r="P65" i="21" s="1"/>
  <c r="AG665" i="13" s="1"/>
  <c r="AD650" i="13"/>
  <c r="I50" i="21"/>
  <c r="AG50" i="13" s="1"/>
  <c r="AD26" i="13"/>
  <c r="P26" i="21"/>
  <c r="AG626" i="13" s="1"/>
  <c r="P56" i="21"/>
  <c r="AG656" i="13" s="1"/>
  <c r="AD56" i="13"/>
  <c r="P35" i="21"/>
  <c r="AG635" i="13" s="1"/>
  <c r="AD35" i="13"/>
  <c r="M73" i="21"/>
  <c r="O73" i="21" s="1"/>
  <c r="I73" i="21" s="1"/>
  <c r="AG73" i="13" s="1"/>
  <c r="AD639" i="13"/>
  <c r="I39" i="21"/>
  <c r="AG39" i="13" s="1"/>
  <c r="AD9" i="13"/>
  <c r="P9" i="21"/>
  <c r="AG609" i="13" s="1"/>
  <c r="F32" i="21"/>
  <c r="H32" i="21" s="1"/>
  <c r="AD66" i="13"/>
  <c r="P66" i="21"/>
  <c r="AG666" i="13" s="1"/>
  <c r="AD24" i="13"/>
  <c r="P24" i="21"/>
  <c r="AG624" i="13" s="1"/>
  <c r="M36" i="21"/>
  <c r="O36" i="21" s="1"/>
  <c r="I16" i="21"/>
  <c r="AG16" i="13" s="1"/>
  <c r="AD616" i="13"/>
  <c r="AD648" i="13"/>
  <c r="I48" i="21"/>
  <c r="AG48" i="13" s="1"/>
  <c r="AD10" i="13"/>
  <c r="P10" i="21"/>
  <c r="AG610" i="13" s="1"/>
  <c r="AD13" i="13"/>
  <c r="P13" i="21"/>
  <c r="AG613" i="13" s="1"/>
  <c r="AD627" i="13"/>
  <c r="I27" i="21"/>
  <c r="AG27" i="13" s="1"/>
  <c r="AD6" i="13"/>
  <c r="P6" i="21"/>
  <c r="AG606" i="13" s="1"/>
  <c r="P71" i="21"/>
  <c r="AG671" i="13" s="1"/>
  <c r="AD71" i="13"/>
  <c r="AD602" i="13"/>
  <c r="I2" i="21"/>
  <c r="AG2" i="13" s="1"/>
  <c r="AD27" i="13"/>
  <c r="P27" i="21"/>
  <c r="AG627" i="13" s="1"/>
  <c r="AD612" i="13"/>
  <c r="I12" i="21"/>
  <c r="AG12" i="13" s="1"/>
  <c r="AD666" i="13"/>
  <c r="I66" i="21"/>
  <c r="AG66" i="13" s="1"/>
  <c r="AD662" i="13"/>
  <c r="I62" i="21"/>
  <c r="AG62" i="13" s="1"/>
  <c r="P79" i="21"/>
  <c r="AG679" i="13" s="1"/>
  <c r="AD79" i="13"/>
  <c r="AD14" i="13"/>
  <c r="P14" i="21"/>
  <c r="AG614" i="13" s="1"/>
  <c r="AD42" i="13"/>
  <c r="P42" i="21"/>
  <c r="AG642" i="13" s="1"/>
  <c r="AD37" i="13"/>
  <c r="P37" i="21"/>
  <c r="AG637" i="13" s="1"/>
  <c r="P58" i="21"/>
  <c r="AG658" i="13" s="1"/>
  <c r="AD58" i="13"/>
  <c r="AD618" i="13"/>
  <c r="I18" i="21"/>
  <c r="AG18" i="13" s="1"/>
  <c r="I68" i="21"/>
  <c r="AG68" i="13" s="1"/>
  <c r="AD668" i="13"/>
  <c r="AD652" i="13"/>
  <c r="I52" i="21"/>
  <c r="AG52" i="13" s="1"/>
  <c r="AD674" i="13"/>
  <c r="I74" i="21"/>
  <c r="AG74" i="13" s="1"/>
  <c r="AD678" i="13"/>
  <c r="I78" i="21"/>
  <c r="AG78" i="13" s="1"/>
  <c r="F20" i="21"/>
  <c r="H20" i="21" s="1"/>
  <c r="F48" i="21"/>
  <c r="H48" i="21" s="1"/>
  <c r="F41" i="21"/>
  <c r="H41" i="21" s="1"/>
  <c r="AD41" i="13" s="1"/>
  <c r="AD654" i="13"/>
  <c r="I54" i="21"/>
  <c r="AG54" i="13" s="1"/>
  <c r="AD36" i="13"/>
  <c r="P36" i="21"/>
  <c r="AG636" i="13" s="1"/>
  <c r="AD69" i="13"/>
  <c r="P69" i="21"/>
  <c r="AG669" i="13" s="1"/>
  <c r="M47" i="21"/>
  <c r="O47" i="21" s="1"/>
  <c r="I47" i="21" s="1"/>
  <c r="AG47" i="13" s="1"/>
  <c r="AD80" i="13"/>
  <c r="P80" i="21"/>
  <c r="AG680" i="13" s="1"/>
  <c r="AD643" i="13"/>
  <c r="I43" i="21"/>
  <c r="AG43" i="13" s="1"/>
  <c r="AD677" i="13"/>
  <c r="I77" i="21"/>
  <c r="AG77" i="13" s="1"/>
  <c r="AD683" i="13"/>
  <c r="I83" i="21"/>
  <c r="AG83" i="13" s="1"/>
  <c r="F49" i="21"/>
  <c r="H49" i="21" s="1"/>
  <c r="P78" i="21"/>
  <c r="AG678" i="13" s="1"/>
  <c r="AD78" i="13"/>
  <c r="AD633" i="13"/>
  <c r="I33" i="21"/>
  <c r="AG33" i="13" s="1"/>
  <c r="P8" i="21"/>
  <c r="AG608" i="13" s="1"/>
  <c r="AD8" i="13"/>
  <c r="M51" i="21"/>
  <c r="O51" i="21" s="1"/>
  <c r="AD651" i="13" s="1"/>
  <c r="AD603" i="13"/>
  <c r="I3" i="21"/>
  <c r="AG3" i="13" s="1"/>
  <c r="AD671" i="13"/>
  <c r="I71" i="21"/>
  <c r="AG71" i="13" s="1"/>
  <c r="F29" i="21"/>
  <c r="H29" i="21" s="1"/>
  <c r="AD29" i="13" s="1"/>
  <c r="AD4" i="13"/>
  <c r="P4" i="21"/>
  <c r="AG604" i="13" s="1"/>
  <c r="P51" i="21"/>
  <c r="AG651" i="13" s="1"/>
  <c r="AD51" i="13"/>
  <c r="M69" i="21"/>
  <c r="O69" i="21" s="1"/>
  <c r="AD669" i="13" s="1"/>
  <c r="M6" i="21"/>
  <c r="O6" i="21" s="1"/>
  <c r="AD606" i="13" s="1"/>
  <c r="F40" i="21"/>
  <c r="H40" i="21" s="1"/>
  <c r="AD40" i="13" s="1"/>
  <c r="M8" i="21"/>
  <c r="O8" i="21" s="1"/>
  <c r="AD608" i="13" s="1"/>
  <c r="M13" i="21"/>
  <c r="O13" i="21" s="1"/>
  <c r="AD613" i="13" s="1"/>
  <c r="F52" i="21"/>
  <c r="H52" i="21" s="1"/>
  <c r="AD52" i="13" s="1"/>
  <c r="M28" i="21"/>
  <c r="O28" i="21" s="1"/>
  <c r="AD628" i="13" s="1"/>
  <c r="M58" i="21"/>
  <c r="O58" i="21" s="1"/>
  <c r="AD658" i="13" s="1"/>
  <c r="AD653" i="13"/>
  <c r="I53" i="21"/>
  <c r="AG53" i="13" s="1"/>
  <c r="I19" i="21"/>
  <c r="AG19" i="13" s="1"/>
  <c r="AD619" i="13"/>
  <c r="M75" i="21"/>
  <c r="O75" i="21" s="1"/>
  <c r="F34" i="21"/>
  <c r="H34" i="21" s="1"/>
  <c r="AD664" i="13"/>
  <c r="I64" i="21"/>
  <c r="AG64" i="13" s="1"/>
  <c r="AD663" i="13"/>
  <c r="I63" i="21"/>
  <c r="AG63" i="13" s="1"/>
  <c r="M26" i="21"/>
  <c r="O26" i="21" s="1"/>
  <c r="AD672" i="13"/>
  <c r="I72" i="21"/>
  <c r="AG72" i="13" s="1"/>
  <c r="AD629" i="13"/>
  <c r="I29" i="21"/>
  <c r="AG29" i="13" s="1"/>
  <c r="AD39" i="13"/>
  <c r="P39" i="21"/>
  <c r="AG639" i="13" s="1"/>
  <c r="AD649" i="13"/>
  <c r="I49" i="21"/>
  <c r="AG49" i="13" s="1"/>
  <c r="I41" i="21"/>
  <c r="AG41" i="13" s="1"/>
  <c r="AD641" i="13"/>
  <c r="P59" i="21"/>
  <c r="AG659" i="13" s="1"/>
  <c r="AD59" i="13"/>
  <c r="AD638" i="13"/>
  <c r="I38" i="21"/>
  <c r="AG38" i="13" s="1"/>
  <c r="AD665" i="13"/>
  <c r="I65" i="21"/>
  <c r="AG65" i="13" s="1"/>
  <c r="P19" i="21"/>
  <c r="AG619" i="13" s="1"/>
  <c r="AD19" i="13"/>
  <c r="AD657" i="13"/>
  <c r="I57" i="21"/>
  <c r="AG57" i="13" s="1"/>
  <c r="AD631" i="13"/>
  <c r="I31" i="21"/>
  <c r="AG31" i="13" s="1"/>
  <c r="AD644" i="13"/>
  <c r="I44" i="21"/>
  <c r="AG44" i="13" s="1"/>
  <c r="AD637" i="13"/>
  <c r="I37" i="21"/>
  <c r="AG37" i="13" s="1"/>
  <c r="F21" i="21"/>
  <c r="H21" i="21" s="1"/>
  <c r="F82" i="21"/>
  <c r="H82" i="21" s="1"/>
  <c r="P72" i="21"/>
  <c r="AG672" i="13" s="1"/>
  <c r="AD72" i="13"/>
  <c r="AD659" i="13"/>
  <c r="I59" i="21"/>
  <c r="AG59" i="13" s="1"/>
  <c r="M9" i="21"/>
  <c r="O9" i="21" s="1"/>
  <c r="I40" i="21"/>
  <c r="AG40" i="13" s="1"/>
  <c r="AD640" i="13"/>
  <c r="AD23" i="13"/>
  <c r="P23" i="21"/>
  <c r="AG623" i="13" s="1"/>
  <c r="P44" i="21"/>
  <c r="AG644" i="13" s="1"/>
  <c r="AD44" i="13"/>
  <c r="P83" i="21"/>
  <c r="AG683" i="13" s="1"/>
  <c r="AD83" i="13"/>
  <c r="P73" i="21"/>
  <c r="AG673" i="13" s="1"/>
  <c r="AD73" i="13"/>
  <c r="I4" i="21"/>
  <c r="AG4" i="13" s="1"/>
  <c r="AD604" i="13"/>
  <c r="AD670" i="13"/>
  <c r="I70" i="21"/>
  <c r="AG70" i="13" s="1"/>
  <c r="I55" i="21"/>
  <c r="AG55" i="13" s="1"/>
  <c r="AD655" i="13"/>
  <c r="P81" i="21"/>
  <c r="AG681" i="13" s="1"/>
  <c r="AD81" i="13"/>
  <c r="P67" i="21"/>
  <c r="AG667" i="13" s="1"/>
  <c r="AD67" i="13"/>
  <c r="AD645" i="13"/>
  <c r="I45" i="21"/>
  <c r="AG45" i="13" s="1"/>
  <c r="M56" i="21"/>
  <c r="O56" i="21" s="1"/>
  <c r="M76" i="21"/>
  <c r="O76" i="21" s="1"/>
  <c r="AD622" i="13"/>
  <c r="I22" i="21"/>
  <c r="AG22" i="13" s="1"/>
  <c r="F25" i="21"/>
  <c r="H25" i="21" s="1"/>
  <c r="P46" i="21"/>
  <c r="AG646" i="13" s="1"/>
  <c r="AD46" i="13"/>
  <c r="AH490" i="13"/>
  <c r="H490" i="13" s="1"/>
  <c r="AE822" i="13"/>
  <c r="E622" i="13"/>
  <c r="AE211" i="13"/>
  <c r="E11" i="13"/>
  <c r="AH415" i="13"/>
  <c r="H415" i="13" s="1"/>
  <c r="H215" i="13"/>
  <c r="G378" i="13"/>
  <c r="AG578" i="13"/>
  <c r="G578" i="13" s="1"/>
  <c r="G324" i="13"/>
  <c r="AG524" i="13"/>
  <c r="G524" i="13" s="1"/>
  <c r="AG1130" i="13"/>
  <c r="G1130" i="13" s="1"/>
  <c r="G930" i="13"/>
  <c r="E368" i="13"/>
  <c r="AE568" i="13"/>
  <c r="E568" i="13" s="1"/>
  <c r="H380" i="13"/>
  <c r="AH580" i="13"/>
  <c r="H580" i="13" s="1"/>
  <c r="H751" i="13"/>
  <c r="AH951" i="13"/>
  <c r="H935" i="13"/>
  <c r="AH1135" i="13"/>
  <c r="H1135" i="13" s="1"/>
  <c r="G953" i="13"/>
  <c r="AG1153" i="13"/>
  <c r="G1153" i="13" s="1"/>
  <c r="H730" i="13"/>
  <c r="AH930" i="13"/>
  <c r="E964" i="13"/>
  <c r="AE1164" i="13"/>
  <c r="E1164" i="13" s="1"/>
  <c r="G383" i="13"/>
  <c r="AG583" i="13"/>
  <c r="G583" i="13" s="1"/>
  <c r="G977" i="13"/>
  <c r="AG1177" i="13"/>
  <c r="G1177" i="13" s="1"/>
  <c r="G337" i="13"/>
  <c r="AG537" i="13"/>
  <c r="G537" i="13" s="1"/>
  <c r="AE1123" i="13"/>
  <c r="E1123" i="13" s="1"/>
  <c r="E923" i="13"/>
  <c r="D932" i="13"/>
  <c r="AD1132" i="13"/>
  <c r="D1132" i="13" s="1"/>
  <c r="D336" i="13"/>
  <c r="AD536" i="13"/>
  <c r="D536" i="13" s="1"/>
  <c r="AG558" i="13"/>
  <c r="G558" i="13" s="1"/>
  <c r="G358" i="13"/>
  <c r="H335" i="13"/>
  <c r="AH535" i="13"/>
  <c r="H535" i="13" s="1"/>
  <c r="H141" i="13"/>
  <c r="AH341" i="13"/>
  <c r="G935" i="13"/>
  <c r="AG1135" i="13"/>
  <c r="G1135" i="13" s="1"/>
  <c r="AG1103" i="13"/>
  <c r="G1103" i="13" s="1"/>
  <c r="G903" i="13"/>
  <c r="AD1193" i="13"/>
  <c r="D1193" i="13" s="1"/>
  <c r="D993" i="13"/>
  <c r="H972" i="13"/>
  <c r="AH1172" i="13"/>
  <c r="H1172" i="13" s="1"/>
  <c r="AD1159" i="13"/>
  <c r="D1159" i="13" s="1"/>
  <c r="D959" i="13"/>
  <c r="H943" i="13"/>
  <c r="AH1143" i="13"/>
  <c r="H1143" i="13" s="1"/>
  <c r="D318" i="13"/>
  <c r="AD518" i="13"/>
  <c r="D518" i="13" s="1"/>
  <c r="AH278" i="13"/>
  <c r="H278" i="13" s="1"/>
  <c r="H78" i="13"/>
  <c r="AE879" i="13"/>
  <c r="E679" i="13"/>
  <c r="AE471" i="13"/>
  <c r="E471" i="13" s="1"/>
  <c r="E271" i="13"/>
  <c r="AE1008" i="13"/>
  <c r="E1008" i="13" s="1"/>
  <c r="E808" i="13"/>
  <c r="AD476" i="13"/>
  <c r="D476" i="13" s="1"/>
  <c r="D276" i="13"/>
  <c r="AD418" i="13"/>
  <c r="D418" i="13" s="1"/>
  <c r="D218" i="13"/>
  <c r="AH1092" i="13"/>
  <c r="H1092" i="13" s="1"/>
  <c r="H892" i="13"/>
  <c r="AH1011" i="13"/>
  <c r="H1011" i="13" s="1"/>
  <c r="H811" i="13"/>
  <c r="E102" i="13"/>
  <c r="AE302" i="13"/>
  <c r="AH512" i="13"/>
  <c r="H512" i="13" s="1"/>
  <c r="H312" i="13"/>
  <c r="AG1028" i="13"/>
  <c r="G1028" i="13" s="1"/>
  <c r="G828" i="13"/>
  <c r="H308" i="13"/>
  <c r="AH508" i="13"/>
  <c r="H508" i="13" s="1"/>
  <c r="H917" i="13"/>
  <c r="AH1117" i="13"/>
  <c r="H1117" i="13" s="1"/>
  <c r="AD457" i="13"/>
  <c r="D457" i="13" s="1"/>
  <c r="D257" i="13"/>
  <c r="AE511" i="13"/>
  <c r="E511" i="13" s="1"/>
  <c r="E311" i="13"/>
  <c r="E352" i="13"/>
  <c r="AE552" i="13"/>
  <c r="E552" i="13" s="1"/>
  <c r="AG481" i="13"/>
  <c r="G481" i="13" s="1"/>
  <c r="G281" i="13"/>
  <c r="AE1068" i="13"/>
  <c r="E1068" i="13" s="1"/>
  <c r="E868" i="13"/>
  <c r="AE416" i="13"/>
  <c r="E416" i="13" s="1"/>
  <c r="E216" i="13"/>
  <c r="AE429" i="13"/>
  <c r="E429" i="13" s="1"/>
  <c r="E229" i="13"/>
  <c r="E376" i="13"/>
  <c r="AE576" i="13"/>
  <c r="E576" i="13" s="1"/>
  <c r="AD499" i="13"/>
  <c r="D499" i="13" s="1"/>
  <c r="D299" i="13"/>
  <c r="AH1044" i="13"/>
  <c r="H1044" i="13" s="1"/>
  <c r="H844" i="13"/>
  <c r="AG499" i="13"/>
  <c r="G499" i="13" s="1"/>
  <c r="G299" i="13"/>
  <c r="AE495" i="13"/>
  <c r="E495" i="13" s="1"/>
  <c r="E295" i="13"/>
  <c r="H989" i="13"/>
  <c r="AH1189" i="13"/>
  <c r="H1189" i="13" s="1"/>
  <c r="D378" i="13"/>
  <c r="AD578" i="13"/>
  <c r="D578" i="13" s="1"/>
  <c r="AD1092" i="13"/>
  <c r="D1092" i="13" s="1"/>
  <c r="D892" i="13"/>
  <c r="AE1009" i="13"/>
  <c r="E1009" i="13" s="1"/>
  <c r="E809" i="13"/>
  <c r="AE485" i="13"/>
  <c r="E485" i="13" s="1"/>
  <c r="E285" i="13"/>
  <c r="AE441" i="13"/>
  <c r="E441" i="13" s="1"/>
  <c r="E241" i="13"/>
  <c r="AD416" i="13"/>
  <c r="D416" i="13" s="1"/>
  <c r="D216" i="13"/>
  <c r="AD405" i="13"/>
  <c r="D405" i="13" s="1"/>
  <c r="D205" i="13"/>
  <c r="AD464" i="13"/>
  <c r="D464" i="13" s="1"/>
  <c r="D264" i="13"/>
  <c r="AE1095" i="13"/>
  <c r="E1095" i="13" s="1"/>
  <c r="E895" i="13"/>
  <c r="AE401" i="13"/>
  <c r="E201" i="13"/>
  <c r="AH479" i="13"/>
  <c r="H479" i="13" s="1"/>
  <c r="H279" i="13"/>
  <c r="E174" i="13"/>
  <c r="AE374" i="13"/>
  <c r="AG410" i="13"/>
  <c r="G410" i="13" s="1"/>
  <c r="G210" i="13"/>
  <c r="AH1057" i="13"/>
  <c r="H1057" i="13" s="1"/>
  <c r="H857" i="13"/>
  <c r="AE894" i="13"/>
  <c r="E694" i="13"/>
  <c r="AE811" i="13"/>
  <c r="E611" i="13"/>
  <c r="AE217" i="13"/>
  <c r="E17" i="13"/>
  <c r="AE244" i="13"/>
  <c r="E44" i="13"/>
  <c r="AE878" i="13"/>
  <c r="E678" i="13"/>
  <c r="AE806" i="13"/>
  <c r="E606" i="13"/>
  <c r="AE838" i="13"/>
  <c r="E638" i="13"/>
  <c r="AH441" i="13"/>
  <c r="H441" i="13" s="1"/>
  <c r="H241" i="13"/>
  <c r="AH468" i="13"/>
  <c r="H468" i="13" s="1"/>
  <c r="H268" i="13"/>
  <c r="AH455" i="13"/>
  <c r="H455" i="13" s="1"/>
  <c r="H255" i="13"/>
  <c r="AH1071" i="13"/>
  <c r="H1071" i="13" s="1"/>
  <c r="AE258" i="13"/>
  <c r="E58" i="13"/>
  <c r="AE588" i="13"/>
  <c r="E588" i="13" s="1"/>
  <c r="E388" i="13"/>
  <c r="E340" i="13"/>
  <c r="AE540" i="13"/>
  <c r="E540" i="13" s="1"/>
  <c r="E335" i="13"/>
  <c r="AE535" i="13"/>
  <c r="E535" i="13" s="1"/>
  <c r="AG1117" i="13"/>
  <c r="G1117" i="13" s="1"/>
  <c r="G917" i="13"/>
  <c r="E381" i="13"/>
  <c r="AE581" i="13"/>
  <c r="E581" i="13" s="1"/>
  <c r="E397" i="13"/>
  <c r="AE597" i="13"/>
  <c r="E597" i="13" s="1"/>
  <c r="G394" i="13"/>
  <c r="AG594" i="13"/>
  <c r="G594" i="13" s="1"/>
  <c r="E375" i="13"/>
  <c r="AE575" i="13"/>
  <c r="E575" i="13" s="1"/>
  <c r="G385" i="13"/>
  <c r="AG585" i="13"/>
  <c r="G585" i="13" s="1"/>
  <c r="G950" i="13"/>
  <c r="AG1150" i="13"/>
  <c r="G1150" i="13" s="1"/>
  <c r="E371" i="13"/>
  <c r="AE571" i="13"/>
  <c r="E571" i="13" s="1"/>
  <c r="AG1186" i="13"/>
  <c r="G1186" i="13" s="1"/>
  <c r="G986" i="13"/>
  <c r="G372" i="13"/>
  <c r="AG572" i="13"/>
  <c r="G572" i="13" s="1"/>
  <c r="G969" i="13"/>
  <c r="AG1169" i="13"/>
  <c r="G1169" i="13" s="1"/>
  <c r="AH905" i="13"/>
  <c r="H705" i="13"/>
  <c r="H161" i="13"/>
  <c r="AH361" i="13"/>
  <c r="H148" i="13"/>
  <c r="AH348" i="13"/>
  <c r="D949" i="13"/>
  <c r="AD1149" i="13"/>
  <c r="D1149" i="13" s="1"/>
  <c r="AD1192" i="13"/>
  <c r="D1192" i="13" s="1"/>
  <c r="D992" i="13"/>
  <c r="D920" i="13"/>
  <c r="AD1120" i="13"/>
  <c r="D1120" i="13" s="1"/>
  <c r="H200" i="13"/>
  <c r="AH400" i="13"/>
  <c r="AE524" i="13"/>
  <c r="E524" i="13" s="1"/>
  <c r="E324" i="13"/>
  <c r="E327" i="13"/>
  <c r="AE527" i="13"/>
  <c r="E527" i="13" s="1"/>
  <c r="AG582" i="13"/>
  <c r="G582" i="13" s="1"/>
  <c r="G382" i="13"/>
  <c r="AG1142" i="13"/>
  <c r="G1142" i="13" s="1"/>
  <c r="G942" i="13"/>
  <c r="H907" i="13"/>
  <c r="AH1107" i="13"/>
  <c r="H1107" i="13" s="1"/>
  <c r="H924" i="13"/>
  <c r="AH1124" i="13"/>
  <c r="H1124" i="13" s="1"/>
  <c r="H980" i="13"/>
  <c r="AH1180" i="13"/>
  <c r="H1180" i="13" s="1"/>
  <c r="D354" i="13"/>
  <c r="AD554" i="13"/>
  <c r="D554" i="13" s="1"/>
  <c r="D355" i="13"/>
  <c r="AD555" i="13"/>
  <c r="D555" i="13" s="1"/>
  <c r="H946" i="13"/>
  <c r="AH1146" i="13"/>
  <c r="H1146" i="13" s="1"/>
  <c r="D374" i="13"/>
  <c r="AD574" i="13"/>
  <c r="D574" i="13" s="1"/>
  <c r="D389" i="13"/>
  <c r="AD589" i="13"/>
  <c r="D589" i="13" s="1"/>
  <c r="H940" i="13"/>
  <c r="AH1140" i="13"/>
  <c r="H1140" i="13" s="1"/>
  <c r="AD1112" i="13"/>
  <c r="D1112" i="13" s="1"/>
  <c r="D912" i="13"/>
  <c r="D366" i="13"/>
  <c r="AD566" i="13"/>
  <c r="D566" i="13" s="1"/>
  <c r="H913" i="13"/>
  <c r="AH1113" i="13"/>
  <c r="H1113" i="13" s="1"/>
  <c r="D952" i="13"/>
  <c r="AD1152" i="13"/>
  <c r="D1152" i="13" s="1"/>
  <c r="AD1129" i="13"/>
  <c r="D1129" i="13" s="1"/>
  <c r="D929" i="13"/>
  <c r="H958" i="13"/>
  <c r="AH1158" i="13"/>
  <c r="H1158" i="13" s="1"/>
  <c r="H971" i="13"/>
  <c r="AH1171" i="13"/>
  <c r="H1171" i="13" s="1"/>
  <c r="H382" i="13"/>
  <c r="AH582" i="13"/>
  <c r="H582" i="13" s="1"/>
  <c r="AD1128" i="13"/>
  <c r="D1128" i="13" s="1"/>
  <c r="D928" i="13"/>
  <c r="H163" i="13"/>
  <c r="AH363" i="13"/>
  <c r="H184" i="13"/>
  <c r="AH384" i="13"/>
  <c r="H102" i="13"/>
  <c r="AH302" i="13"/>
  <c r="D321" i="13"/>
  <c r="AD521" i="13"/>
  <c r="D521" i="13" s="1"/>
  <c r="AD1162" i="13"/>
  <c r="D1162" i="13" s="1"/>
  <c r="D962" i="13"/>
  <c r="AD1186" i="13"/>
  <c r="D1186" i="13" s="1"/>
  <c r="D986" i="13"/>
  <c r="G354" i="13"/>
  <c r="AG554" i="13"/>
  <c r="G554" i="13" s="1"/>
  <c r="G333" i="13"/>
  <c r="AG533" i="13"/>
  <c r="G533" i="13" s="1"/>
  <c r="AE508" i="13"/>
  <c r="E508" i="13" s="1"/>
  <c r="E308" i="13"/>
  <c r="AD1122" i="13"/>
  <c r="D1122" i="13" s="1"/>
  <c r="D922" i="13"/>
  <c r="H999" i="13"/>
  <c r="AH1199" i="13"/>
  <c r="H1199" i="13" s="1"/>
  <c r="H967" i="13"/>
  <c r="AH1167" i="13"/>
  <c r="H1167" i="13" s="1"/>
  <c r="H129" i="13"/>
  <c r="AH329" i="13"/>
  <c r="G961" i="13"/>
  <c r="AG1161" i="13"/>
  <c r="G1161" i="13" s="1"/>
  <c r="AE1115" i="13"/>
  <c r="E1115" i="13" s="1"/>
  <c r="E915" i="13"/>
  <c r="G338" i="13"/>
  <c r="AG538" i="13"/>
  <c r="G538" i="13" s="1"/>
  <c r="E916" i="13"/>
  <c r="AE1116" i="13"/>
  <c r="E1116" i="13" s="1"/>
  <c r="G990" i="13"/>
  <c r="AG1190" i="13"/>
  <c r="G1190" i="13" s="1"/>
  <c r="AG1102" i="13"/>
  <c r="G1102" i="13" s="1"/>
  <c r="G902" i="13"/>
  <c r="AE590" i="13"/>
  <c r="E590" i="13" s="1"/>
  <c r="E390" i="13"/>
  <c r="AE593" i="13"/>
  <c r="E593" i="13" s="1"/>
  <c r="E393" i="13"/>
  <c r="E975" i="13"/>
  <c r="AE1175" i="13"/>
  <c r="E1175" i="13" s="1"/>
  <c r="G399" i="13"/>
  <c r="AG599" i="13"/>
  <c r="G599" i="13" s="1"/>
  <c r="H179" i="13"/>
  <c r="AH379" i="13"/>
  <c r="H315" i="13"/>
  <c r="AH515" i="13"/>
  <c r="H515" i="13" s="1"/>
  <c r="H316" i="13"/>
  <c r="AH516" i="13"/>
  <c r="H516" i="13" s="1"/>
  <c r="D989" i="13"/>
  <c r="AD1189" i="13"/>
  <c r="D1189" i="13" s="1"/>
  <c r="H990" i="13"/>
  <c r="AH1190" i="13"/>
  <c r="H1190" i="13" s="1"/>
  <c r="AD1199" i="13"/>
  <c r="D1199" i="13" s="1"/>
  <c r="D999" i="13"/>
  <c r="AD1136" i="13"/>
  <c r="D1136" i="13" s="1"/>
  <c r="D936" i="13"/>
  <c r="D373" i="13"/>
  <c r="AD573" i="13"/>
  <c r="D573" i="13" s="1"/>
  <c r="H756" i="13"/>
  <c r="AH956" i="13"/>
  <c r="G913" i="13"/>
  <c r="AG1113" i="13"/>
  <c r="G1113" i="13" s="1"/>
  <c r="G379" i="13"/>
  <c r="AG579" i="13"/>
  <c r="G579" i="13" s="1"/>
  <c r="G381" i="13"/>
  <c r="AG581" i="13"/>
  <c r="G581" i="13" s="1"/>
  <c r="G322" i="13"/>
  <c r="AG522" i="13"/>
  <c r="G522" i="13" s="1"/>
  <c r="E321" i="13"/>
  <c r="AE521" i="13"/>
  <c r="E521" i="13" s="1"/>
  <c r="G907" i="13"/>
  <c r="AG1107" i="13"/>
  <c r="G1107" i="13" s="1"/>
  <c r="AD1154" i="13"/>
  <c r="D1154" i="13" s="1"/>
  <c r="D954" i="13"/>
  <c r="D356" i="13"/>
  <c r="AD556" i="13"/>
  <c r="D556" i="13" s="1"/>
  <c r="H389" i="13"/>
  <c r="AH589" i="13"/>
  <c r="H589" i="13" s="1"/>
  <c r="H911" i="13"/>
  <c r="AH1111" i="13"/>
  <c r="H1111" i="13" s="1"/>
  <c r="AH915" i="13"/>
  <c r="H715" i="13"/>
  <c r="G334" i="13"/>
  <c r="AG534" i="13"/>
  <c r="G534" i="13" s="1"/>
  <c r="E338" i="13"/>
  <c r="AE538" i="13"/>
  <c r="E538" i="13" s="1"/>
  <c r="E933" i="13"/>
  <c r="AE1133" i="13"/>
  <c r="E1133" i="13" s="1"/>
  <c r="G344" i="13"/>
  <c r="AG544" i="13"/>
  <c r="G544" i="13" s="1"/>
  <c r="AG1178" i="13"/>
  <c r="G1178" i="13" s="1"/>
  <c r="G978" i="13"/>
  <c r="E942" i="13"/>
  <c r="AE1142" i="13"/>
  <c r="E1142" i="13" s="1"/>
  <c r="AG1184" i="13"/>
  <c r="G1184" i="13" s="1"/>
  <c r="G984" i="13"/>
  <c r="G361" i="13"/>
  <c r="AG561" i="13"/>
  <c r="G561" i="13" s="1"/>
  <c r="G309" i="13"/>
  <c r="AG509" i="13"/>
  <c r="G509" i="13" s="1"/>
  <c r="H731" i="13"/>
  <c r="AH931" i="13"/>
  <c r="H124" i="13"/>
  <c r="AH324" i="13"/>
  <c r="H965" i="13"/>
  <c r="AH1165" i="13"/>
  <c r="H1165" i="13" s="1"/>
  <c r="H948" i="13"/>
  <c r="AH1148" i="13"/>
  <c r="H1148" i="13" s="1"/>
  <c r="H358" i="13"/>
  <c r="AH558" i="13"/>
  <c r="H558" i="13" s="1"/>
  <c r="D304" i="13"/>
  <c r="AD504" i="13"/>
  <c r="D504" i="13" s="1"/>
  <c r="AH556" i="13"/>
  <c r="H556" i="13" s="1"/>
  <c r="H356" i="13"/>
  <c r="H342" i="13"/>
  <c r="AH542" i="13"/>
  <c r="H542" i="13" s="1"/>
  <c r="AD1126" i="13"/>
  <c r="D1126" i="13" s="1"/>
  <c r="D926" i="13"/>
  <c r="D303" i="13"/>
  <c r="AD503" i="13"/>
  <c r="D503" i="13" s="1"/>
  <c r="D393" i="13"/>
  <c r="AD593" i="13"/>
  <c r="D593" i="13" s="1"/>
  <c r="H919" i="13"/>
  <c r="AH1119" i="13"/>
  <c r="H1119" i="13" s="1"/>
  <c r="D1001" i="13"/>
  <c r="AD1201" i="13"/>
  <c r="D1201" i="13" s="1"/>
  <c r="D392" i="13"/>
  <c r="AD592" i="13"/>
  <c r="D592" i="13" s="1"/>
  <c r="H932" i="13"/>
  <c r="AH1132" i="13"/>
  <c r="H1132" i="13" s="1"/>
  <c r="H118" i="13"/>
  <c r="AH318" i="13"/>
  <c r="AE1106" i="13"/>
  <c r="E1106" i="13" s="1"/>
  <c r="E906" i="13"/>
  <c r="AE569" i="13"/>
  <c r="E569" i="13" s="1"/>
  <c r="E369" i="13"/>
  <c r="E927" i="13"/>
  <c r="AE1127" i="13"/>
  <c r="E1127" i="13" s="1"/>
  <c r="G396" i="13"/>
  <c r="AG596" i="13"/>
  <c r="G596" i="13" s="1"/>
  <c r="H388" i="13"/>
  <c r="AH588" i="13"/>
  <c r="H588" i="13" s="1"/>
  <c r="H955" i="13"/>
  <c r="AH1155" i="13"/>
  <c r="H1155" i="13" s="1"/>
  <c r="D332" i="13"/>
  <c r="AD532" i="13"/>
  <c r="D532" i="13" s="1"/>
  <c r="H337" i="13"/>
  <c r="AH537" i="13"/>
  <c r="H537" i="13" s="1"/>
  <c r="H327" i="13"/>
  <c r="AH527" i="13"/>
  <c r="H527" i="13" s="1"/>
  <c r="D973" i="13"/>
  <c r="AD1173" i="13"/>
  <c r="D1173" i="13" s="1"/>
  <c r="D996" i="13"/>
  <c r="AD1196" i="13"/>
  <c r="D1196" i="13" s="1"/>
  <c r="AE292" i="13"/>
  <c r="E92" i="13"/>
  <c r="AE257" i="13"/>
  <c r="E57" i="13"/>
  <c r="AH270" i="13"/>
  <c r="H270" i="13" s="1"/>
  <c r="H70" i="13"/>
  <c r="AE854" i="13"/>
  <c r="E654" i="13"/>
  <c r="AE240" i="13"/>
  <c r="E40" i="13"/>
  <c r="AH458" i="13"/>
  <c r="H458" i="13" s="1"/>
  <c r="H258" i="13"/>
  <c r="AH409" i="13"/>
  <c r="H409" i="13" s="1"/>
  <c r="H209" i="13"/>
  <c r="AH407" i="13"/>
  <c r="H407" i="13" s="1"/>
  <c r="H207" i="13"/>
  <c r="AH434" i="13"/>
  <c r="H434" i="13" s="1"/>
  <c r="H234" i="13"/>
  <c r="AH849" i="13"/>
  <c r="H649" i="13"/>
  <c r="AG1128" i="13"/>
  <c r="G1128" i="13" s="1"/>
  <c r="G928" i="13"/>
  <c r="AG1189" i="13"/>
  <c r="G1189" i="13" s="1"/>
  <c r="G989" i="13"/>
  <c r="AG1152" i="13"/>
  <c r="G1152" i="13" s="1"/>
  <c r="G952" i="13"/>
  <c r="AE477" i="13"/>
  <c r="E477" i="13" s="1"/>
  <c r="E277" i="13"/>
  <c r="E105" i="13"/>
  <c r="AE305" i="13"/>
  <c r="AE1016" i="13"/>
  <c r="E1016" i="13" s="1"/>
  <c r="E816" i="13"/>
  <c r="AE1061" i="13"/>
  <c r="E1061" i="13" s="1"/>
  <c r="E861" i="13"/>
  <c r="AE1007" i="13"/>
  <c r="E1007" i="13" s="1"/>
  <c r="E807" i="13"/>
  <c r="AG1055" i="13"/>
  <c r="G1055" i="13" s="1"/>
  <c r="G855" i="13"/>
  <c r="AE1099" i="13"/>
  <c r="E1099" i="13" s="1"/>
  <c r="E899" i="13"/>
  <c r="E761" i="13"/>
  <c r="AE961" i="13"/>
  <c r="E748" i="13"/>
  <c r="AE948" i="13"/>
  <c r="AE1076" i="13"/>
  <c r="E1076" i="13" s="1"/>
  <c r="E876" i="13"/>
  <c r="E800" i="13"/>
  <c r="AE1000" i="13"/>
  <c r="AE1075" i="13"/>
  <c r="E1075" i="13" s="1"/>
  <c r="E875" i="13"/>
  <c r="AD433" i="13"/>
  <c r="D433" i="13" s="1"/>
  <c r="D233" i="13"/>
  <c r="H961" i="13"/>
  <c r="AH1161" i="13"/>
  <c r="H1161" i="13" s="1"/>
  <c r="AH1077" i="13"/>
  <c r="H1077" i="13" s="1"/>
  <c r="H877" i="13"/>
  <c r="AE963" i="13"/>
  <c r="E763" i="13"/>
  <c r="AE1086" i="13"/>
  <c r="E1086" i="13" s="1"/>
  <c r="E886" i="13"/>
  <c r="AE487" i="13"/>
  <c r="E487" i="13" s="1"/>
  <c r="E287" i="13"/>
  <c r="AE408" i="13"/>
  <c r="E408" i="13" s="1"/>
  <c r="E208" i="13"/>
  <c r="AE1015" i="13"/>
  <c r="E1015" i="13" s="1"/>
  <c r="E815" i="13"/>
  <c r="AD500" i="13"/>
  <c r="D500" i="13" s="1"/>
  <c r="D300" i="13"/>
  <c r="AG1075" i="13"/>
  <c r="G1075" i="13" s="1"/>
  <c r="G875" i="13"/>
  <c r="AD447" i="13"/>
  <c r="D447" i="13" s="1"/>
  <c r="D247" i="13"/>
  <c r="AD497" i="13"/>
  <c r="D497" i="13" s="1"/>
  <c r="D297" i="13"/>
  <c r="E784" i="13"/>
  <c r="AE984" i="13"/>
  <c r="E702" i="13"/>
  <c r="AE902" i="13"/>
  <c r="AG421" i="13"/>
  <c r="G421" i="13" s="1"/>
  <c r="G221" i="13"/>
  <c r="AD491" i="13"/>
  <c r="D491" i="13" s="1"/>
  <c r="D291" i="13"/>
  <c r="G317" i="13"/>
  <c r="AG517" i="13"/>
  <c r="G517" i="13" s="1"/>
  <c r="AE463" i="13"/>
  <c r="E463" i="13" s="1"/>
  <c r="E263" i="13"/>
  <c r="AG411" i="13"/>
  <c r="G411" i="13" s="1"/>
  <c r="G211" i="13"/>
  <c r="AE1091" i="13"/>
  <c r="E1091" i="13" s="1"/>
  <c r="E891" i="13"/>
  <c r="H939" i="13"/>
  <c r="AH1139" i="13"/>
  <c r="H1139" i="13" s="1"/>
  <c r="AG1060" i="13"/>
  <c r="G1060" i="13" s="1"/>
  <c r="G860" i="13"/>
  <c r="E729" i="13"/>
  <c r="AE929" i="13"/>
  <c r="AG1188" i="13"/>
  <c r="G1188" i="13" s="1"/>
  <c r="G988" i="13"/>
  <c r="AG1125" i="13"/>
  <c r="G1125" i="13" s="1"/>
  <c r="G925" i="13"/>
  <c r="AE1114" i="13"/>
  <c r="E1114" i="13" s="1"/>
  <c r="E914" i="13"/>
  <c r="AG1173" i="13"/>
  <c r="G1173" i="13" s="1"/>
  <c r="G973" i="13"/>
  <c r="AD402" i="13"/>
  <c r="D402" i="13" s="1"/>
  <c r="D202" i="13"/>
  <c r="AE406" i="13"/>
  <c r="E406" i="13" s="1"/>
  <c r="E206" i="13"/>
  <c r="AE478" i="13"/>
  <c r="E478" i="13" s="1"/>
  <c r="E278" i="13"/>
  <c r="AH1027" i="13"/>
  <c r="H1027" i="13" s="1"/>
  <c r="H827" i="13"/>
  <c r="AE413" i="13"/>
  <c r="E413" i="13" s="1"/>
  <c r="E213" i="13"/>
  <c r="AD475" i="13"/>
  <c r="D475" i="13" s="1"/>
  <c r="D275" i="13"/>
  <c r="AG1086" i="13"/>
  <c r="G1086" i="13" s="1"/>
  <c r="G886" i="13"/>
  <c r="AG1091" i="13"/>
  <c r="G1091" i="13" s="1"/>
  <c r="G891" i="13"/>
  <c r="E779" i="13"/>
  <c r="AE979" i="13"/>
  <c r="AH551" i="13"/>
  <c r="H551" i="13" s="1"/>
  <c r="H351" i="13"/>
  <c r="AD1081" i="13"/>
  <c r="D1081" i="13" s="1"/>
  <c r="D881" i="13"/>
  <c r="AE1047" i="13"/>
  <c r="E1047" i="13" s="1"/>
  <c r="E847" i="13"/>
  <c r="AE1062" i="13"/>
  <c r="E1062" i="13" s="1"/>
  <c r="E862" i="13"/>
  <c r="E156" i="13"/>
  <c r="AE356" i="13"/>
  <c r="AE467" i="13"/>
  <c r="E467" i="13" s="1"/>
  <c r="E267" i="13"/>
  <c r="AE1069" i="13"/>
  <c r="E1069" i="13" s="1"/>
  <c r="E869" i="13"/>
  <c r="E115" i="13"/>
  <c r="AE315" i="13"/>
  <c r="AG1106" i="13"/>
  <c r="G1106" i="13" s="1"/>
  <c r="G906" i="13"/>
  <c r="AE1041" i="13"/>
  <c r="E1041" i="13" s="1"/>
  <c r="E841" i="13"/>
  <c r="AE410" i="13"/>
  <c r="E410" i="13" s="1"/>
  <c r="E210" i="13"/>
  <c r="AE433" i="13"/>
  <c r="E433" i="13" s="1"/>
  <c r="E233" i="13"/>
  <c r="AG489" i="13"/>
  <c r="G489" i="13" s="1"/>
  <c r="G289" i="13"/>
  <c r="AD484" i="13"/>
  <c r="D484" i="13" s="1"/>
  <c r="D284" i="13"/>
  <c r="AG1005" i="13"/>
  <c r="G1005" i="13" s="1"/>
  <c r="G805" i="13"/>
  <c r="AG405" i="13"/>
  <c r="G405" i="13" s="1"/>
  <c r="G205" i="13"/>
  <c r="AE493" i="13"/>
  <c r="E493" i="13" s="1"/>
  <c r="E293" i="13"/>
  <c r="E131" i="13"/>
  <c r="AE331" i="13"/>
  <c r="E724" i="13"/>
  <c r="AE924" i="13"/>
  <c r="AD1084" i="13"/>
  <c r="D1084" i="13" s="1"/>
  <c r="D884" i="13"/>
  <c r="AE484" i="13"/>
  <c r="E484" i="13" s="1"/>
  <c r="E284" i="13"/>
  <c r="AE1082" i="13"/>
  <c r="E1082" i="13" s="1"/>
  <c r="E882" i="13"/>
  <c r="AE465" i="13"/>
  <c r="E465" i="13" s="1"/>
  <c r="E265" i="13"/>
  <c r="AE483" i="13"/>
  <c r="E483" i="13" s="1"/>
  <c r="E283" i="13"/>
  <c r="AG407" i="13"/>
  <c r="G407" i="13" s="1"/>
  <c r="G207" i="13"/>
  <c r="AH496" i="13"/>
  <c r="H496" i="13" s="1"/>
  <c r="H296" i="13"/>
  <c r="E718" i="13"/>
  <c r="AE918" i="13"/>
  <c r="AE1074" i="13"/>
  <c r="E1074" i="13" s="1"/>
  <c r="E874" i="13"/>
  <c r="AE1044" i="13"/>
  <c r="E1044" i="13" s="1"/>
  <c r="E844" i="13"/>
  <c r="AE856" i="13"/>
  <c r="E656" i="13"/>
  <c r="AE805" i="13"/>
  <c r="E605" i="13"/>
  <c r="AG1148" i="13"/>
  <c r="G1148" i="13" s="1"/>
  <c r="G948" i="13"/>
  <c r="G929" i="13"/>
  <c r="AG1129" i="13"/>
  <c r="G1129" i="13" s="1"/>
  <c r="G355" i="13"/>
  <c r="AG555" i="13"/>
  <c r="G555" i="13" s="1"/>
  <c r="G967" i="13"/>
  <c r="AG1167" i="13"/>
  <c r="G1167" i="13" s="1"/>
  <c r="E943" i="13"/>
  <c r="AE1143" i="13"/>
  <c r="E1143" i="13" s="1"/>
  <c r="H709" i="13"/>
  <c r="AH909" i="13"/>
  <c r="G939" i="13"/>
  <c r="AG1139" i="13"/>
  <c r="G1139" i="13" s="1"/>
  <c r="E399" i="13"/>
  <c r="AE599" i="13"/>
  <c r="E599" i="13" s="1"/>
  <c r="H764" i="13"/>
  <c r="AH964" i="13"/>
  <c r="D398" i="13"/>
  <c r="AD598" i="13"/>
  <c r="D598" i="13" s="1"/>
  <c r="AD1182" i="13"/>
  <c r="D1182" i="13" s="1"/>
  <c r="D982" i="13"/>
  <c r="D956" i="13"/>
  <c r="AD1156" i="13"/>
  <c r="D1156" i="13" s="1"/>
  <c r="H791" i="13"/>
  <c r="AH991" i="13"/>
  <c r="H718" i="13"/>
  <c r="AH918" i="13"/>
  <c r="H347" i="13"/>
  <c r="AH547" i="13"/>
  <c r="H547" i="13" s="1"/>
  <c r="E951" i="13"/>
  <c r="AE1151" i="13"/>
  <c r="E1151" i="13" s="1"/>
  <c r="E354" i="13"/>
  <c r="AE554" i="13"/>
  <c r="E554" i="13" s="1"/>
  <c r="AG1144" i="13"/>
  <c r="G1144" i="13" s="1"/>
  <c r="G944" i="13"/>
  <c r="AG597" i="13"/>
  <c r="G597" i="13" s="1"/>
  <c r="G397" i="13"/>
  <c r="G985" i="13"/>
  <c r="AG1185" i="13"/>
  <c r="G1185" i="13" s="1"/>
  <c r="H195" i="13"/>
  <c r="AH395" i="13"/>
  <c r="H120" i="13"/>
  <c r="AH320" i="13"/>
  <c r="AG1104" i="13"/>
  <c r="G1104" i="13" s="1"/>
  <c r="G904" i="13"/>
  <c r="E319" i="13"/>
  <c r="AE519" i="13"/>
  <c r="E519" i="13" s="1"/>
  <c r="G401" i="13"/>
  <c r="AG601" i="13"/>
  <c r="G601" i="13" s="1"/>
  <c r="H176" i="13"/>
  <c r="AH376" i="13"/>
  <c r="D345" i="13"/>
  <c r="AD545" i="13"/>
  <c r="D545" i="13" s="1"/>
  <c r="AD1198" i="13"/>
  <c r="D1198" i="13" s="1"/>
  <c r="D998" i="13"/>
  <c r="AG550" i="13"/>
  <c r="G550" i="13" s="1"/>
  <c r="G350" i="13"/>
  <c r="AE251" i="13"/>
  <c r="E51" i="13"/>
  <c r="AH449" i="13"/>
  <c r="H449" i="13" s="1"/>
  <c r="H249" i="13"/>
  <c r="AG1175" i="13"/>
  <c r="G1175" i="13" s="1"/>
  <c r="G975" i="13"/>
  <c r="AE409" i="13"/>
  <c r="E409" i="13" s="1"/>
  <c r="E209" i="13"/>
  <c r="AE986" i="13"/>
  <c r="E786" i="13"/>
  <c r="AE1030" i="13"/>
  <c r="E1030" i="13" s="1"/>
  <c r="E830" i="13"/>
  <c r="E164" i="13"/>
  <c r="AE364" i="13"/>
  <c r="AE1029" i="13"/>
  <c r="E1029" i="13" s="1"/>
  <c r="E829" i="13"/>
  <c r="E191" i="13"/>
  <c r="AE391" i="13"/>
  <c r="AE1139" i="13"/>
  <c r="E1139" i="13" s="1"/>
  <c r="E939" i="13"/>
  <c r="E787" i="13"/>
  <c r="AE987" i="13"/>
  <c r="AH1017" i="13"/>
  <c r="H1017" i="13" s="1"/>
  <c r="H817" i="13"/>
  <c r="AG460" i="13"/>
  <c r="G460" i="13" s="1"/>
  <c r="G260" i="13"/>
  <c r="E795" i="13"/>
  <c r="AE995" i="13"/>
  <c r="AE1023" i="13"/>
  <c r="E1023" i="13" s="1"/>
  <c r="E823" i="13"/>
  <c r="AG488" i="13"/>
  <c r="G488" i="13" s="1"/>
  <c r="G288" i="13"/>
  <c r="E741" i="13"/>
  <c r="AE941" i="13"/>
  <c r="AG494" i="13"/>
  <c r="G494" i="13" s="1"/>
  <c r="G294" i="13"/>
  <c r="AG484" i="13"/>
  <c r="G484" i="13" s="1"/>
  <c r="G284" i="13"/>
  <c r="AE268" i="13"/>
  <c r="E68" i="13"/>
  <c r="AE870" i="13"/>
  <c r="E670" i="13"/>
  <c r="E336" i="13"/>
  <c r="AE536" i="13"/>
  <c r="E536" i="13" s="1"/>
  <c r="E358" i="13"/>
  <c r="AE558" i="13"/>
  <c r="E558" i="13" s="1"/>
  <c r="E926" i="13"/>
  <c r="AE1126" i="13"/>
  <c r="E1126" i="13" s="1"/>
  <c r="AD1127" i="13"/>
  <c r="D1127" i="13" s="1"/>
  <c r="D927" i="13"/>
  <c r="G318" i="13"/>
  <c r="AG518" i="13"/>
  <c r="G518" i="13" s="1"/>
  <c r="AD513" i="13"/>
  <c r="D513" i="13" s="1"/>
  <c r="D313" i="13"/>
  <c r="D322" i="13"/>
  <c r="AD522" i="13"/>
  <c r="D522" i="13" s="1"/>
  <c r="D333" i="13"/>
  <c r="AD533" i="13"/>
  <c r="D533" i="13" s="1"/>
  <c r="H741" i="13"/>
  <c r="AH941" i="13"/>
  <c r="E362" i="13"/>
  <c r="AE562" i="13"/>
  <c r="E562" i="13" s="1"/>
  <c r="G341" i="13"/>
  <c r="AG541" i="13"/>
  <c r="G541" i="13" s="1"/>
  <c r="H160" i="13"/>
  <c r="AH360" i="13"/>
  <c r="H787" i="13"/>
  <c r="AH987" i="13"/>
  <c r="E908" i="13"/>
  <c r="AE1108" i="13"/>
  <c r="E1108" i="13" s="1"/>
  <c r="G365" i="13"/>
  <c r="AG565" i="13"/>
  <c r="G565" i="13" s="1"/>
  <c r="G331" i="13"/>
  <c r="AG531" i="13"/>
  <c r="G531" i="13" s="1"/>
  <c r="G386" i="13"/>
  <c r="AG586" i="13"/>
  <c r="G586" i="13" s="1"/>
  <c r="D916" i="13"/>
  <c r="AD1116" i="13"/>
  <c r="D1116" i="13" s="1"/>
  <c r="H923" i="13"/>
  <c r="AH1123" i="13"/>
  <c r="H1123" i="13" s="1"/>
  <c r="D921" i="13"/>
  <c r="AD1121" i="13"/>
  <c r="D1121" i="13" s="1"/>
  <c r="H785" i="13"/>
  <c r="AH985" i="13"/>
  <c r="G302" i="13"/>
  <c r="AG502" i="13"/>
  <c r="G502" i="13" s="1"/>
  <c r="AD1111" i="13"/>
  <c r="D1111" i="13" s="1"/>
  <c r="D911" i="13"/>
  <c r="G304" i="13"/>
  <c r="AG504" i="13"/>
  <c r="G504" i="13" s="1"/>
  <c r="G306" i="13"/>
  <c r="AG506" i="13"/>
  <c r="G506" i="13" s="1"/>
  <c r="G393" i="13"/>
  <c r="AG593" i="13"/>
  <c r="G593" i="13" s="1"/>
  <c r="G343" i="13"/>
  <c r="AG543" i="13"/>
  <c r="G543" i="13" s="1"/>
  <c r="E343" i="13"/>
  <c r="AE543" i="13"/>
  <c r="E543" i="13" s="1"/>
  <c r="E377" i="13"/>
  <c r="AE577" i="13"/>
  <c r="E577" i="13" s="1"/>
  <c r="AH947" i="13"/>
  <c r="H747" i="13"/>
  <c r="AD1134" i="13"/>
  <c r="D1134" i="13" s="1"/>
  <c r="D934" i="13"/>
  <c r="H193" i="13"/>
  <c r="AH393" i="13"/>
  <c r="E935" i="13"/>
  <c r="AE1135" i="13"/>
  <c r="E1135" i="13" s="1"/>
  <c r="AE227" i="13"/>
  <c r="E27" i="13"/>
  <c r="AE835" i="13"/>
  <c r="E635" i="13"/>
  <c r="AE259" i="13"/>
  <c r="E59" i="13"/>
  <c r="AE821" i="13"/>
  <c r="E621" i="13"/>
  <c r="AE281" i="13"/>
  <c r="E81" i="13"/>
  <c r="AE247" i="13"/>
  <c r="E47" i="13"/>
  <c r="AH413" i="13"/>
  <c r="H413" i="13" s="1"/>
  <c r="H213" i="13"/>
  <c r="AH432" i="13"/>
  <c r="H432" i="13" s="1"/>
  <c r="H232" i="13"/>
  <c r="AH424" i="13"/>
  <c r="H424" i="13" s="1"/>
  <c r="H224" i="13"/>
  <c r="AH843" i="13"/>
  <c r="H643" i="13"/>
  <c r="AH1059" i="13"/>
  <c r="H1059" i="13" s="1"/>
  <c r="AG1170" i="13"/>
  <c r="G1170" i="13" s="1"/>
  <c r="G970" i="13"/>
  <c r="G999" i="13"/>
  <c r="AG1199" i="13"/>
  <c r="G1199" i="13" s="1"/>
  <c r="E990" i="13"/>
  <c r="AE1190" i="13"/>
  <c r="E1190" i="13" s="1"/>
  <c r="AE1085" i="13"/>
  <c r="E1085" i="13" s="1"/>
  <c r="E885" i="13"/>
  <c r="AE1013" i="13"/>
  <c r="E1013" i="13" s="1"/>
  <c r="E813" i="13"/>
  <c r="AE1018" i="13"/>
  <c r="E1018" i="13" s="1"/>
  <c r="E818" i="13"/>
  <c r="AG430" i="13"/>
  <c r="G430" i="13" s="1"/>
  <c r="G230" i="13"/>
  <c r="AE1090" i="13"/>
  <c r="E1090" i="13" s="1"/>
  <c r="E890" i="13"/>
  <c r="E128" i="13"/>
  <c r="AE328" i="13"/>
  <c r="E740" i="13"/>
  <c r="AE940" i="13"/>
  <c r="AE404" i="13"/>
  <c r="E404" i="13" s="1"/>
  <c r="E204" i="13"/>
  <c r="E762" i="13"/>
  <c r="AE962" i="13"/>
  <c r="AE496" i="13"/>
  <c r="E496" i="13" s="1"/>
  <c r="E296" i="13"/>
  <c r="AE1024" i="13"/>
  <c r="E1024" i="13" s="1"/>
  <c r="E824" i="13"/>
  <c r="AD488" i="13"/>
  <c r="D488" i="13" s="1"/>
  <c r="D288" i="13"/>
  <c r="AD461" i="13"/>
  <c r="D461" i="13" s="1"/>
  <c r="D261" i="13"/>
  <c r="AE1098" i="13"/>
  <c r="E1098" i="13" s="1"/>
  <c r="E898" i="13"/>
  <c r="AG493" i="13"/>
  <c r="G493" i="13" s="1"/>
  <c r="G293" i="13"/>
  <c r="AG446" i="13"/>
  <c r="G446" i="13" s="1"/>
  <c r="G246" i="13"/>
  <c r="D370" i="13"/>
  <c r="AD570" i="13"/>
  <c r="D570" i="13" s="1"/>
  <c r="D351" i="13"/>
  <c r="AD551" i="13"/>
  <c r="D551" i="13" s="1"/>
  <c r="H331" i="13"/>
  <c r="AH531" i="13"/>
  <c r="H531" i="13" s="1"/>
  <c r="AH1047" i="13"/>
  <c r="H1047" i="13" s="1"/>
  <c r="H847" i="13"/>
  <c r="E732" i="13"/>
  <c r="AE932" i="13"/>
  <c r="AH1068" i="13"/>
  <c r="H1068" i="13" s="1"/>
  <c r="H868" i="13"/>
  <c r="AE1039" i="13"/>
  <c r="E1039" i="13" s="1"/>
  <c r="E839" i="13"/>
  <c r="AG1089" i="13"/>
  <c r="G1089" i="13" s="1"/>
  <c r="G889" i="13"/>
  <c r="AD470" i="13"/>
  <c r="D470" i="13" s="1"/>
  <c r="D270" i="13"/>
  <c r="AE500" i="13"/>
  <c r="E500" i="13" s="1"/>
  <c r="E300" i="13"/>
  <c r="AD498" i="13"/>
  <c r="D498" i="13" s="1"/>
  <c r="D298" i="13"/>
  <c r="E141" i="13"/>
  <c r="AE341" i="13"/>
  <c r="AH1024" i="13"/>
  <c r="H1024" i="13" s="1"/>
  <c r="H824" i="13"/>
  <c r="AD486" i="13"/>
  <c r="D486" i="13" s="1"/>
  <c r="D286" i="13"/>
  <c r="AE944" i="13"/>
  <c r="E744" i="13"/>
  <c r="AG1164" i="13"/>
  <c r="G1164" i="13" s="1"/>
  <c r="G964" i="13"/>
  <c r="AE461" i="13"/>
  <c r="E461" i="13" s="1"/>
  <c r="E261" i="13"/>
  <c r="AG1054" i="13"/>
  <c r="G1054" i="13" s="1"/>
  <c r="G854" i="13"/>
  <c r="E760" i="13"/>
  <c r="AE960" i="13"/>
  <c r="D347" i="13"/>
  <c r="AD547" i="13"/>
  <c r="D547" i="13" s="1"/>
  <c r="AH1048" i="13"/>
  <c r="H1048" i="13" s="1"/>
  <c r="H848" i="13"/>
  <c r="AE428" i="13"/>
  <c r="E428" i="13" s="1"/>
  <c r="E228" i="13"/>
  <c r="AE1067" i="13"/>
  <c r="E1067" i="13" s="1"/>
  <c r="E867" i="13"/>
  <c r="E187" i="13"/>
  <c r="AE387" i="13"/>
  <c r="AG1196" i="13"/>
  <c r="G1196" i="13" s="1"/>
  <c r="G996" i="13"/>
  <c r="AH405" i="13"/>
  <c r="H405" i="13" s="1"/>
  <c r="H205" i="13"/>
  <c r="AE1002" i="13"/>
  <c r="E1002" i="13" s="1"/>
  <c r="E802" i="13"/>
  <c r="AE420" i="13"/>
  <c r="E420" i="13" s="1"/>
  <c r="E220" i="13"/>
  <c r="AG1057" i="13"/>
  <c r="G1057" i="13" s="1"/>
  <c r="G857" i="13"/>
  <c r="AG487" i="13"/>
  <c r="G487" i="13" s="1"/>
  <c r="G287" i="13"/>
  <c r="AE499" i="13"/>
  <c r="E499" i="13" s="1"/>
  <c r="E299" i="13"/>
  <c r="E149" i="13"/>
  <c r="AE349" i="13"/>
  <c r="E710" i="13"/>
  <c r="AE910" i="13"/>
  <c r="AE1055" i="13"/>
  <c r="E1055" i="13" s="1"/>
  <c r="E855" i="13"/>
  <c r="AG1003" i="13"/>
  <c r="G1003" i="13" s="1"/>
  <c r="G803" i="13"/>
  <c r="AE385" i="13"/>
  <c r="E185" i="13"/>
  <c r="AG1138" i="13"/>
  <c r="G1138" i="13" s="1"/>
  <c r="G938" i="13"/>
  <c r="AE1168" i="13"/>
  <c r="E1168" i="13" s="1"/>
  <c r="E968" i="13"/>
  <c r="AE448" i="13"/>
  <c r="E448" i="13" s="1"/>
  <c r="E248" i="13"/>
  <c r="AH1040" i="13"/>
  <c r="H1040" i="13" s="1"/>
  <c r="H840" i="13"/>
  <c r="E129" i="13"/>
  <c r="AE329" i="13"/>
  <c r="AE425" i="13"/>
  <c r="E425" i="13" s="1"/>
  <c r="E225" i="13"/>
  <c r="AG415" i="13"/>
  <c r="G415" i="13" s="1"/>
  <c r="G215" i="13"/>
  <c r="E389" i="13"/>
  <c r="AE589" i="13"/>
  <c r="E589" i="13" s="1"/>
  <c r="AG1183" i="13"/>
  <c r="G1183" i="13" s="1"/>
  <c r="G983" i="13"/>
  <c r="AE1149" i="13"/>
  <c r="E1149" i="13" s="1"/>
  <c r="E949" i="13"/>
  <c r="E755" i="13"/>
  <c r="AE955" i="13"/>
  <c r="E147" i="13"/>
  <c r="AE347" i="13"/>
  <c r="AE1065" i="13"/>
  <c r="E1065" i="13" s="1"/>
  <c r="E865" i="13"/>
  <c r="AE1033" i="13"/>
  <c r="E1033" i="13" s="1"/>
  <c r="E833" i="13"/>
  <c r="AE489" i="13"/>
  <c r="E489" i="13" s="1"/>
  <c r="E289" i="13"/>
  <c r="AD474" i="13"/>
  <c r="D474" i="13" s="1"/>
  <c r="D274" i="13"/>
  <c r="AG425" i="13"/>
  <c r="G425" i="13" s="1"/>
  <c r="G225" i="13"/>
  <c r="AD403" i="13"/>
  <c r="D403" i="13" s="1"/>
  <c r="D203" i="13"/>
  <c r="AE1096" i="13"/>
  <c r="E1096" i="13" s="1"/>
  <c r="E896" i="13"/>
  <c r="E182" i="13"/>
  <c r="AE382" i="13"/>
  <c r="AE1072" i="13"/>
  <c r="E1072" i="13" s="1"/>
  <c r="E872" i="13"/>
  <c r="AE432" i="13"/>
  <c r="E432" i="13" s="1"/>
  <c r="E232" i="13"/>
  <c r="AE476" i="13"/>
  <c r="E476" i="13" s="1"/>
  <c r="E276" i="13"/>
  <c r="AE1025" i="13"/>
  <c r="E1025" i="13" s="1"/>
  <c r="E825" i="13"/>
  <c r="AE488" i="13"/>
  <c r="E488" i="13" s="1"/>
  <c r="E288" i="13"/>
  <c r="AG1088" i="13"/>
  <c r="G1088" i="13" s="1"/>
  <c r="G888" i="13"/>
  <c r="AD422" i="13"/>
  <c r="D422" i="13" s="1"/>
  <c r="D222" i="13"/>
  <c r="AG1061" i="13"/>
  <c r="G1061" i="13" s="1"/>
  <c r="G861" i="13"/>
  <c r="AG1090" i="13"/>
  <c r="G1090" i="13" s="1"/>
  <c r="G890" i="13"/>
  <c r="E793" i="13"/>
  <c r="AE993" i="13"/>
  <c r="AG423" i="13"/>
  <c r="G423" i="13" s="1"/>
  <c r="G223" i="13"/>
  <c r="AE1083" i="13"/>
  <c r="E1083" i="13" s="1"/>
  <c r="E883" i="13"/>
  <c r="AG467" i="13"/>
  <c r="G467" i="13" s="1"/>
  <c r="G267" i="13"/>
  <c r="AE497" i="13"/>
  <c r="E497" i="13" s="1"/>
  <c r="E297" i="13"/>
  <c r="AE1014" i="13"/>
  <c r="E1014" i="13" s="1"/>
  <c r="E814" i="13"/>
  <c r="AE430" i="13"/>
  <c r="E430" i="13" s="1"/>
  <c r="E230" i="13"/>
  <c r="AG1018" i="13"/>
  <c r="G1018" i="13" s="1"/>
  <c r="G818" i="13"/>
  <c r="AH491" i="13"/>
  <c r="H491" i="13" s="1"/>
  <c r="H291" i="13"/>
  <c r="AE224" i="13"/>
  <c r="E24" i="13"/>
  <c r="AH416" i="13"/>
  <c r="H416" i="13" s="1"/>
  <c r="H216" i="13"/>
  <c r="AE270" i="13"/>
  <c r="E70" i="13"/>
  <c r="G370" i="13"/>
  <c r="AG570" i="13"/>
  <c r="G570" i="13" s="1"/>
  <c r="E950" i="13"/>
  <c r="AE1150" i="13"/>
  <c r="E1150" i="13" s="1"/>
  <c r="E316" i="13"/>
  <c r="AE516" i="13"/>
  <c r="E516" i="13" s="1"/>
  <c r="G371" i="13"/>
  <c r="AG571" i="13"/>
  <c r="G571" i="13" s="1"/>
  <c r="AG1127" i="13"/>
  <c r="G1127" i="13" s="1"/>
  <c r="G927" i="13"/>
  <c r="E982" i="13"/>
  <c r="AE1182" i="13"/>
  <c r="E1182" i="13" s="1"/>
  <c r="H186" i="13"/>
  <c r="AH386" i="13"/>
  <c r="D980" i="13"/>
  <c r="AD1180" i="13"/>
  <c r="D1180" i="13" s="1"/>
  <c r="E339" i="13"/>
  <c r="AE539" i="13"/>
  <c r="E539" i="13" s="1"/>
  <c r="D368" i="13"/>
  <c r="AD568" i="13"/>
  <c r="D568" i="13" s="1"/>
  <c r="D974" i="13"/>
  <c r="AD1174" i="13"/>
  <c r="D1174" i="13" s="1"/>
  <c r="H390" i="13"/>
  <c r="AH590" i="13"/>
  <c r="H590" i="13" s="1"/>
  <c r="H953" i="13"/>
  <c r="AH1153" i="13"/>
  <c r="H1153" i="13" s="1"/>
  <c r="D915" i="13"/>
  <c r="AD1115" i="13"/>
  <c r="D1115" i="13" s="1"/>
  <c r="G321" i="13"/>
  <c r="AG521" i="13"/>
  <c r="G521" i="13" s="1"/>
  <c r="AG1136" i="13"/>
  <c r="G1136" i="13" s="1"/>
  <c r="G936" i="13"/>
  <c r="H737" i="13"/>
  <c r="AH937" i="13"/>
  <c r="H325" i="13"/>
  <c r="AH525" i="13"/>
  <c r="H525" i="13" s="1"/>
  <c r="AD531" i="13"/>
  <c r="D531" i="13" s="1"/>
  <c r="D331" i="13"/>
  <c r="G335" i="13"/>
  <c r="AG535" i="13"/>
  <c r="G535" i="13" s="1"/>
  <c r="F384" i="13"/>
  <c r="AF584" i="13"/>
  <c r="F584" i="13" s="1"/>
  <c r="G993" i="13"/>
  <c r="AG1193" i="13"/>
  <c r="G1193" i="13" s="1"/>
  <c r="G916" i="13"/>
  <c r="AG1116" i="13"/>
  <c r="G1116" i="13" s="1"/>
  <c r="G346" i="13"/>
  <c r="AG546" i="13"/>
  <c r="G546" i="13" s="1"/>
  <c r="D905" i="13"/>
  <c r="AD1105" i="13"/>
  <c r="D1105" i="13" s="1"/>
  <c r="D387" i="13"/>
  <c r="AD587" i="13"/>
  <c r="D587" i="13" s="1"/>
  <c r="AH1001" i="13"/>
  <c r="H801" i="13"/>
  <c r="G367" i="13"/>
  <c r="AG567" i="13"/>
  <c r="G567" i="13" s="1"/>
  <c r="H774" i="13"/>
  <c r="AH974" i="13"/>
  <c r="D979" i="13"/>
  <c r="AD1179" i="13"/>
  <c r="D1179" i="13" s="1"/>
  <c r="AD1102" i="13"/>
  <c r="D1102" i="13" s="1"/>
  <c r="D902" i="13"/>
  <c r="D400" i="13"/>
  <c r="AD600" i="13"/>
  <c r="D600" i="13" s="1"/>
  <c r="AE846" i="13"/>
  <c r="E646" i="13"/>
  <c r="E934" i="13"/>
  <c r="AE1134" i="13"/>
  <c r="E1134" i="13" s="1"/>
  <c r="E109" i="13"/>
  <c r="AE309" i="13"/>
  <c r="AG1087" i="13"/>
  <c r="G1087" i="13" s="1"/>
  <c r="G887" i="13"/>
  <c r="AH1075" i="13"/>
  <c r="H1075" i="13" s="1"/>
  <c r="H875" i="13"/>
  <c r="AE978" i="13"/>
  <c r="E778" i="13"/>
  <c r="AG480" i="13"/>
  <c r="G480" i="13" s="1"/>
  <c r="G280" i="13"/>
  <c r="D346" i="13"/>
  <c r="AD546" i="13"/>
  <c r="D546" i="13" s="1"/>
  <c r="H981" i="13"/>
  <c r="AH1181" i="13"/>
  <c r="H1181" i="13" s="1"/>
  <c r="AD1091" i="13"/>
  <c r="D1091" i="13" s="1"/>
  <c r="D891" i="13"/>
  <c r="AH1036" i="13"/>
  <c r="H1036" i="13" s="1"/>
  <c r="H836" i="13"/>
  <c r="E738" i="13"/>
  <c r="AE938" i="13"/>
  <c r="AE442" i="13"/>
  <c r="E442" i="13" s="1"/>
  <c r="E242" i="13"/>
  <c r="E794" i="13"/>
  <c r="AE994" i="13"/>
  <c r="AG1165" i="13"/>
  <c r="G1165" i="13" s="1"/>
  <c r="G965" i="13"/>
  <c r="AE337" i="13"/>
  <c r="E137" i="13"/>
  <c r="AE446" i="13"/>
  <c r="E446" i="13" s="1"/>
  <c r="E246" i="13"/>
  <c r="AG490" i="13"/>
  <c r="G490" i="13" s="1"/>
  <c r="G290" i="13"/>
  <c r="AG486" i="13"/>
  <c r="G486" i="13" s="1"/>
  <c r="G286" i="13"/>
  <c r="AG1162" i="13"/>
  <c r="G1162" i="13" s="1"/>
  <c r="G962" i="13"/>
  <c r="AE976" i="13"/>
  <c r="E776" i="13"/>
  <c r="AE852" i="13"/>
  <c r="E652" i="13"/>
  <c r="G339" i="13"/>
  <c r="AG539" i="13"/>
  <c r="G539" i="13" s="1"/>
  <c r="AE1112" i="13"/>
  <c r="E1112" i="13" s="1"/>
  <c r="E912" i="13"/>
  <c r="E996" i="13"/>
  <c r="AE1196" i="13"/>
  <c r="E1196" i="13" s="1"/>
  <c r="E313" i="13"/>
  <c r="AE513" i="13"/>
  <c r="E513" i="13" s="1"/>
  <c r="G375" i="13"/>
  <c r="AG575" i="13"/>
  <c r="G575" i="13" s="1"/>
  <c r="H140" i="13"/>
  <c r="AH340" i="13"/>
  <c r="AD1138" i="13"/>
  <c r="D1138" i="13" s="1"/>
  <c r="D938" i="13"/>
  <c r="D385" i="13"/>
  <c r="AD585" i="13"/>
  <c r="D585" i="13" s="1"/>
  <c r="H162" i="13"/>
  <c r="AH362" i="13"/>
  <c r="E395" i="13"/>
  <c r="AE595" i="13"/>
  <c r="E595" i="13" s="1"/>
  <c r="H368" i="13"/>
  <c r="AH568" i="13"/>
  <c r="H568" i="13" s="1"/>
  <c r="D953" i="13"/>
  <c r="AD1153" i="13"/>
  <c r="D1153" i="13" s="1"/>
  <c r="H988" i="13"/>
  <c r="AH1188" i="13"/>
  <c r="H1188" i="13" s="1"/>
  <c r="H983" i="13"/>
  <c r="AH1183" i="13"/>
  <c r="H1183" i="13" s="1"/>
  <c r="AD534" i="13"/>
  <c r="D534" i="13" s="1"/>
  <c r="D334" i="13"/>
  <c r="H326" i="13"/>
  <c r="AH526" i="13"/>
  <c r="H526" i="13" s="1"/>
  <c r="H132" i="13"/>
  <c r="AH332" i="13"/>
  <c r="D344" i="13"/>
  <c r="AD544" i="13"/>
  <c r="D544" i="13" s="1"/>
  <c r="H942" i="13"/>
  <c r="AH1142" i="13"/>
  <c r="H1142" i="13" s="1"/>
  <c r="H144" i="13"/>
  <c r="AH344" i="13"/>
  <c r="G380" i="13"/>
  <c r="AG580" i="13"/>
  <c r="G580" i="13" s="1"/>
  <c r="E317" i="13"/>
  <c r="AE517" i="13"/>
  <c r="E517" i="13" s="1"/>
  <c r="G972" i="13"/>
  <c r="AG1172" i="13"/>
  <c r="G1172" i="13" s="1"/>
  <c r="G320" i="13"/>
  <c r="AG520" i="13"/>
  <c r="G520" i="13" s="1"/>
  <c r="H110" i="13"/>
  <c r="AH310" i="13"/>
  <c r="D937" i="13"/>
  <c r="AD1137" i="13"/>
  <c r="D1137" i="13" s="1"/>
  <c r="G400" i="13"/>
  <c r="AG600" i="13"/>
  <c r="G600" i="13" s="1"/>
  <c r="H729" i="13"/>
  <c r="AH929" i="13"/>
  <c r="E365" i="13"/>
  <c r="AE565" i="13"/>
  <c r="E565" i="13" s="1"/>
  <c r="G326" i="13"/>
  <c r="AG526" i="13"/>
  <c r="G526" i="13" s="1"/>
  <c r="AE1152" i="13"/>
  <c r="E1152" i="13" s="1"/>
  <c r="E952" i="13"/>
  <c r="G347" i="13"/>
  <c r="AG547" i="13"/>
  <c r="G547" i="13" s="1"/>
  <c r="G963" i="13"/>
  <c r="AG1163" i="13"/>
  <c r="G1163" i="13" s="1"/>
  <c r="G915" i="13"/>
  <c r="AG1115" i="13"/>
  <c r="G1115" i="13" s="1"/>
  <c r="AH355" i="13"/>
  <c r="H155" i="13"/>
  <c r="AD1166" i="13"/>
  <c r="D1166" i="13" s="1"/>
  <c r="D966" i="13"/>
  <c r="D957" i="13"/>
  <c r="AD1157" i="13"/>
  <c r="D1157" i="13" s="1"/>
  <c r="H976" i="13"/>
  <c r="AH1176" i="13"/>
  <c r="H1176" i="13" s="1"/>
  <c r="AD1130" i="13"/>
  <c r="D1130" i="13" s="1"/>
  <c r="D930" i="13"/>
  <c r="AD1143" i="13"/>
  <c r="D1143" i="13" s="1"/>
  <c r="D943" i="13"/>
  <c r="D314" i="13"/>
  <c r="AD514" i="13"/>
  <c r="D514" i="13" s="1"/>
  <c r="AG1122" i="13"/>
  <c r="G1122" i="13" s="1"/>
  <c r="G922" i="13"/>
  <c r="D917" i="13"/>
  <c r="AD1117" i="13"/>
  <c r="D1117" i="13" s="1"/>
  <c r="D394" i="13"/>
  <c r="AD594" i="13"/>
  <c r="D594" i="13" s="1"/>
  <c r="AE272" i="13"/>
  <c r="E72" i="13"/>
  <c r="AE252" i="13"/>
  <c r="E52" i="13"/>
  <c r="AE843" i="13"/>
  <c r="E643" i="13"/>
  <c r="AE859" i="13"/>
  <c r="E659" i="13"/>
  <c r="AH288" i="13"/>
  <c r="H288" i="13" s="1"/>
  <c r="H88" i="13"/>
  <c r="AE866" i="13"/>
  <c r="E666" i="13"/>
  <c r="AH408" i="13"/>
  <c r="H408" i="13" s="1"/>
  <c r="H208" i="13"/>
  <c r="AH444" i="13"/>
  <c r="H444" i="13" s="1"/>
  <c r="H244" i="13"/>
  <c r="AH418" i="13"/>
  <c r="H418" i="13" s="1"/>
  <c r="H218" i="13"/>
  <c r="AH433" i="13"/>
  <c r="H433" i="13" s="1"/>
  <c r="H233" i="13"/>
  <c r="AE243" i="13"/>
  <c r="E43" i="13"/>
  <c r="G387" i="13"/>
  <c r="AG587" i="13"/>
  <c r="G587" i="13" s="1"/>
  <c r="G307" i="13"/>
  <c r="AG507" i="13"/>
  <c r="G507" i="13" s="1"/>
  <c r="AE512" i="13"/>
  <c r="E512" i="13" s="1"/>
  <c r="E312" i="13"/>
  <c r="G325" i="13"/>
  <c r="AG525" i="13"/>
  <c r="G525" i="13" s="1"/>
  <c r="G391" i="13"/>
  <c r="AG591" i="13"/>
  <c r="G591" i="13" s="1"/>
  <c r="AG1174" i="13"/>
  <c r="G1174" i="13" s="1"/>
  <c r="G974" i="13"/>
  <c r="E379" i="13"/>
  <c r="AE579" i="13"/>
  <c r="E579" i="13" s="1"/>
  <c r="E383" i="13"/>
  <c r="AE583" i="13"/>
  <c r="E583" i="13" s="1"/>
  <c r="AG1151" i="13"/>
  <c r="G1151" i="13" s="1"/>
  <c r="G951" i="13"/>
  <c r="G345" i="13"/>
  <c r="AG545" i="13"/>
  <c r="G545" i="13" s="1"/>
  <c r="E363" i="13"/>
  <c r="AE563" i="13"/>
  <c r="E563" i="13" s="1"/>
  <c r="G979" i="13"/>
  <c r="AG1179" i="13"/>
  <c r="G1179" i="13" s="1"/>
  <c r="E361" i="13"/>
  <c r="AE561" i="13"/>
  <c r="E561" i="13" s="1"/>
  <c r="AE1131" i="13"/>
  <c r="E1131" i="13" s="1"/>
  <c r="E931" i="13"/>
  <c r="AE553" i="13"/>
  <c r="E553" i="13" s="1"/>
  <c r="E353" i="13"/>
  <c r="H145" i="13"/>
  <c r="AH345" i="13"/>
  <c r="H153" i="13"/>
  <c r="AH353" i="13"/>
  <c r="AD519" i="13"/>
  <c r="D519" i="13" s="1"/>
  <c r="D319" i="13"/>
  <c r="D931" i="13"/>
  <c r="AD1131" i="13"/>
  <c r="D1131" i="13" s="1"/>
  <c r="D309" i="13"/>
  <c r="AD509" i="13"/>
  <c r="D509" i="13" s="1"/>
  <c r="AD1168" i="13"/>
  <c r="D1168" i="13" s="1"/>
  <c r="D968" i="13"/>
  <c r="H314" i="13"/>
  <c r="AH514" i="13"/>
  <c r="H514" i="13" s="1"/>
  <c r="AE1188" i="13"/>
  <c r="E1188" i="13" s="1"/>
  <c r="E988" i="13"/>
  <c r="E937" i="13"/>
  <c r="AE1137" i="13"/>
  <c r="E1137" i="13" s="1"/>
  <c r="H306" i="13"/>
  <c r="AH506" i="13"/>
  <c r="H506" i="13" s="1"/>
  <c r="H960" i="13"/>
  <c r="AH1160" i="13"/>
  <c r="H1160" i="13" s="1"/>
  <c r="AD543" i="13"/>
  <c r="D543" i="13" s="1"/>
  <c r="D343" i="13"/>
  <c r="H304" i="13"/>
  <c r="AH504" i="13"/>
  <c r="H504" i="13" s="1"/>
  <c r="D987" i="13"/>
  <c r="AD1187" i="13"/>
  <c r="D1187" i="13" s="1"/>
  <c r="D907" i="13"/>
  <c r="AD1107" i="13"/>
  <c r="D1107" i="13" s="1"/>
  <c r="H912" i="13"/>
  <c r="AH1112" i="13"/>
  <c r="H1112" i="13" s="1"/>
  <c r="D925" i="13"/>
  <c r="AD1125" i="13"/>
  <c r="D1125" i="13" s="1"/>
  <c r="D358" i="13"/>
  <c r="AD558" i="13"/>
  <c r="D558" i="13" s="1"/>
  <c r="D955" i="13"/>
  <c r="AD1155" i="13"/>
  <c r="D1155" i="13" s="1"/>
  <c r="H396" i="13"/>
  <c r="AH596" i="13"/>
  <c r="H596" i="13" s="1"/>
  <c r="H979" i="13"/>
  <c r="AH1179" i="13"/>
  <c r="H1179" i="13" s="1"/>
  <c r="H916" i="13"/>
  <c r="AH1116" i="13"/>
  <c r="H1116" i="13" s="1"/>
  <c r="H968" i="13"/>
  <c r="AH1168" i="13"/>
  <c r="H1168" i="13" s="1"/>
  <c r="D381" i="13"/>
  <c r="AD581" i="13"/>
  <c r="D581" i="13" s="1"/>
  <c r="H997" i="13"/>
  <c r="AH1197" i="13"/>
  <c r="H1197" i="13" s="1"/>
  <c r="H963" i="13"/>
  <c r="AH1163" i="13"/>
  <c r="H1163" i="13" s="1"/>
  <c r="H975" i="13"/>
  <c r="AH1175" i="13"/>
  <c r="H1175" i="13" s="1"/>
  <c r="D357" i="13"/>
  <c r="AD557" i="13"/>
  <c r="D557" i="13" s="1"/>
  <c r="D379" i="13"/>
  <c r="AD579" i="13"/>
  <c r="D579" i="13" s="1"/>
  <c r="D350" i="13"/>
  <c r="AD550" i="13"/>
  <c r="D550" i="13" s="1"/>
  <c r="D923" i="13"/>
  <c r="AD1123" i="13"/>
  <c r="D1123" i="13" s="1"/>
  <c r="D382" i="13"/>
  <c r="AD582" i="13"/>
  <c r="D582" i="13" s="1"/>
  <c r="H798" i="13"/>
  <c r="AH998" i="13"/>
  <c r="H996" i="13"/>
  <c r="AH1196" i="13"/>
  <c r="H1196" i="13" s="1"/>
  <c r="H973" i="13"/>
  <c r="AH1173" i="13"/>
  <c r="H1173" i="13" s="1"/>
  <c r="D325" i="13"/>
  <c r="AD525" i="13"/>
  <c r="D525" i="13" s="1"/>
  <c r="H786" i="13"/>
  <c r="AH986" i="13"/>
  <c r="G937" i="13"/>
  <c r="AG1137" i="13"/>
  <c r="G1137" i="13" s="1"/>
  <c r="G926" i="13"/>
  <c r="AG1126" i="13"/>
  <c r="G1126" i="13" s="1"/>
  <c r="G980" i="13"/>
  <c r="AG1180" i="13"/>
  <c r="G1180" i="13" s="1"/>
  <c r="AG1200" i="13"/>
  <c r="G1200" i="13" s="1"/>
  <c r="G1000" i="13"/>
  <c r="G340" i="13"/>
  <c r="AG540" i="13"/>
  <c r="G540" i="13" s="1"/>
  <c r="H792" i="13"/>
  <c r="AH992" i="13"/>
  <c r="AH910" i="13"/>
  <c r="H710" i="13"/>
  <c r="D988" i="13"/>
  <c r="AD1188" i="13"/>
  <c r="D1188" i="13" s="1"/>
  <c r="H995" i="13"/>
  <c r="AH1195" i="13"/>
  <c r="H1195" i="13" s="1"/>
  <c r="H908" i="13"/>
  <c r="AH1108" i="13"/>
  <c r="H1108" i="13" s="1"/>
  <c r="AD1200" i="13"/>
  <c r="D1200" i="13" s="1"/>
  <c r="D1000" i="13"/>
  <c r="H130" i="13"/>
  <c r="AH330" i="13"/>
  <c r="G905" i="13"/>
  <c r="AG1105" i="13"/>
  <c r="G1105" i="13" s="1"/>
  <c r="AE596" i="13"/>
  <c r="E596" i="13" s="1"/>
  <c r="E396" i="13"/>
  <c r="AG1119" i="13"/>
  <c r="G1119" i="13" s="1"/>
  <c r="G919" i="13"/>
  <c r="AG1149" i="13"/>
  <c r="G1149" i="13" s="1"/>
  <c r="G949" i="13"/>
  <c r="E323" i="13"/>
  <c r="AE523" i="13"/>
  <c r="E523" i="13" s="1"/>
  <c r="E373" i="13"/>
  <c r="AE573" i="13"/>
  <c r="E573" i="13" s="1"/>
  <c r="E925" i="13"/>
  <c r="AE1125" i="13"/>
  <c r="E1125" i="13" s="1"/>
  <c r="G342" i="13"/>
  <c r="AG542" i="13"/>
  <c r="G542" i="13" s="1"/>
  <c r="G368" i="13"/>
  <c r="AG568" i="13"/>
  <c r="G568" i="13" s="1"/>
  <c r="G931" i="13"/>
  <c r="AG1131" i="13"/>
  <c r="G1131" i="13" s="1"/>
  <c r="G392" i="13"/>
  <c r="AG592" i="13"/>
  <c r="G592" i="13" s="1"/>
  <c r="AE1147" i="13"/>
  <c r="E1147" i="13" s="1"/>
  <c r="E947" i="13"/>
  <c r="H778" i="13"/>
  <c r="AH978" i="13"/>
  <c r="H954" i="13"/>
  <c r="AH1154" i="13"/>
  <c r="H1154" i="13" s="1"/>
  <c r="H364" i="13"/>
  <c r="AH564" i="13"/>
  <c r="H564" i="13" s="1"/>
  <c r="H381" i="13"/>
  <c r="AH581" i="13"/>
  <c r="H581" i="13" s="1"/>
  <c r="H952" i="13"/>
  <c r="AH1152" i="13"/>
  <c r="H1152" i="13" s="1"/>
  <c r="D391" i="13"/>
  <c r="AD591" i="13"/>
  <c r="D591" i="13" s="1"/>
  <c r="H733" i="13"/>
  <c r="AH933" i="13"/>
  <c r="E355" i="13"/>
  <c r="AE555" i="13"/>
  <c r="E555" i="13" s="1"/>
  <c r="G971" i="13"/>
  <c r="AG1171" i="13"/>
  <c r="G1171" i="13" s="1"/>
  <c r="G313" i="13"/>
  <c r="AG513" i="13"/>
  <c r="G513" i="13" s="1"/>
  <c r="E367" i="13"/>
  <c r="AE567" i="13"/>
  <c r="E567" i="13" s="1"/>
  <c r="H136" i="13"/>
  <c r="AH336" i="13"/>
  <c r="AD1151" i="13"/>
  <c r="D1151" i="13" s="1"/>
  <c r="D951" i="13"/>
  <c r="D960" i="13"/>
  <c r="AD1160" i="13"/>
  <c r="D1160" i="13" s="1"/>
  <c r="D948" i="13"/>
  <c r="AD1148" i="13"/>
  <c r="D1148" i="13" s="1"/>
  <c r="AD1113" i="13"/>
  <c r="D1113" i="13" s="1"/>
  <c r="D913" i="13"/>
  <c r="G366" i="13"/>
  <c r="AG566" i="13"/>
  <c r="G566" i="13" s="1"/>
  <c r="AE548" i="13"/>
  <c r="E548" i="13" s="1"/>
  <c r="E348" i="13"/>
  <c r="E958" i="13"/>
  <c r="AE1158" i="13"/>
  <c r="E1158" i="13" s="1"/>
  <c r="G319" i="13"/>
  <c r="AG519" i="13"/>
  <c r="G519" i="13" s="1"/>
  <c r="E372" i="13"/>
  <c r="AE572" i="13"/>
  <c r="E572" i="13" s="1"/>
  <c r="G987" i="13"/>
  <c r="AG1187" i="13"/>
  <c r="G1187" i="13" s="1"/>
  <c r="G330" i="13"/>
  <c r="AG530" i="13"/>
  <c r="G530" i="13" s="1"/>
  <c r="G923" i="13"/>
  <c r="AG1123" i="13"/>
  <c r="G1123" i="13" s="1"/>
  <c r="E394" i="13"/>
  <c r="AE594" i="13"/>
  <c r="E594" i="13" s="1"/>
  <c r="G359" i="13"/>
  <c r="AG559" i="13"/>
  <c r="G559" i="13" s="1"/>
  <c r="AG1114" i="13"/>
  <c r="G1114" i="13" s="1"/>
  <c r="G914" i="13"/>
  <c r="G940" i="13"/>
  <c r="AG1140" i="13"/>
  <c r="G1140" i="13" s="1"/>
  <c r="E332" i="13"/>
  <c r="AE532" i="13"/>
  <c r="E532" i="13" s="1"/>
  <c r="H128" i="13"/>
  <c r="AH328" i="13"/>
  <c r="AH925" i="13"/>
  <c r="H725" i="13"/>
  <c r="H938" i="13"/>
  <c r="AH1138" i="13"/>
  <c r="H1138" i="13" s="1"/>
  <c r="D312" i="13"/>
  <c r="AD512" i="13"/>
  <c r="D512" i="13" s="1"/>
  <c r="H333" i="13"/>
  <c r="AH533" i="13"/>
  <c r="H533" i="13" s="1"/>
  <c r="AD1144" i="13"/>
  <c r="D1144" i="13" s="1"/>
  <c r="D944" i="13"/>
  <c r="D335" i="13"/>
  <c r="AD535" i="13"/>
  <c r="D535" i="13" s="1"/>
  <c r="D995" i="13"/>
  <c r="AD1195" i="13"/>
  <c r="D1195" i="13" s="1"/>
  <c r="H352" i="13"/>
  <c r="AH552" i="13"/>
  <c r="H552" i="13" s="1"/>
  <c r="H349" i="13"/>
  <c r="AH549" i="13"/>
  <c r="H549" i="13" s="1"/>
  <c r="D910" i="13"/>
  <c r="AD1110" i="13"/>
  <c r="D1110" i="13" s="1"/>
  <c r="D363" i="13"/>
  <c r="AD563" i="13"/>
  <c r="D563" i="13" s="1"/>
  <c r="D310" i="13"/>
  <c r="AD510" i="13"/>
  <c r="D510" i="13" s="1"/>
  <c r="H977" i="13"/>
  <c r="AH1177" i="13"/>
  <c r="H1177" i="13" s="1"/>
  <c r="H154" i="13"/>
  <c r="AH354" i="13"/>
  <c r="H745" i="13"/>
  <c r="AH945" i="13"/>
  <c r="E989" i="13"/>
  <c r="AE1189" i="13"/>
  <c r="E1189" i="13" s="1"/>
  <c r="E360" i="13"/>
  <c r="AE560" i="13"/>
  <c r="E560" i="13" s="1"/>
  <c r="AG1176" i="13"/>
  <c r="G1176" i="13" s="1"/>
  <c r="G976" i="13"/>
  <c r="D338" i="13"/>
  <c r="AD538" i="13"/>
  <c r="D538" i="13" s="1"/>
  <c r="D401" i="13"/>
  <c r="AD601" i="13"/>
  <c r="D601" i="13" s="1"/>
  <c r="H927" i="13"/>
  <c r="AH1127" i="13"/>
  <c r="H1127" i="13" s="1"/>
  <c r="AD1167" i="13"/>
  <c r="D1167" i="13" s="1"/>
  <c r="D967" i="13"/>
  <c r="AE884" i="13"/>
  <c r="E684" i="13"/>
  <c r="AE803" i="13"/>
  <c r="E603" i="13"/>
  <c r="E380" i="13"/>
  <c r="AE580" i="13"/>
  <c r="E580" i="13" s="1"/>
  <c r="E346" i="13"/>
  <c r="AE546" i="13"/>
  <c r="E546" i="13" s="1"/>
  <c r="G377" i="13"/>
  <c r="AG577" i="13"/>
  <c r="G577" i="13" s="1"/>
  <c r="G982" i="13"/>
  <c r="AG1182" i="13"/>
  <c r="G1182" i="13" s="1"/>
  <c r="H178" i="13"/>
  <c r="AH378" i="13"/>
  <c r="H966" i="13"/>
  <c r="AH1166" i="13"/>
  <c r="H1166" i="13" s="1"/>
  <c r="H702" i="13"/>
  <c r="AH902" i="13"/>
  <c r="H936" i="13"/>
  <c r="AH1136" i="13"/>
  <c r="H1136" i="13" s="1"/>
  <c r="AH534" i="13"/>
  <c r="H534" i="13" s="1"/>
  <c r="H334" i="13"/>
  <c r="AH543" i="13"/>
  <c r="H543" i="13" s="1"/>
  <c r="H343" i="13"/>
  <c r="D369" i="13"/>
  <c r="AD569" i="13"/>
  <c r="D569" i="13" s="1"/>
  <c r="H138" i="13"/>
  <c r="AH338" i="13"/>
  <c r="H770" i="13"/>
  <c r="AH970" i="13"/>
  <c r="AD1114" i="13"/>
  <c r="D1114" i="13" s="1"/>
  <c r="D914" i="13"/>
  <c r="H194" i="13"/>
  <c r="AH394" i="13"/>
  <c r="AE1192" i="13"/>
  <c r="E1192" i="13" s="1"/>
  <c r="E992" i="13"/>
  <c r="AG1159" i="13"/>
  <c r="G1159" i="13" s="1"/>
  <c r="G959" i="13"/>
  <c r="G308" i="13"/>
  <c r="AG508" i="13"/>
  <c r="G508" i="13" s="1"/>
  <c r="E980" i="13"/>
  <c r="AE1180" i="13"/>
  <c r="E1180" i="13" s="1"/>
  <c r="H187" i="13"/>
  <c r="AH387" i="13"/>
  <c r="D965" i="13"/>
  <c r="AD1165" i="13"/>
  <c r="D1165" i="13" s="1"/>
  <c r="H993" i="13"/>
  <c r="AH1193" i="13"/>
  <c r="H1193" i="13" s="1"/>
  <c r="H374" i="13"/>
  <c r="AH574" i="13"/>
  <c r="H574" i="13" s="1"/>
  <c r="AH522" i="13"/>
  <c r="H522" i="13" s="1"/>
  <c r="H322" i="13"/>
  <c r="G357" i="13"/>
  <c r="AG557" i="13"/>
  <c r="G557" i="13" s="1"/>
  <c r="E998" i="13"/>
  <c r="AE1198" i="13"/>
  <c r="E1198" i="13" s="1"/>
  <c r="AE1156" i="13"/>
  <c r="E1156" i="13" s="1"/>
  <c r="E956" i="13"/>
  <c r="D984" i="13"/>
  <c r="AD1184" i="13"/>
  <c r="D1184" i="13" s="1"/>
  <c r="H994" i="13"/>
  <c r="AH1194" i="13"/>
  <c r="H1194" i="13" s="1"/>
  <c r="D316" i="13"/>
  <c r="AD516" i="13"/>
  <c r="D516" i="13" s="1"/>
  <c r="D969" i="13"/>
  <c r="AD1169" i="13"/>
  <c r="D1169" i="13" s="1"/>
  <c r="E904" i="13"/>
  <c r="AE1104" i="13"/>
  <c r="E1104" i="13" s="1"/>
  <c r="AE236" i="13"/>
  <c r="E36" i="13"/>
  <c r="AH858" i="13"/>
  <c r="H858" i="13" s="1"/>
  <c r="H658" i="13"/>
  <c r="AG491" i="13"/>
  <c r="G491" i="13" s="1"/>
  <c r="G291" i="13"/>
  <c r="AE1060" i="13"/>
  <c r="E1060" i="13" s="1"/>
  <c r="E860" i="13"/>
  <c r="AG1070" i="13"/>
  <c r="G1070" i="13" s="1"/>
  <c r="G870" i="13"/>
  <c r="AG1098" i="13"/>
  <c r="G1098" i="13" s="1"/>
  <c r="G898" i="13"/>
  <c r="AG1084" i="13"/>
  <c r="G1084" i="13" s="1"/>
  <c r="G884" i="13"/>
  <c r="E151" i="13"/>
  <c r="AE351" i="13"/>
  <c r="E118" i="13"/>
  <c r="AE318" i="13"/>
  <c r="E170" i="13"/>
  <c r="AE370" i="13"/>
  <c r="AH500" i="13"/>
  <c r="H500" i="13" s="1"/>
  <c r="H300" i="13"/>
  <c r="AG1132" i="13"/>
  <c r="G1132" i="13" s="1"/>
  <c r="G932" i="13"/>
  <c r="AE1032" i="13"/>
  <c r="E1032" i="13" s="1"/>
  <c r="E832" i="13"/>
  <c r="E130" i="13"/>
  <c r="AE330" i="13"/>
  <c r="AG495" i="13"/>
  <c r="G495" i="13" s="1"/>
  <c r="G295" i="13"/>
  <c r="AE1017" i="13"/>
  <c r="E1017" i="13" s="1"/>
  <c r="E817" i="13"/>
  <c r="E720" i="13"/>
  <c r="AE920" i="13"/>
  <c r="E922" i="13"/>
  <c r="AE1122" i="13"/>
  <c r="E1122" i="13" s="1"/>
  <c r="AG1038" i="13"/>
  <c r="G1038" i="13" s="1"/>
  <c r="G838" i="13"/>
  <c r="AE486" i="13"/>
  <c r="E486" i="13" s="1"/>
  <c r="E286" i="13"/>
  <c r="AE819" i="13"/>
  <c r="E619" i="13"/>
  <c r="AE837" i="13"/>
  <c r="E637" i="13"/>
  <c r="AH417" i="13"/>
  <c r="H417" i="13" s="1"/>
  <c r="H217" i="13"/>
  <c r="AH447" i="13"/>
  <c r="H447" i="13" s="1"/>
  <c r="H247" i="13"/>
  <c r="AE249" i="13"/>
  <c r="E49" i="13"/>
  <c r="E909" i="13"/>
  <c r="AE1109" i="13"/>
  <c r="E1109" i="13" s="1"/>
  <c r="G328" i="13"/>
  <c r="AG528" i="13"/>
  <c r="G528" i="13" s="1"/>
  <c r="H728" i="13"/>
  <c r="AH928" i="13"/>
  <c r="D963" i="13"/>
  <c r="AD1163" i="13"/>
  <c r="D1163" i="13" s="1"/>
  <c r="D964" i="13"/>
  <c r="AD1164" i="13"/>
  <c r="D1164" i="13" s="1"/>
  <c r="G311" i="13"/>
  <c r="AG511" i="13"/>
  <c r="G511" i="13" s="1"/>
  <c r="E366" i="13"/>
  <c r="AE566" i="13"/>
  <c r="E566" i="13" s="1"/>
  <c r="D395" i="13"/>
  <c r="AD595" i="13"/>
  <c r="D595" i="13" s="1"/>
  <c r="D939" i="13"/>
  <c r="AD1139" i="13"/>
  <c r="D1139" i="13" s="1"/>
  <c r="AD1103" i="13"/>
  <c r="D1103" i="13" s="1"/>
  <c r="D903" i="13"/>
  <c r="AH550" i="13"/>
  <c r="H550" i="13" s="1"/>
  <c r="H350" i="13"/>
  <c r="H309" i="13"/>
  <c r="AH509" i="13"/>
  <c r="H509" i="13" s="1"/>
  <c r="AD1177" i="13"/>
  <c r="D1177" i="13" s="1"/>
  <c r="D977" i="13"/>
  <c r="H392" i="13"/>
  <c r="AH592" i="13"/>
  <c r="H592" i="13" s="1"/>
  <c r="H339" i="13"/>
  <c r="AH539" i="13"/>
  <c r="H539" i="13" s="1"/>
  <c r="H375" i="13"/>
  <c r="AH575" i="13"/>
  <c r="H575" i="13" s="1"/>
  <c r="H323" i="13"/>
  <c r="AH523" i="13"/>
  <c r="H523" i="13" s="1"/>
  <c r="H969" i="13"/>
  <c r="AH1169" i="13"/>
  <c r="H1169" i="13" s="1"/>
  <c r="D981" i="13"/>
  <c r="AD1181" i="13"/>
  <c r="D1181" i="13" s="1"/>
  <c r="H921" i="13"/>
  <c r="AH1121" i="13"/>
  <c r="H1121" i="13" s="1"/>
  <c r="AG1141" i="13"/>
  <c r="G1141" i="13" s="1"/>
  <c r="G941" i="13"/>
  <c r="AG590" i="13"/>
  <c r="G590" i="13" s="1"/>
  <c r="G390" i="13"/>
  <c r="AE1181" i="13"/>
  <c r="E1181" i="13" s="1"/>
  <c r="E981" i="13"/>
  <c r="E342" i="13"/>
  <c r="AE542" i="13"/>
  <c r="E542" i="13" s="1"/>
  <c r="E974" i="13"/>
  <c r="AE1174" i="13"/>
  <c r="E1174" i="13" s="1"/>
  <c r="AH949" i="13"/>
  <c r="H749" i="13"/>
  <c r="D365" i="13"/>
  <c r="AD565" i="13"/>
  <c r="D565" i="13" s="1"/>
  <c r="D372" i="13"/>
  <c r="AD572" i="13"/>
  <c r="D572" i="13" s="1"/>
  <c r="E307" i="13"/>
  <c r="AE507" i="13"/>
  <c r="E507" i="13" s="1"/>
  <c r="H962" i="13"/>
  <c r="AH1162" i="13"/>
  <c r="H1162" i="13" s="1"/>
  <c r="H307" i="13"/>
  <c r="AH507" i="13"/>
  <c r="H507" i="13" s="1"/>
  <c r="D308" i="13"/>
  <c r="AD508" i="13"/>
  <c r="D508" i="13" s="1"/>
  <c r="G305" i="13"/>
  <c r="AG505" i="13"/>
  <c r="G505" i="13" s="1"/>
  <c r="H782" i="13"/>
  <c r="AH982" i="13"/>
  <c r="AH598" i="13"/>
  <c r="H598" i="13" s="1"/>
  <c r="H398" i="13"/>
  <c r="AD1176" i="13"/>
  <c r="D1176" i="13" s="1"/>
  <c r="D976" i="13"/>
  <c r="G348" i="13"/>
  <c r="AG548" i="13"/>
  <c r="G548" i="13" s="1"/>
  <c r="E359" i="13"/>
  <c r="AE559" i="13"/>
  <c r="E559" i="13" s="1"/>
  <c r="D320" i="13"/>
  <c r="AD520" i="13"/>
  <c r="D520" i="13" s="1"/>
  <c r="H959" i="13"/>
  <c r="AH1159" i="13"/>
  <c r="H1159" i="13" s="1"/>
  <c r="AH284" i="13"/>
  <c r="H284" i="13" s="1"/>
  <c r="H84" i="13"/>
  <c r="AE848" i="13"/>
  <c r="E648" i="13"/>
  <c r="AE851" i="13"/>
  <c r="E651" i="13"/>
  <c r="AE888" i="13"/>
  <c r="E688" i="13"/>
  <c r="AH431" i="13"/>
  <c r="H431" i="13" s="1"/>
  <c r="H231" i="13"/>
  <c r="AH423" i="13"/>
  <c r="H423" i="13" s="1"/>
  <c r="H223" i="13"/>
  <c r="AH425" i="13"/>
  <c r="H425" i="13" s="1"/>
  <c r="H225" i="13"/>
  <c r="AH429" i="13"/>
  <c r="H429" i="13" s="1"/>
  <c r="H229" i="13"/>
  <c r="AH462" i="13"/>
  <c r="H462" i="13" s="1"/>
  <c r="H262" i="13"/>
  <c r="AH870" i="13"/>
  <c r="H870" i="13" s="1"/>
  <c r="H670" i="13"/>
  <c r="AG1133" i="13"/>
  <c r="G1133" i="13" s="1"/>
  <c r="G933" i="13"/>
  <c r="E745" i="13"/>
  <c r="AE945" i="13"/>
  <c r="AE1058" i="13"/>
  <c r="E1058" i="13" s="1"/>
  <c r="E858" i="13"/>
  <c r="AE450" i="13"/>
  <c r="E450" i="13" s="1"/>
  <c r="E250" i="13"/>
  <c r="AE455" i="13"/>
  <c r="E455" i="13" s="1"/>
  <c r="E255" i="13"/>
  <c r="AG1097" i="13"/>
  <c r="G1097" i="13" s="1"/>
  <c r="G897" i="13"/>
  <c r="E753" i="13"/>
  <c r="AE953" i="13"/>
  <c r="AE1027" i="13"/>
  <c r="E1027" i="13" s="1"/>
  <c r="E827" i="13"/>
  <c r="AG1094" i="13"/>
  <c r="G1094" i="13" s="1"/>
  <c r="G894" i="13"/>
  <c r="AG1101" i="13"/>
  <c r="G1101" i="13" s="1"/>
  <c r="G901" i="13"/>
  <c r="AE1107" i="13"/>
  <c r="E1107" i="13" s="1"/>
  <c r="E907" i="13"/>
  <c r="AG1120" i="13"/>
  <c r="G1120" i="13" s="1"/>
  <c r="G920" i="13"/>
  <c r="AH1051" i="13"/>
  <c r="H1051" i="13" s="1"/>
  <c r="H851" i="13"/>
  <c r="AD438" i="13"/>
  <c r="D438" i="13" s="1"/>
  <c r="D238" i="13"/>
  <c r="AD490" i="13"/>
  <c r="D490" i="13" s="1"/>
  <c r="D290" i="13"/>
  <c r="AD526" i="13"/>
  <c r="D526" i="13" s="1"/>
  <c r="D326" i="13"/>
  <c r="AE438" i="13"/>
  <c r="E438" i="13" s="1"/>
  <c r="E238" i="13"/>
  <c r="AE494" i="13"/>
  <c r="E494" i="13" s="1"/>
  <c r="E294" i="13"/>
  <c r="D328" i="13"/>
  <c r="AD528" i="13"/>
  <c r="D528" i="13" s="1"/>
  <c r="AH485" i="13"/>
  <c r="H485" i="13" s="1"/>
  <c r="H285" i="13"/>
  <c r="AE454" i="13"/>
  <c r="E454" i="13" s="1"/>
  <c r="E254" i="13"/>
  <c r="AE1053" i="13"/>
  <c r="E1053" i="13" s="1"/>
  <c r="E853" i="13"/>
  <c r="AG1012" i="13"/>
  <c r="G1012" i="13" s="1"/>
  <c r="G812" i="13"/>
  <c r="AD455" i="13"/>
  <c r="D455" i="13" s="1"/>
  <c r="D255" i="13"/>
  <c r="AD477" i="13"/>
  <c r="D477" i="13" s="1"/>
  <c r="D277" i="13"/>
  <c r="AG479" i="13"/>
  <c r="G479" i="13" s="1"/>
  <c r="G279" i="13"/>
  <c r="AH499" i="13"/>
  <c r="H499" i="13" s="1"/>
  <c r="H299" i="13"/>
  <c r="E198" i="13"/>
  <c r="AE398" i="13"/>
  <c r="AH1081" i="13"/>
  <c r="H1081" i="13" s="1"/>
  <c r="H881" i="13"/>
  <c r="D360" i="13"/>
  <c r="AD560" i="13"/>
  <c r="D560" i="13" s="1"/>
  <c r="H957" i="13"/>
  <c r="AH1157" i="13"/>
  <c r="H1157" i="13" s="1"/>
  <c r="AD1095" i="13"/>
  <c r="D1095" i="13" s="1"/>
  <c r="D895" i="13"/>
  <c r="E186" i="13"/>
  <c r="AE386" i="13"/>
  <c r="AE1045" i="13"/>
  <c r="E1045" i="13" s="1"/>
  <c r="E845" i="13"/>
  <c r="AG1074" i="13"/>
  <c r="G1074" i="13" s="1"/>
  <c r="G874" i="13"/>
  <c r="E192" i="13"/>
  <c r="AE392" i="13"/>
  <c r="AE1057" i="13"/>
  <c r="E1057" i="13" s="1"/>
  <c r="E857" i="13"/>
  <c r="E110" i="13"/>
  <c r="AE310" i="13"/>
  <c r="AD1023" i="13"/>
  <c r="D1023" i="13" s="1"/>
  <c r="D823" i="13"/>
  <c r="AH475" i="13"/>
  <c r="H475" i="13" s="1"/>
  <c r="H275" i="13"/>
  <c r="E730" i="13"/>
  <c r="AE930" i="13"/>
  <c r="AG1160" i="13"/>
  <c r="G1160" i="13" s="1"/>
  <c r="G960" i="13"/>
  <c r="E357" i="13"/>
  <c r="AE557" i="13"/>
  <c r="E557" i="13" s="1"/>
  <c r="AG1124" i="13"/>
  <c r="G1124" i="13" s="1"/>
  <c r="G924" i="13"/>
  <c r="AE475" i="13"/>
  <c r="E475" i="13" s="1"/>
  <c r="E275" i="13"/>
  <c r="AE1092" i="13"/>
  <c r="E1092" i="13" s="1"/>
  <c r="E892" i="13"/>
  <c r="AE1049" i="13"/>
  <c r="E1049" i="13" s="1"/>
  <c r="E849" i="13"/>
  <c r="AG432" i="13"/>
  <c r="G432" i="13" s="1"/>
  <c r="G232" i="13"/>
  <c r="AE1080" i="13"/>
  <c r="E1080" i="13" s="1"/>
  <c r="E880" i="13"/>
  <c r="AE426" i="13"/>
  <c r="E426" i="13" s="1"/>
  <c r="E226" i="13"/>
  <c r="AG1031" i="13"/>
  <c r="G1031" i="13" s="1"/>
  <c r="G831" i="13"/>
  <c r="AE1100" i="13"/>
  <c r="E1100" i="13" s="1"/>
  <c r="E900" i="13"/>
  <c r="E178" i="13"/>
  <c r="AE378" i="13"/>
  <c r="AD453" i="13"/>
  <c r="D453" i="13" s="1"/>
  <c r="D253" i="13"/>
  <c r="AH1072" i="13"/>
  <c r="H1072" i="13" s="1"/>
  <c r="H872" i="13"/>
  <c r="AE501" i="13"/>
  <c r="E501" i="13" s="1"/>
  <c r="E301" i="13"/>
  <c r="E133" i="13"/>
  <c r="AE333" i="13"/>
  <c r="AG496" i="13"/>
  <c r="G496" i="13" s="1"/>
  <c r="G296" i="13"/>
  <c r="AH482" i="13"/>
  <c r="H482" i="13" s="1"/>
  <c r="H282" i="13"/>
  <c r="E736" i="13"/>
  <c r="AE936" i="13"/>
  <c r="AE1063" i="13"/>
  <c r="E1063" i="13" s="1"/>
  <c r="E863" i="13"/>
  <c r="AG1111" i="13"/>
  <c r="G1111" i="13" s="1"/>
  <c r="G911" i="13"/>
  <c r="AG1197" i="13"/>
  <c r="G1197" i="13" s="1"/>
  <c r="G997" i="13"/>
  <c r="AG492" i="13"/>
  <c r="G492" i="13" s="1"/>
  <c r="G292" i="13"/>
  <c r="AE1040" i="13"/>
  <c r="E1040" i="13" s="1"/>
  <c r="E840" i="13"/>
  <c r="AE414" i="13"/>
  <c r="E414" i="13" s="1"/>
  <c r="E214" i="13"/>
  <c r="E728" i="13"/>
  <c r="AE928" i="13"/>
  <c r="AG1022" i="13"/>
  <c r="G1022" i="13" s="1"/>
  <c r="G822" i="13"/>
  <c r="E125" i="13"/>
  <c r="AE325" i="13"/>
  <c r="AH1028" i="13"/>
  <c r="H1028" i="13" s="1"/>
  <c r="H828" i="13"/>
  <c r="AE469" i="13"/>
  <c r="E469" i="13" s="1"/>
  <c r="E269" i="13"/>
  <c r="AE954" i="13"/>
  <c r="E754" i="13"/>
  <c r="AE1034" i="13"/>
  <c r="E1034" i="13" s="1"/>
  <c r="E834" i="13"/>
  <c r="AE473" i="13"/>
  <c r="E473" i="13" s="1"/>
  <c r="E273" i="13"/>
  <c r="AG1045" i="13"/>
  <c r="G1045" i="13" s="1"/>
  <c r="G845" i="13"/>
  <c r="AG1062" i="13"/>
  <c r="G1062" i="13" s="1"/>
  <c r="G862" i="13"/>
  <c r="AG1007" i="13"/>
  <c r="G1007" i="13" s="1"/>
  <c r="G807" i="13"/>
  <c r="AE491" i="13"/>
  <c r="E491" i="13" s="1"/>
  <c r="E291" i="13"/>
  <c r="AG1096" i="13"/>
  <c r="G1096" i="13" s="1"/>
  <c r="G896" i="13"/>
  <c r="E145" i="13"/>
  <c r="AE345" i="13"/>
  <c r="AG1156" i="13"/>
  <c r="G1156" i="13" s="1"/>
  <c r="G956" i="13"/>
  <c r="AE422" i="13"/>
  <c r="E422" i="13" s="1"/>
  <c r="E222" i="13"/>
  <c r="AD462" i="13"/>
  <c r="D462" i="13" s="1"/>
  <c r="D262" i="13"/>
  <c r="AD496" i="13"/>
  <c r="D496" i="13" s="1"/>
  <c r="D296" i="13"/>
  <c r="AH474" i="13"/>
  <c r="H474" i="13" s="1"/>
  <c r="H274" i="13"/>
  <c r="AH272" i="13"/>
  <c r="H272" i="13" s="1"/>
  <c r="AH214" i="13"/>
  <c r="H214" i="13" s="1"/>
  <c r="AH230" i="13"/>
  <c r="AH240" i="13"/>
  <c r="H240" i="13" s="1"/>
  <c r="AH294" i="13"/>
  <c r="H294" i="13" s="1"/>
  <c r="AH211" i="13"/>
  <c r="AH235" i="13"/>
  <c r="AH248" i="13"/>
  <c r="H248" i="13" s="1"/>
  <c r="AH246" i="13"/>
  <c r="H246" i="13" s="1"/>
  <c r="AH252" i="13"/>
  <c r="H252" i="13" s="1"/>
  <c r="AH222" i="13"/>
  <c r="H222" i="13" s="1"/>
  <c r="AH219" i="13"/>
  <c r="H219" i="13" s="1"/>
  <c r="AH243" i="13"/>
  <c r="H243" i="13" s="1"/>
  <c r="AH256" i="13"/>
  <c r="H256" i="13" s="1"/>
  <c r="AH259" i="13"/>
  <c r="H259" i="13" s="1"/>
  <c r="AH254" i="13"/>
  <c r="H254" i="13" s="1"/>
  <c r="AH221" i="13"/>
  <c r="H221" i="13" s="1"/>
  <c r="AH251" i="13"/>
  <c r="H251" i="13" s="1"/>
  <c r="AH206" i="13"/>
  <c r="AH237" i="13"/>
  <c r="H237" i="13" s="1"/>
  <c r="AH238" i="13"/>
  <c r="H238" i="13" s="1"/>
  <c r="AH286" i="13"/>
  <c r="H286" i="13" s="1"/>
  <c r="AH227" i="13"/>
  <c r="H227" i="13" s="1"/>
  <c r="AH298" i="13"/>
  <c r="H298" i="13" s="1"/>
  <c r="AH465" i="13"/>
  <c r="H465" i="13" s="1"/>
  <c r="AH402" i="13"/>
  <c r="H402" i="13" s="1"/>
  <c r="AH463" i="13"/>
  <c r="H463" i="13" s="1"/>
  <c r="AH467" i="13"/>
  <c r="H467" i="13" s="1"/>
  <c r="AH453" i="13"/>
  <c r="H453" i="13" s="1"/>
  <c r="AH445" i="13"/>
  <c r="H445" i="13" s="1"/>
  <c r="AH466" i="13"/>
  <c r="H466" i="13" s="1"/>
  <c r="AH464" i="13"/>
  <c r="H464" i="13" s="1"/>
  <c r="AH460" i="13"/>
  <c r="H460" i="13" s="1"/>
  <c r="AH461" i="13"/>
  <c r="H461" i="13" s="1"/>
  <c r="AH457" i="13"/>
  <c r="H457" i="13" s="1"/>
  <c r="AH439" i="13"/>
  <c r="H439" i="13" s="1"/>
  <c r="AH203" i="13"/>
  <c r="H203" i="13" s="1"/>
  <c r="AD505" i="13" l="1"/>
  <c r="D505" i="13" s="1"/>
  <c r="AC365" i="13"/>
  <c r="C365" i="13" s="1"/>
  <c r="AD1109" i="13"/>
  <c r="D1109" i="13" s="1"/>
  <c r="D353" i="13"/>
  <c r="AC399" i="13"/>
  <c r="C399" i="13" s="1"/>
  <c r="AG553" i="13"/>
  <c r="G553" i="13" s="1"/>
  <c r="D388" i="13"/>
  <c r="D390" i="13"/>
  <c r="AG551" i="13"/>
  <c r="G551" i="13" s="1"/>
  <c r="AD530" i="13"/>
  <c r="D530" i="13" s="1"/>
  <c r="D359" i="13"/>
  <c r="G395" i="13"/>
  <c r="AD1119" i="13"/>
  <c r="D1119" i="13" s="1"/>
  <c r="AD1158" i="13"/>
  <c r="D1158" i="13" s="1"/>
  <c r="AD1172" i="13"/>
  <c r="D1172" i="13" s="1"/>
  <c r="AG552" i="13"/>
  <c r="G552" i="13" s="1"/>
  <c r="G943" i="13"/>
  <c r="G312" i="13"/>
  <c r="G994" i="13"/>
  <c r="G369" i="13"/>
  <c r="AD561" i="13"/>
  <c r="D561" i="13" s="1"/>
  <c r="G991" i="13"/>
  <c r="G947" i="13"/>
  <c r="AD567" i="13"/>
  <c r="D567" i="13" s="1"/>
  <c r="G373" i="13"/>
  <c r="D983" i="13"/>
  <c r="AG527" i="13"/>
  <c r="G527" i="13" s="1"/>
  <c r="AD1185" i="13"/>
  <c r="D1185" i="13" s="1"/>
  <c r="G356" i="13"/>
  <c r="D961" i="13"/>
  <c r="G398" i="13"/>
  <c r="AG564" i="13"/>
  <c r="G564" i="13" s="1"/>
  <c r="G1001" i="13"/>
  <c r="AG510" i="13"/>
  <c r="G510" i="13" s="1"/>
  <c r="AG589" i="13"/>
  <c r="G589" i="13" s="1"/>
  <c r="AD511" i="13"/>
  <c r="D511" i="13" s="1"/>
  <c r="AD577" i="13"/>
  <c r="D577" i="13" s="1"/>
  <c r="AG515" i="13"/>
  <c r="G515" i="13" s="1"/>
  <c r="AG1134" i="13"/>
  <c r="G1134" i="13" s="1"/>
  <c r="G958" i="13"/>
  <c r="AG1155" i="13"/>
  <c r="G1155" i="13" s="1"/>
  <c r="AD586" i="13"/>
  <c r="D586" i="13" s="1"/>
  <c r="F965" i="13"/>
  <c r="AG532" i="13"/>
  <c r="G532" i="13" s="1"/>
  <c r="AG588" i="13"/>
  <c r="G588" i="13" s="1"/>
  <c r="AD524" i="13"/>
  <c r="D524" i="13" s="1"/>
  <c r="AD596" i="13"/>
  <c r="D596" i="13" s="1"/>
  <c r="D340" i="13"/>
  <c r="D941" i="13"/>
  <c r="AG1154" i="13"/>
  <c r="G1154" i="13" s="1"/>
  <c r="AG1118" i="13"/>
  <c r="G1118" i="13" s="1"/>
  <c r="D349" i="13"/>
  <c r="D306" i="13"/>
  <c r="AD542" i="13"/>
  <c r="D542" i="13" s="1"/>
  <c r="AD1140" i="13"/>
  <c r="D1140" i="13" s="1"/>
  <c r="AG584" i="13"/>
  <c r="G584" i="13" s="1"/>
  <c r="AD527" i="13"/>
  <c r="D527" i="13" s="1"/>
  <c r="AG1112" i="13"/>
  <c r="G1112" i="13" s="1"/>
  <c r="AG1146" i="13"/>
  <c r="G1146" i="13" s="1"/>
  <c r="AF1199" i="13"/>
  <c r="F1199" i="13" s="1"/>
  <c r="AG536" i="13"/>
  <c r="G536" i="13" s="1"/>
  <c r="D918" i="13"/>
  <c r="AD576" i="13"/>
  <c r="D576" i="13" s="1"/>
  <c r="AG576" i="13"/>
  <c r="G576" i="13" s="1"/>
  <c r="AG1145" i="13"/>
  <c r="G1145" i="13" s="1"/>
  <c r="AD539" i="13"/>
  <c r="D539" i="13" s="1"/>
  <c r="AD1106" i="13"/>
  <c r="D1106" i="13" s="1"/>
  <c r="D352" i="13"/>
  <c r="D362" i="13"/>
  <c r="AD597" i="13"/>
  <c r="D597" i="13" s="1"/>
  <c r="AG1181" i="13"/>
  <c r="G1181" i="13" s="1"/>
  <c r="D970" i="13"/>
  <c r="AD580" i="13"/>
  <c r="D580" i="13" s="1"/>
  <c r="D904" i="13"/>
  <c r="D946" i="13"/>
  <c r="AG1198" i="13"/>
  <c r="G1198" i="13" s="1"/>
  <c r="C366" i="13"/>
  <c r="AD1178" i="13"/>
  <c r="D1178" i="13" s="1"/>
  <c r="AD1124" i="13"/>
  <c r="D1124" i="13" s="1"/>
  <c r="G957" i="13"/>
  <c r="AD502" i="13"/>
  <c r="D502" i="13" s="1"/>
  <c r="G323" i="13"/>
  <c r="D384" i="13"/>
  <c r="G316" i="13"/>
  <c r="G362" i="13"/>
  <c r="AD564" i="13"/>
  <c r="D564" i="13" s="1"/>
  <c r="D307" i="13"/>
  <c r="G374" i="13"/>
  <c r="AG503" i="13"/>
  <c r="G503" i="13" s="1"/>
  <c r="G908" i="13"/>
  <c r="AD575" i="13"/>
  <c r="D575" i="13" s="1"/>
  <c r="D997" i="13"/>
  <c r="G349" i="13"/>
  <c r="G360" i="13"/>
  <c r="G995" i="13"/>
  <c r="AG1192" i="13"/>
  <c r="G1192" i="13" s="1"/>
  <c r="D994" i="13"/>
  <c r="AD1108" i="13"/>
  <c r="D1108" i="13" s="1"/>
  <c r="AD1190" i="13"/>
  <c r="D1190" i="13" s="1"/>
  <c r="AD571" i="13"/>
  <c r="D571" i="13" s="1"/>
  <c r="D329" i="13"/>
  <c r="AD1191" i="13"/>
  <c r="D1191" i="13" s="1"/>
  <c r="D975" i="13"/>
  <c r="G966" i="13"/>
  <c r="AD515" i="13"/>
  <c r="D515" i="13" s="1"/>
  <c r="AD599" i="13"/>
  <c r="D599" i="13" s="1"/>
  <c r="AD1142" i="13"/>
  <c r="D1142" i="13" s="1"/>
  <c r="D323" i="13"/>
  <c r="G909" i="13"/>
  <c r="AD1145" i="13"/>
  <c r="D1145" i="13" s="1"/>
  <c r="AG529" i="13"/>
  <c r="G529" i="13" s="1"/>
  <c r="G921" i="13"/>
  <c r="AG563" i="13"/>
  <c r="G563" i="13" s="1"/>
  <c r="G910" i="13"/>
  <c r="D317" i="13"/>
  <c r="AF966" i="13"/>
  <c r="F966" i="13" s="1"/>
  <c r="D337" i="13"/>
  <c r="D341" i="13"/>
  <c r="G968" i="13"/>
  <c r="AD548" i="13"/>
  <c r="D548" i="13" s="1"/>
  <c r="AD1135" i="13"/>
  <c r="D1135" i="13" s="1"/>
  <c r="G314" i="13"/>
  <c r="AD1147" i="13"/>
  <c r="D1147" i="13" s="1"/>
  <c r="D950" i="13"/>
  <c r="D383" i="13"/>
  <c r="AD1171" i="13"/>
  <c r="D1171" i="13" s="1"/>
  <c r="D933" i="13"/>
  <c r="C187" i="13"/>
  <c r="AC387" i="13"/>
  <c r="F767" i="13"/>
  <c r="AF967" i="13"/>
  <c r="AF987" i="13"/>
  <c r="F787" i="13"/>
  <c r="AC367" i="13"/>
  <c r="C167" i="13"/>
  <c r="C193" i="13"/>
  <c r="AC393" i="13"/>
  <c r="F771" i="13"/>
  <c r="AF971" i="13"/>
  <c r="F775" i="13"/>
  <c r="AF975" i="13"/>
  <c r="AF960" i="13"/>
  <c r="F760" i="13"/>
  <c r="C189" i="13"/>
  <c r="AC389" i="13"/>
  <c r="C174" i="13"/>
  <c r="AC374" i="13"/>
  <c r="AF990" i="13"/>
  <c r="F790" i="13"/>
  <c r="F789" i="13"/>
  <c r="AF989" i="13"/>
  <c r="C183" i="13"/>
  <c r="AC383" i="13"/>
  <c r="F795" i="13"/>
  <c r="AF995" i="13"/>
  <c r="F783" i="13"/>
  <c r="AF983" i="13"/>
  <c r="C173" i="13"/>
  <c r="AC373" i="13"/>
  <c r="F770" i="13"/>
  <c r="AF970" i="13"/>
  <c r="F773" i="13"/>
  <c r="AF973" i="13"/>
  <c r="C191" i="13"/>
  <c r="AC391" i="13"/>
  <c r="C159" i="13"/>
  <c r="AC359" i="13"/>
  <c r="C190" i="13"/>
  <c r="AC390" i="13"/>
  <c r="F759" i="13"/>
  <c r="AF959" i="13"/>
  <c r="D212" i="13"/>
  <c r="AC398" i="13"/>
  <c r="C198" i="13"/>
  <c r="F774" i="13"/>
  <c r="AF974" i="13"/>
  <c r="C195" i="13"/>
  <c r="AC395" i="13"/>
  <c r="C170" i="13"/>
  <c r="AC370" i="13"/>
  <c r="F791" i="13"/>
  <c r="AF991" i="13"/>
  <c r="F793" i="13"/>
  <c r="AF993" i="13"/>
  <c r="C171" i="13"/>
  <c r="AC371" i="13"/>
  <c r="C175" i="13"/>
  <c r="AC375" i="13"/>
  <c r="C160" i="13"/>
  <c r="AC360" i="13"/>
  <c r="F798" i="13"/>
  <c r="AF998" i="13"/>
  <c r="AC353" i="13"/>
  <c r="C153" i="13"/>
  <c r="AF972" i="13"/>
  <c r="F772" i="13"/>
  <c r="C178" i="13"/>
  <c r="AC378" i="13"/>
  <c r="AF982" i="13"/>
  <c r="F782" i="13"/>
  <c r="AF954" i="13"/>
  <c r="F754" i="13"/>
  <c r="AF977" i="13"/>
  <c r="F777" i="13"/>
  <c r="AF994" i="13"/>
  <c r="F794" i="13"/>
  <c r="AC376" i="13"/>
  <c r="C176" i="13"/>
  <c r="F785" i="13"/>
  <c r="AF985" i="13"/>
  <c r="AC380" i="13"/>
  <c r="C180" i="13"/>
  <c r="AF979" i="13"/>
  <c r="F779" i="13"/>
  <c r="AF986" i="13"/>
  <c r="F786" i="13"/>
  <c r="AC352" i="13"/>
  <c r="C152" i="13"/>
  <c r="AC358" i="13"/>
  <c r="C158" i="13"/>
  <c r="F753" i="13"/>
  <c r="AF953" i="13"/>
  <c r="C163" i="13"/>
  <c r="AC363" i="13"/>
  <c r="C172" i="13"/>
  <c r="AC372" i="13"/>
  <c r="F778" i="13"/>
  <c r="AF978" i="13"/>
  <c r="AC382" i="13"/>
  <c r="C182" i="13"/>
  <c r="C154" i="13"/>
  <c r="AC354" i="13"/>
  <c r="F763" i="13"/>
  <c r="AF963" i="13"/>
  <c r="C196" i="13"/>
  <c r="AC396" i="13"/>
  <c r="C192" i="13"/>
  <c r="AC392" i="13"/>
  <c r="AF962" i="13"/>
  <c r="F762" i="13"/>
  <c r="C201" i="13"/>
  <c r="AC401" i="13"/>
  <c r="AC369" i="13"/>
  <c r="C169" i="13"/>
  <c r="AC357" i="13"/>
  <c r="C157" i="13"/>
  <c r="AF955" i="13"/>
  <c r="F755" i="13"/>
  <c r="F761" i="13"/>
  <c r="AF961" i="13"/>
  <c r="C181" i="13"/>
  <c r="AC381" i="13"/>
  <c r="AF968" i="13"/>
  <c r="F768" i="13"/>
  <c r="AC388" i="13"/>
  <c r="C188" i="13"/>
  <c r="C164" i="13"/>
  <c r="AC364" i="13"/>
  <c r="AF956" i="13"/>
  <c r="F756" i="13"/>
  <c r="AC397" i="13"/>
  <c r="C197" i="13"/>
  <c r="F784" i="13"/>
  <c r="AF984" i="13"/>
  <c r="F800" i="13"/>
  <c r="AF1000" i="13"/>
  <c r="C177" i="13"/>
  <c r="AC377" i="13"/>
  <c r="AC394" i="13"/>
  <c r="C194" i="13"/>
  <c r="F776" i="13"/>
  <c r="AF976" i="13"/>
  <c r="AC385" i="13"/>
  <c r="C185" i="13"/>
  <c r="AF980" i="13"/>
  <c r="F780" i="13"/>
  <c r="C179" i="13"/>
  <c r="AC379" i="13"/>
  <c r="C186" i="13"/>
  <c r="AC386" i="13"/>
  <c r="AF952" i="13"/>
  <c r="F752" i="13"/>
  <c r="F758" i="13"/>
  <c r="AF958" i="13"/>
  <c r="AF996" i="13"/>
  <c r="F796" i="13"/>
  <c r="F792" i="13"/>
  <c r="AF992" i="13"/>
  <c r="AC362" i="13"/>
  <c r="C162" i="13"/>
  <c r="AF1001" i="13"/>
  <c r="F801" i="13"/>
  <c r="AF969" i="13"/>
  <c r="F769" i="13"/>
  <c r="F757" i="13"/>
  <c r="AF957" i="13"/>
  <c r="AC355" i="13"/>
  <c r="C155" i="13"/>
  <c r="AC361" i="13"/>
  <c r="C161" i="13"/>
  <c r="AF981" i="13"/>
  <c r="F781" i="13"/>
  <c r="AC368" i="13"/>
  <c r="C168" i="13"/>
  <c r="F788" i="13"/>
  <c r="AF988" i="13"/>
  <c r="F764" i="13"/>
  <c r="AF964" i="13"/>
  <c r="AC356" i="13"/>
  <c r="C156" i="13"/>
  <c r="AF997" i="13"/>
  <c r="F797" i="13"/>
  <c r="C184" i="13"/>
  <c r="AC384" i="13"/>
  <c r="C200" i="13"/>
  <c r="AC400" i="13"/>
  <c r="AG1077" i="13"/>
  <c r="G1077" i="13" s="1"/>
  <c r="G850" i="13"/>
  <c r="G220" i="13"/>
  <c r="AG500" i="13"/>
  <c r="G500" i="13" s="1"/>
  <c r="AD1096" i="13"/>
  <c r="D1096" i="13" s="1"/>
  <c r="D207" i="13"/>
  <c r="F396" i="13"/>
  <c r="AC996" i="13"/>
  <c r="AC1196" i="13" s="1"/>
  <c r="C1196" i="13" s="1"/>
  <c r="AD487" i="13"/>
  <c r="D487" i="13" s="1"/>
  <c r="G297" i="13"/>
  <c r="D231" i="13"/>
  <c r="G301" i="13"/>
  <c r="G242" i="13"/>
  <c r="G224" i="13"/>
  <c r="D293" i="13"/>
  <c r="G847" i="13"/>
  <c r="G864" i="13"/>
  <c r="AD445" i="13"/>
  <c r="D445" i="13" s="1"/>
  <c r="AD495" i="13"/>
  <c r="D495" i="13" s="1"/>
  <c r="G234" i="13"/>
  <c r="AD492" i="13"/>
  <c r="D492" i="13" s="1"/>
  <c r="C993" i="13"/>
  <c r="AG435" i="13"/>
  <c r="G435" i="13" s="1"/>
  <c r="G298" i="13"/>
  <c r="G843" i="13"/>
  <c r="G285" i="13"/>
  <c r="D301" i="13"/>
  <c r="G214" i="13"/>
  <c r="G885" i="13"/>
  <c r="G217" i="13"/>
  <c r="AF393" i="13"/>
  <c r="AC984" i="13"/>
  <c r="C784" i="13"/>
  <c r="AF379" i="13"/>
  <c r="F179" i="13"/>
  <c r="AC979" i="13"/>
  <c r="C779" i="13"/>
  <c r="AF397" i="13"/>
  <c r="F197" i="13"/>
  <c r="AF390" i="13"/>
  <c r="F190" i="13"/>
  <c r="C797" i="13"/>
  <c r="AC997" i="13"/>
  <c r="AC990" i="13"/>
  <c r="C790" i="13"/>
  <c r="F198" i="13"/>
  <c r="AF398" i="13"/>
  <c r="F175" i="13"/>
  <c r="AF375" i="13"/>
  <c r="AC962" i="13"/>
  <c r="C762" i="13"/>
  <c r="F181" i="13"/>
  <c r="AF381" i="13"/>
  <c r="C760" i="13"/>
  <c r="AC960" i="13"/>
  <c r="C767" i="13"/>
  <c r="AC967" i="13"/>
  <c r="C798" i="13"/>
  <c r="AC998" i="13"/>
  <c r="C775" i="13"/>
  <c r="AC975" i="13"/>
  <c r="F162" i="13"/>
  <c r="AF362" i="13"/>
  <c r="AC981" i="13"/>
  <c r="C781" i="13"/>
  <c r="F160" i="13"/>
  <c r="AF360" i="13"/>
  <c r="AF367" i="13"/>
  <c r="F167" i="13"/>
  <c r="C795" i="13"/>
  <c r="AC995" i="13"/>
  <c r="C755" i="13"/>
  <c r="AC955" i="13"/>
  <c r="C769" i="13"/>
  <c r="AC969" i="13"/>
  <c r="AC957" i="13"/>
  <c r="C757" i="13"/>
  <c r="C792" i="13"/>
  <c r="AC992" i="13"/>
  <c r="F166" i="13"/>
  <c r="AF366" i="13"/>
  <c r="C756" i="13"/>
  <c r="AC956" i="13"/>
  <c r="F195" i="13"/>
  <c r="AF395" i="13"/>
  <c r="F155" i="13"/>
  <c r="AF355" i="13"/>
  <c r="F169" i="13"/>
  <c r="AF369" i="13"/>
  <c r="AF357" i="13"/>
  <c r="F157" i="13"/>
  <c r="F192" i="13"/>
  <c r="AF392" i="13"/>
  <c r="C766" i="13"/>
  <c r="AC966" i="13"/>
  <c r="F156" i="13"/>
  <c r="AF356" i="13"/>
  <c r="F174" i="13"/>
  <c r="AF374" i="13"/>
  <c r="F168" i="13"/>
  <c r="AF368" i="13"/>
  <c r="C773" i="13"/>
  <c r="AC973" i="13"/>
  <c r="AF400" i="13"/>
  <c r="F200" i="13"/>
  <c r="AC978" i="13"/>
  <c r="C778" i="13"/>
  <c r="C801" i="13"/>
  <c r="AC1001" i="13"/>
  <c r="C753" i="13"/>
  <c r="AC953" i="13"/>
  <c r="F182" i="13"/>
  <c r="AF382" i="13"/>
  <c r="C780" i="13"/>
  <c r="AC980" i="13"/>
  <c r="F176" i="13"/>
  <c r="AF376" i="13"/>
  <c r="AC994" i="13"/>
  <c r="C794" i="13"/>
  <c r="AF388" i="13"/>
  <c r="F188" i="13"/>
  <c r="F185" i="13"/>
  <c r="AF385" i="13"/>
  <c r="C774" i="13"/>
  <c r="AC974" i="13"/>
  <c r="C768" i="13"/>
  <c r="AC968" i="13"/>
  <c r="F173" i="13"/>
  <c r="AF373" i="13"/>
  <c r="C800" i="13"/>
  <c r="AC1000" i="13"/>
  <c r="C789" i="13"/>
  <c r="AC989" i="13"/>
  <c r="C772" i="13"/>
  <c r="AC972" i="13"/>
  <c r="AC954" i="13"/>
  <c r="C754" i="13"/>
  <c r="F199" i="13"/>
  <c r="AF399" i="13"/>
  <c r="F186" i="13"/>
  <c r="AF386" i="13"/>
  <c r="AC970" i="13"/>
  <c r="C770" i="13"/>
  <c r="F194" i="13"/>
  <c r="AF394" i="13"/>
  <c r="C788" i="13"/>
  <c r="AC988" i="13"/>
  <c r="AC959" i="13"/>
  <c r="C759" i="13"/>
  <c r="AF371" i="13"/>
  <c r="F171" i="13"/>
  <c r="C785" i="13"/>
  <c r="AC985" i="13"/>
  <c r="F159" i="13"/>
  <c r="AF359" i="13"/>
  <c r="F163" i="13"/>
  <c r="AF363" i="13"/>
  <c r="AC958" i="13"/>
  <c r="C758" i="13"/>
  <c r="C777" i="13"/>
  <c r="AC977" i="13"/>
  <c r="AC965" i="13"/>
  <c r="C765" i="13"/>
  <c r="F189" i="13"/>
  <c r="AF389" i="13"/>
  <c r="AF372" i="13"/>
  <c r="F172" i="13"/>
  <c r="AF354" i="13"/>
  <c r="F154" i="13"/>
  <c r="C799" i="13"/>
  <c r="AC999" i="13"/>
  <c r="AC986" i="13"/>
  <c r="C786" i="13"/>
  <c r="F170" i="13"/>
  <c r="AF370" i="13"/>
  <c r="C787" i="13"/>
  <c r="AC987" i="13"/>
  <c r="C783" i="13"/>
  <c r="AC983" i="13"/>
  <c r="AC961" i="13"/>
  <c r="C761" i="13"/>
  <c r="C752" i="13"/>
  <c r="AC952" i="13"/>
  <c r="C764" i="13"/>
  <c r="AC964" i="13"/>
  <c r="C791" i="13"/>
  <c r="AC991" i="13"/>
  <c r="C771" i="13"/>
  <c r="AC971" i="13"/>
  <c r="C763" i="13"/>
  <c r="AC963" i="13"/>
  <c r="F158" i="13"/>
  <c r="AF358" i="13"/>
  <c r="F177" i="13"/>
  <c r="AF377" i="13"/>
  <c r="F165" i="13"/>
  <c r="AF365" i="13"/>
  <c r="F178" i="13"/>
  <c r="AF378" i="13"/>
  <c r="F201" i="13"/>
  <c r="AF401" i="13"/>
  <c r="F153" i="13"/>
  <c r="AF353" i="13"/>
  <c r="C782" i="13"/>
  <c r="AC982" i="13"/>
  <c r="F180" i="13"/>
  <c r="AF380" i="13"/>
  <c r="C776" i="13"/>
  <c r="AC976" i="13"/>
  <c r="F187" i="13"/>
  <c r="AF387" i="13"/>
  <c r="F183" i="13"/>
  <c r="AF383" i="13"/>
  <c r="F161" i="13"/>
  <c r="AF361" i="13"/>
  <c r="AF352" i="13"/>
  <c r="F152" i="13"/>
  <c r="AF364" i="13"/>
  <c r="F164" i="13"/>
  <c r="F191" i="13"/>
  <c r="AF391" i="13"/>
  <c r="P63" i="21"/>
  <c r="AG663" i="13" s="1"/>
  <c r="AG863" i="13" s="1"/>
  <c r="I69" i="21"/>
  <c r="AG69" i="13" s="1"/>
  <c r="G69" i="13" s="1"/>
  <c r="AD647" i="13"/>
  <c r="AD847" i="13" s="1"/>
  <c r="AH470" i="13"/>
  <c r="H470" i="13" s="1"/>
  <c r="P52" i="21"/>
  <c r="AG652" i="13" s="1"/>
  <c r="AG852" i="13" s="1"/>
  <c r="P11" i="21"/>
  <c r="AG611" i="13" s="1"/>
  <c r="G611" i="13" s="1"/>
  <c r="AD661" i="13"/>
  <c r="AD861" i="13" s="1"/>
  <c r="AD65" i="13"/>
  <c r="P30" i="21"/>
  <c r="AG630" i="13" s="1"/>
  <c r="AG830" i="13" s="1"/>
  <c r="AD673" i="13"/>
  <c r="AD873" i="13" s="1"/>
  <c r="AD15" i="13"/>
  <c r="AD215" i="13" s="1"/>
  <c r="P17" i="21"/>
  <c r="AG617" i="13" s="1"/>
  <c r="AG817" i="13" s="1"/>
  <c r="AD68" i="13"/>
  <c r="AD268" i="13" s="1"/>
  <c r="I82" i="21"/>
  <c r="AG82" i="13" s="1"/>
  <c r="AG282" i="13" s="1"/>
  <c r="I6" i="21"/>
  <c r="AG6" i="13" s="1"/>
  <c r="I13" i="21"/>
  <c r="AG13" i="13" s="1"/>
  <c r="G13" i="13" s="1"/>
  <c r="I51" i="21"/>
  <c r="AG51" i="13" s="1"/>
  <c r="AG251" i="13" s="1"/>
  <c r="P40" i="21"/>
  <c r="AG640" i="13" s="1"/>
  <c r="AG840" i="13" s="1"/>
  <c r="P41" i="21"/>
  <c r="AG641" i="13" s="1"/>
  <c r="G641" i="13" s="1"/>
  <c r="D677" i="13"/>
  <c r="AD877" i="13"/>
  <c r="P32" i="21"/>
  <c r="AG632" i="13" s="1"/>
  <c r="AD32" i="13"/>
  <c r="AG243" i="13"/>
  <c r="G43" i="13"/>
  <c r="AG274" i="13"/>
  <c r="G74" i="13"/>
  <c r="AD258" i="13"/>
  <c r="D58" i="13"/>
  <c r="AD279" i="13"/>
  <c r="D79" i="13"/>
  <c r="AG827" i="13"/>
  <c r="G627" i="13"/>
  <c r="AG227" i="13"/>
  <c r="G27" i="13"/>
  <c r="D671" i="13"/>
  <c r="AD871" i="13"/>
  <c r="D78" i="13"/>
  <c r="AD278" i="13"/>
  <c r="D643" i="13"/>
  <c r="AD843" i="13"/>
  <c r="AG254" i="13"/>
  <c r="G54" i="13"/>
  <c r="AD874" i="13"/>
  <c r="D674" i="13"/>
  <c r="AG858" i="13"/>
  <c r="G658" i="13"/>
  <c r="G679" i="13"/>
  <c r="AG879" i="13"/>
  <c r="AD227" i="13"/>
  <c r="D27" i="13"/>
  <c r="D627" i="13"/>
  <c r="AD827" i="13"/>
  <c r="G16" i="13"/>
  <c r="AG216" i="13"/>
  <c r="D9" i="13"/>
  <c r="AD209" i="13"/>
  <c r="AD256" i="13"/>
  <c r="D56" i="13"/>
  <c r="P29" i="21"/>
  <c r="AG629" i="13" s="1"/>
  <c r="G629" i="13" s="1"/>
  <c r="AG203" i="13"/>
  <c r="G3" i="13"/>
  <c r="AG878" i="13"/>
  <c r="G678" i="13"/>
  <c r="G680" i="13"/>
  <c r="AG880" i="13"/>
  <c r="AD854" i="13"/>
  <c r="D654" i="13"/>
  <c r="AG252" i="13"/>
  <c r="G52" i="13"/>
  <c r="G637" i="13"/>
  <c r="AG837" i="13"/>
  <c r="AG262" i="13"/>
  <c r="G62" i="13"/>
  <c r="AG202" i="13"/>
  <c r="G2" i="13"/>
  <c r="AG813" i="13"/>
  <c r="G613" i="13"/>
  <c r="AD636" i="13"/>
  <c r="I36" i="21"/>
  <c r="AG36" i="13" s="1"/>
  <c r="AG239" i="13"/>
  <c r="G39" i="13"/>
  <c r="AG856" i="13"/>
  <c r="G656" i="13"/>
  <c r="G33" i="13"/>
  <c r="AG233" i="13"/>
  <c r="AD878" i="13"/>
  <c r="D678" i="13"/>
  <c r="AD812" i="13"/>
  <c r="D612" i="13"/>
  <c r="D648" i="13"/>
  <c r="AD848" i="13"/>
  <c r="G71" i="13"/>
  <c r="AG271" i="13"/>
  <c r="AD251" i="13"/>
  <c r="D51" i="13"/>
  <c r="G626" i="13"/>
  <c r="AG826" i="13"/>
  <c r="I8" i="21"/>
  <c r="AG8" i="13" s="1"/>
  <c r="G8" i="13" s="1"/>
  <c r="AG851" i="13"/>
  <c r="G651" i="13"/>
  <c r="AG283" i="13"/>
  <c r="G83" i="13"/>
  <c r="P48" i="21"/>
  <c r="AG648" i="13" s="1"/>
  <c r="AD48" i="13"/>
  <c r="AD868" i="13"/>
  <c r="D668" i="13"/>
  <c r="G642" i="13"/>
  <c r="AG842" i="13"/>
  <c r="G66" i="13"/>
  <c r="AG266" i="13"/>
  <c r="AD271" i="13"/>
  <c r="D71" i="13"/>
  <c r="AG810" i="13"/>
  <c r="G610" i="13"/>
  <c r="AD224" i="13"/>
  <c r="D24" i="13"/>
  <c r="D26" i="13"/>
  <c r="AD226" i="13"/>
  <c r="D618" i="13"/>
  <c r="AD818" i="13"/>
  <c r="AD263" i="13"/>
  <c r="D63" i="13"/>
  <c r="AD236" i="13"/>
  <c r="D36" i="13"/>
  <c r="AD816" i="13"/>
  <c r="D616" i="13"/>
  <c r="AD803" i="13"/>
  <c r="D603" i="13"/>
  <c r="AD280" i="13"/>
  <c r="D80" i="13"/>
  <c r="AD852" i="13"/>
  <c r="D652" i="13"/>
  <c r="AD237" i="13"/>
  <c r="D37" i="13"/>
  <c r="AD862" i="13"/>
  <c r="D662" i="13"/>
  <c r="AD802" i="13"/>
  <c r="D602" i="13"/>
  <c r="D13" i="13"/>
  <c r="AD213" i="13"/>
  <c r="AG824" i="13"/>
  <c r="G624" i="13"/>
  <c r="AG804" i="13"/>
  <c r="G604" i="13"/>
  <c r="D8" i="13"/>
  <c r="AD208" i="13"/>
  <c r="D683" i="13"/>
  <c r="AD883" i="13"/>
  <c r="AG869" i="13"/>
  <c r="G669" i="13"/>
  <c r="P20" i="21"/>
  <c r="AG620" i="13" s="1"/>
  <c r="AD20" i="13"/>
  <c r="AG268" i="13"/>
  <c r="G68" i="13"/>
  <c r="AD242" i="13"/>
  <c r="D42" i="13"/>
  <c r="AD866" i="13"/>
  <c r="D666" i="13"/>
  <c r="AG871" i="13"/>
  <c r="G671" i="13"/>
  <c r="AD210" i="13"/>
  <c r="D10" i="13"/>
  <c r="AG866" i="13"/>
  <c r="G666" i="13"/>
  <c r="D35" i="13"/>
  <c r="AD235" i="13"/>
  <c r="AG250" i="13"/>
  <c r="G50" i="13"/>
  <c r="AG836" i="13"/>
  <c r="G636" i="13"/>
  <c r="D14" i="13"/>
  <c r="AD214" i="13"/>
  <c r="D6" i="13"/>
  <c r="AD206" i="13"/>
  <c r="AD833" i="13"/>
  <c r="D633" i="13"/>
  <c r="AG809" i="13"/>
  <c r="G609" i="13"/>
  <c r="P49" i="21"/>
  <c r="AG649" i="13" s="1"/>
  <c r="AD49" i="13"/>
  <c r="AD839" i="13"/>
  <c r="D639" i="13"/>
  <c r="D4" i="13"/>
  <c r="AD204" i="13"/>
  <c r="AG808" i="13"/>
  <c r="G608" i="13"/>
  <c r="AG277" i="13"/>
  <c r="G77" i="13"/>
  <c r="AD269" i="13"/>
  <c r="D69" i="13"/>
  <c r="AG278" i="13"/>
  <c r="G78" i="13"/>
  <c r="AG218" i="13"/>
  <c r="G18" i="13"/>
  <c r="AG814" i="13"/>
  <c r="G614" i="13"/>
  <c r="AG212" i="13"/>
  <c r="G12" i="13"/>
  <c r="G606" i="13"/>
  <c r="AG806" i="13"/>
  <c r="AG248" i="13"/>
  <c r="G48" i="13"/>
  <c r="AD266" i="13"/>
  <c r="D66" i="13"/>
  <c r="AG835" i="13"/>
  <c r="G635" i="13"/>
  <c r="AD850" i="13"/>
  <c r="D650" i="13"/>
  <c r="I28" i="21"/>
  <c r="AG28" i="13" s="1"/>
  <c r="AG228" i="13" s="1"/>
  <c r="I58" i="21"/>
  <c r="AG58" i="13" s="1"/>
  <c r="G58" i="13" s="1"/>
  <c r="D604" i="13"/>
  <c r="AD804" i="13"/>
  <c r="AD283" i="13"/>
  <c r="D83" i="13"/>
  <c r="AD813" i="13"/>
  <c r="D613" i="13"/>
  <c r="G615" i="13"/>
  <c r="AG815" i="13"/>
  <c r="AG204" i="13"/>
  <c r="G4" i="13"/>
  <c r="G44" i="13"/>
  <c r="AG244" i="13"/>
  <c r="AD219" i="13"/>
  <c r="D19" i="13"/>
  <c r="AD841" i="13"/>
  <c r="D641" i="13"/>
  <c r="AG868" i="13"/>
  <c r="G668" i="13"/>
  <c r="AG272" i="13"/>
  <c r="G72" i="13"/>
  <c r="D655" i="13"/>
  <c r="AD855" i="13"/>
  <c r="AD252" i="13"/>
  <c r="D52" i="13"/>
  <c r="AD244" i="13"/>
  <c r="D44" i="13"/>
  <c r="AD609" i="13"/>
  <c r="I9" i="21"/>
  <c r="AG9" i="13" s="1"/>
  <c r="D41" i="13"/>
  <c r="AD241" i="13"/>
  <c r="D644" i="13"/>
  <c r="AD844" i="13"/>
  <c r="AG819" i="13"/>
  <c r="G619" i="13"/>
  <c r="G41" i="13"/>
  <c r="AG241" i="13"/>
  <c r="AD872" i="13"/>
  <c r="D672" i="13"/>
  <c r="AG264" i="13"/>
  <c r="G64" i="13"/>
  <c r="D606" i="13"/>
  <c r="AD806" i="13"/>
  <c r="AG253" i="13"/>
  <c r="G53" i="13"/>
  <c r="D46" i="13"/>
  <c r="AD246" i="13"/>
  <c r="I56" i="21"/>
  <c r="AG56" i="13" s="1"/>
  <c r="AD656" i="13"/>
  <c r="AG255" i="13"/>
  <c r="G55" i="13"/>
  <c r="G644" i="13"/>
  <c r="AG844" i="13"/>
  <c r="AG231" i="13"/>
  <c r="G31" i="13"/>
  <c r="G65" i="13"/>
  <c r="AG265" i="13"/>
  <c r="AG839" i="13"/>
  <c r="G639" i="13"/>
  <c r="D664" i="13"/>
  <c r="AD864" i="13"/>
  <c r="D653" i="13"/>
  <c r="AD853" i="13"/>
  <c r="AD281" i="13"/>
  <c r="D81" i="13"/>
  <c r="AG872" i="13"/>
  <c r="G672" i="13"/>
  <c r="D657" i="13"/>
  <c r="AD857" i="13"/>
  <c r="AG247" i="13"/>
  <c r="G47" i="13"/>
  <c r="AD82" i="13"/>
  <c r="P82" i="21"/>
  <c r="AG682" i="13" s="1"/>
  <c r="AG245" i="13"/>
  <c r="G45" i="13"/>
  <c r="AG823" i="13"/>
  <c r="G623" i="13"/>
  <c r="AD25" i="13"/>
  <c r="P25" i="21"/>
  <c r="AG625" i="13" s="1"/>
  <c r="AD845" i="13"/>
  <c r="D645" i="13"/>
  <c r="D670" i="13"/>
  <c r="AD870" i="13"/>
  <c r="AD851" i="13"/>
  <c r="D651" i="13"/>
  <c r="AD223" i="13"/>
  <c r="D23" i="13"/>
  <c r="G59" i="13"/>
  <c r="AG259" i="13"/>
  <c r="G37" i="13"/>
  <c r="AG237" i="13"/>
  <c r="AG238" i="13"/>
  <c r="G38" i="13"/>
  <c r="AG249" i="13"/>
  <c r="G49" i="13"/>
  <c r="AD217" i="13"/>
  <c r="D17" i="13"/>
  <c r="AD626" i="13"/>
  <c r="I26" i="21"/>
  <c r="AG26" i="13" s="1"/>
  <c r="AG865" i="13"/>
  <c r="G665" i="13"/>
  <c r="AD675" i="13"/>
  <c r="I75" i="21"/>
  <c r="AG75" i="13" s="1"/>
  <c r="AD230" i="13"/>
  <c r="D30" i="13"/>
  <c r="D629" i="13"/>
  <c r="AD829" i="13"/>
  <c r="G683" i="13"/>
  <c r="AG883" i="13"/>
  <c r="AG846" i="13"/>
  <c r="G646" i="13"/>
  <c r="AG270" i="13"/>
  <c r="G70" i="13"/>
  <c r="AG261" i="13"/>
  <c r="G61" i="13"/>
  <c r="AG222" i="13"/>
  <c r="G22" i="13"/>
  <c r="AD267" i="13"/>
  <c r="D67" i="13"/>
  <c r="AD273" i="13"/>
  <c r="D73" i="13"/>
  <c r="AD840" i="13"/>
  <c r="D640" i="13"/>
  <c r="D659" i="13"/>
  <c r="AD859" i="13"/>
  <c r="AD837" i="13"/>
  <c r="D637" i="13"/>
  <c r="D608" i="13"/>
  <c r="AD808" i="13"/>
  <c r="D638" i="13"/>
  <c r="AD838" i="13"/>
  <c r="AD849" i="13"/>
  <c r="D649" i="13"/>
  <c r="AG263" i="13"/>
  <c r="G63" i="13"/>
  <c r="P34" i="21"/>
  <c r="AG634" i="13" s="1"/>
  <c r="AD34" i="13"/>
  <c r="AD819" i="13"/>
  <c r="D619" i="13"/>
  <c r="AD676" i="13"/>
  <c r="I76" i="21"/>
  <c r="AG76" i="13" s="1"/>
  <c r="AG859" i="13"/>
  <c r="G659" i="13"/>
  <c r="G73" i="13"/>
  <c r="AG273" i="13"/>
  <c r="AG881" i="13"/>
  <c r="G681" i="13"/>
  <c r="D40" i="13"/>
  <c r="AD240" i="13"/>
  <c r="AD828" i="13"/>
  <c r="D628" i="13"/>
  <c r="AD21" i="13"/>
  <c r="P21" i="21"/>
  <c r="AG621" i="13" s="1"/>
  <c r="D631" i="13"/>
  <c r="AD831" i="13"/>
  <c r="D665" i="13"/>
  <c r="AD865" i="13"/>
  <c r="D29" i="13"/>
  <c r="AD229" i="13"/>
  <c r="AD239" i="13"/>
  <c r="D39" i="13"/>
  <c r="D682" i="13"/>
  <c r="AD882" i="13"/>
  <c r="D658" i="13"/>
  <c r="AD858" i="13"/>
  <c r="AD822" i="13"/>
  <c r="D622" i="13"/>
  <c r="AG867" i="13"/>
  <c r="G667" i="13"/>
  <c r="AD211" i="13"/>
  <c r="D11" i="13"/>
  <c r="AG873" i="13"/>
  <c r="G673" i="13"/>
  <c r="AG240" i="13"/>
  <c r="G40" i="13"/>
  <c r="AD272" i="13"/>
  <c r="D72" i="13"/>
  <c r="AG257" i="13"/>
  <c r="G57" i="13"/>
  <c r="AD259" i="13"/>
  <c r="D59" i="13"/>
  <c r="G29" i="13"/>
  <c r="AG229" i="13"/>
  <c r="D663" i="13"/>
  <c r="AD863" i="13"/>
  <c r="AG219" i="13"/>
  <c r="G19" i="13"/>
  <c r="AD869" i="13"/>
  <c r="D669" i="13"/>
  <c r="AH478" i="13"/>
  <c r="AH1058" i="13"/>
  <c r="H1058" i="13" s="1"/>
  <c r="H387" i="13"/>
  <c r="AH587" i="13"/>
  <c r="H587" i="13" s="1"/>
  <c r="H902" i="13"/>
  <c r="AH1102" i="13"/>
  <c r="H1102" i="13" s="1"/>
  <c r="H336" i="13"/>
  <c r="AH536" i="13"/>
  <c r="H536" i="13" s="1"/>
  <c r="H998" i="13"/>
  <c r="AH1198" i="13"/>
  <c r="H1198" i="13" s="1"/>
  <c r="H353" i="13"/>
  <c r="AH553" i="13"/>
  <c r="H553" i="13" s="1"/>
  <c r="H937" i="13"/>
  <c r="AH1137" i="13"/>
  <c r="H1137" i="13" s="1"/>
  <c r="H386" i="13"/>
  <c r="AH586" i="13"/>
  <c r="H586" i="13" s="1"/>
  <c r="E387" i="13"/>
  <c r="AE587" i="13"/>
  <c r="E587" i="13" s="1"/>
  <c r="E341" i="13"/>
  <c r="AE541" i="13"/>
  <c r="E541" i="13" s="1"/>
  <c r="E328" i="13"/>
  <c r="AE528" i="13"/>
  <c r="E528" i="13" s="1"/>
  <c r="AE481" i="13"/>
  <c r="E481" i="13" s="1"/>
  <c r="E281" i="13"/>
  <c r="AE427" i="13"/>
  <c r="E427" i="13" s="1"/>
  <c r="E227" i="13"/>
  <c r="AE1005" i="13"/>
  <c r="E1005" i="13" s="1"/>
  <c r="E805" i="13"/>
  <c r="AH1049" i="13"/>
  <c r="H849" i="13"/>
  <c r="AE457" i="13"/>
  <c r="E457" i="13" s="1"/>
  <c r="E257" i="13"/>
  <c r="E374" i="13"/>
  <c r="AE574" i="13"/>
  <c r="E574" i="13" s="1"/>
  <c r="AH430" i="13"/>
  <c r="H430" i="13" s="1"/>
  <c r="H230" i="13"/>
  <c r="E954" i="13"/>
  <c r="AE1154" i="13"/>
  <c r="E1154" i="13" s="1"/>
  <c r="AE1048" i="13"/>
  <c r="E1048" i="13" s="1"/>
  <c r="E848" i="13"/>
  <c r="H910" i="13"/>
  <c r="AH1110" i="13"/>
  <c r="H1110" i="13" s="1"/>
  <c r="AE1066" i="13"/>
  <c r="E1066" i="13" s="1"/>
  <c r="E866" i="13"/>
  <c r="AE452" i="13"/>
  <c r="E452" i="13" s="1"/>
  <c r="E252" i="13"/>
  <c r="H355" i="13"/>
  <c r="AH555" i="13"/>
  <c r="H555" i="13" s="1"/>
  <c r="E337" i="13"/>
  <c r="AE537" i="13"/>
  <c r="E537" i="13" s="1"/>
  <c r="H1001" i="13"/>
  <c r="AH1201" i="13"/>
  <c r="H1201" i="13" s="1"/>
  <c r="AE470" i="13"/>
  <c r="E470" i="13" s="1"/>
  <c r="E270" i="13"/>
  <c r="AH593" i="13"/>
  <c r="H593" i="13" s="1"/>
  <c r="H393" i="13"/>
  <c r="H985" i="13"/>
  <c r="AH1185" i="13"/>
  <c r="H1185" i="13" s="1"/>
  <c r="H987" i="13"/>
  <c r="AH1187" i="13"/>
  <c r="H1187" i="13" s="1"/>
  <c r="E941" i="13"/>
  <c r="AE1141" i="13"/>
  <c r="E1141" i="13" s="1"/>
  <c r="AE1195" i="13"/>
  <c r="E1195" i="13" s="1"/>
  <c r="E995" i="13"/>
  <c r="E391" i="13"/>
  <c r="AE591" i="13"/>
  <c r="E591" i="13" s="1"/>
  <c r="H376" i="13"/>
  <c r="AH576" i="13"/>
  <c r="H576" i="13" s="1"/>
  <c r="H964" i="13"/>
  <c r="AH1164" i="13"/>
  <c r="H1164" i="13" s="1"/>
  <c r="H909" i="13"/>
  <c r="AH1109" i="13"/>
  <c r="H1109" i="13" s="1"/>
  <c r="E315" i="13"/>
  <c r="AE515" i="13"/>
  <c r="E515" i="13" s="1"/>
  <c r="AE1184" i="13"/>
  <c r="E1184" i="13" s="1"/>
  <c r="E984" i="13"/>
  <c r="AE1161" i="13"/>
  <c r="E1161" i="13" s="1"/>
  <c r="E961" i="13"/>
  <c r="H318" i="13"/>
  <c r="AH518" i="13"/>
  <c r="H518" i="13" s="1"/>
  <c r="AH579" i="13"/>
  <c r="H579" i="13" s="1"/>
  <c r="H379" i="13"/>
  <c r="H329" i="13"/>
  <c r="AH529" i="13"/>
  <c r="H529" i="13" s="1"/>
  <c r="H384" i="13"/>
  <c r="AH584" i="13"/>
  <c r="H584" i="13" s="1"/>
  <c r="H361" i="13"/>
  <c r="AH561" i="13"/>
  <c r="H561" i="13" s="1"/>
  <c r="AE1078" i="13"/>
  <c r="E1078" i="13" s="1"/>
  <c r="E878" i="13"/>
  <c r="AE1094" i="13"/>
  <c r="E1094" i="13" s="1"/>
  <c r="E894" i="13"/>
  <c r="E345" i="13"/>
  <c r="AE545" i="13"/>
  <c r="E545" i="13" s="1"/>
  <c r="E310" i="13"/>
  <c r="AE510" i="13"/>
  <c r="E510" i="13" s="1"/>
  <c r="E392" i="13"/>
  <c r="AE592" i="13"/>
  <c r="E592" i="13" s="1"/>
  <c r="E386" i="13"/>
  <c r="AE586" i="13"/>
  <c r="E586" i="13" s="1"/>
  <c r="E953" i="13"/>
  <c r="AE1153" i="13"/>
  <c r="E1153" i="13" s="1"/>
  <c r="E318" i="13"/>
  <c r="AE518" i="13"/>
  <c r="E518" i="13" s="1"/>
  <c r="H970" i="13"/>
  <c r="AH1170" i="13"/>
  <c r="H1170" i="13" s="1"/>
  <c r="H945" i="13"/>
  <c r="AH1145" i="13"/>
  <c r="H1145" i="13" s="1"/>
  <c r="H933" i="13"/>
  <c r="AH1133" i="13"/>
  <c r="H1133" i="13" s="1"/>
  <c r="H978" i="13"/>
  <c r="AH1178" i="13"/>
  <c r="H1178" i="13" s="1"/>
  <c r="H992" i="13"/>
  <c r="AH1192" i="13"/>
  <c r="H1192" i="13" s="1"/>
  <c r="H986" i="13"/>
  <c r="AH1186" i="13"/>
  <c r="H1186" i="13" s="1"/>
  <c r="H345" i="13"/>
  <c r="AH545" i="13"/>
  <c r="H545" i="13" s="1"/>
  <c r="H332" i="13"/>
  <c r="AH532" i="13"/>
  <c r="H532" i="13" s="1"/>
  <c r="H974" i="13"/>
  <c r="AH1174" i="13"/>
  <c r="H1174" i="13" s="1"/>
  <c r="E347" i="13"/>
  <c r="AE547" i="13"/>
  <c r="E547" i="13" s="1"/>
  <c r="E329" i="13"/>
  <c r="AE529" i="13"/>
  <c r="E529" i="13" s="1"/>
  <c r="E910" i="13"/>
  <c r="AE1110" i="13"/>
  <c r="E1110" i="13" s="1"/>
  <c r="E962" i="13"/>
  <c r="AE1162" i="13"/>
  <c r="E1162" i="13" s="1"/>
  <c r="AE1021" i="13"/>
  <c r="E1021" i="13" s="1"/>
  <c r="E821" i="13"/>
  <c r="H947" i="13"/>
  <c r="AH1147" i="13"/>
  <c r="H1147" i="13" s="1"/>
  <c r="AE1056" i="13"/>
  <c r="E1056" i="13" s="1"/>
  <c r="E856" i="13"/>
  <c r="AE1163" i="13"/>
  <c r="E1163" i="13" s="1"/>
  <c r="E963" i="13"/>
  <c r="AE440" i="13"/>
  <c r="E440" i="13" s="1"/>
  <c r="E240" i="13"/>
  <c r="AE492" i="13"/>
  <c r="E492" i="13" s="1"/>
  <c r="E292" i="13"/>
  <c r="H915" i="13"/>
  <c r="AH1115" i="13"/>
  <c r="H1115" i="13" s="1"/>
  <c r="E302" i="13"/>
  <c r="AE502" i="13"/>
  <c r="E502" i="13" s="1"/>
  <c r="H341" i="13"/>
  <c r="AH541" i="13"/>
  <c r="H541" i="13" s="1"/>
  <c r="H951" i="13"/>
  <c r="AH1151" i="13"/>
  <c r="H1151" i="13" s="1"/>
  <c r="H395" i="13"/>
  <c r="AH595" i="13"/>
  <c r="H595" i="13" s="1"/>
  <c r="AE1179" i="13"/>
  <c r="E1179" i="13" s="1"/>
  <c r="E979" i="13"/>
  <c r="AE1129" i="13"/>
  <c r="E1129" i="13" s="1"/>
  <c r="E929" i="13"/>
  <c r="H324" i="13"/>
  <c r="AH524" i="13"/>
  <c r="H524" i="13" s="1"/>
  <c r="AE444" i="13"/>
  <c r="E444" i="13" s="1"/>
  <c r="E244" i="13"/>
  <c r="AE1079" i="13"/>
  <c r="E1079" i="13" s="1"/>
  <c r="E879" i="13"/>
  <c r="E930" i="13"/>
  <c r="AE1130" i="13"/>
  <c r="E1130" i="13" s="1"/>
  <c r="H394" i="13"/>
  <c r="AH594" i="13"/>
  <c r="H594" i="13" s="1"/>
  <c r="H378" i="13"/>
  <c r="AH578" i="13"/>
  <c r="H578" i="13" s="1"/>
  <c r="H354" i="13"/>
  <c r="AH554" i="13"/>
  <c r="H554" i="13" s="1"/>
  <c r="H330" i="13"/>
  <c r="AH530" i="13"/>
  <c r="H530" i="13" s="1"/>
  <c r="H344" i="13"/>
  <c r="AH544" i="13"/>
  <c r="H544" i="13" s="1"/>
  <c r="E382" i="13"/>
  <c r="AE582" i="13"/>
  <c r="E582" i="13" s="1"/>
  <c r="E986" i="13"/>
  <c r="AE1186" i="13"/>
  <c r="E1186" i="13" s="1"/>
  <c r="AH411" i="13"/>
  <c r="H411" i="13" s="1"/>
  <c r="H211" i="13"/>
  <c r="AH1070" i="13"/>
  <c r="H1070" i="13" s="1"/>
  <c r="AE1088" i="13"/>
  <c r="E1088" i="13" s="1"/>
  <c r="E888" i="13"/>
  <c r="AE449" i="13"/>
  <c r="E449" i="13" s="1"/>
  <c r="E249" i="13"/>
  <c r="AE1019" i="13"/>
  <c r="E1019" i="13" s="1"/>
  <c r="E819" i="13"/>
  <c r="AE1084" i="13"/>
  <c r="E1084" i="13" s="1"/>
  <c r="E884" i="13"/>
  <c r="H925" i="13"/>
  <c r="AH1125" i="13"/>
  <c r="H1125" i="13" s="1"/>
  <c r="AE1059" i="13"/>
  <c r="E1059" i="13" s="1"/>
  <c r="E859" i="13"/>
  <c r="AE424" i="13"/>
  <c r="E424" i="13" s="1"/>
  <c r="E224" i="13"/>
  <c r="H941" i="13"/>
  <c r="AH1141" i="13"/>
  <c r="H1141" i="13" s="1"/>
  <c r="AE564" i="13"/>
  <c r="E564" i="13" s="1"/>
  <c r="E364" i="13"/>
  <c r="H918" i="13"/>
  <c r="AH1118" i="13"/>
  <c r="H1118" i="13" s="1"/>
  <c r="E331" i="13"/>
  <c r="AE531" i="13"/>
  <c r="E531" i="13" s="1"/>
  <c r="E356" i="13"/>
  <c r="AE556" i="13"/>
  <c r="E556" i="13" s="1"/>
  <c r="H931" i="13"/>
  <c r="AH1131" i="13"/>
  <c r="H1131" i="13" s="1"/>
  <c r="H400" i="13"/>
  <c r="AH600" i="13"/>
  <c r="H600" i="13" s="1"/>
  <c r="AE1038" i="13"/>
  <c r="E1038" i="13" s="1"/>
  <c r="E838" i="13"/>
  <c r="AE417" i="13"/>
  <c r="E417" i="13" s="1"/>
  <c r="E217" i="13"/>
  <c r="E401" i="13"/>
  <c r="AE601" i="13"/>
  <c r="E601" i="13" s="1"/>
  <c r="AE411" i="13"/>
  <c r="E411" i="13" s="1"/>
  <c r="E211" i="13"/>
  <c r="E333" i="13"/>
  <c r="AE533" i="13"/>
  <c r="E533" i="13" s="1"/>
  <c r="AE530" i="13"/>
  <c r="E530" i="13" s="1"/>
  <c r="E330" i="13"/>
  <c r="H338" i="13"/>
  <c r="AH538" i="13"/>
  <c r="H538" i="13" s="1"/>
  <c r="AE436" i="13"/>
  <c r="E436" i="13" s="1"/>
  <c r="E236" i="13"/>
  <c r="AE1003" i="13"/>
  <c r="E1003" i="13" s="1"/>
  <c r="E803" i="13"/>
  <c r="AE1052" i="13"/>
  <c r="E1052" i="13" s="1"/>
  <c r="E852" i="13"/>
  <c r="AE1046" i="13"/>
  <c r="E1046" i="13" s="1"/>
  <c r="E846" i="13"/>
  <c r="H360" i="13"/>
  <c r="AH560" i="13"/>
  <c r="H560" i="13" s="1"/>
  <c r="H956" i="13"/>
  <c r="AH1156" i="13"/>
  <c r="H1156" i="13" s="1"/>
  <c r="E398" i="13"/>
  <c r="AE598" i="13"/>
  <c r="E598" i="13" s="1"/>
  <c r="AE1138" i="13"/>
  <c r="E1138" i="13" s="1"/>
  <c r="E938" i="13"/>
  <c r="AE1155" i="13"/>
  <c r="E1155" i="13" s="1"/>
  <c r="E955" i="13"/>
  <c r="E349" i="13"/>
  <c r="AE549" i="13"/>
  <c r="E549" i="13" s="1"/>
  <c r="AE1160" i="13"/>
  <c r="E1160" i="13" s="1"/>
  <c r="E960" i="13"/>
  <c r="AE458" i="13"/>
  <c r="E458" i="13" s="1"/>
  <c r="E258" i="13"/>
  <c r="H930" i="13"/>
  <c r="AH1130" i="13"/>
  <c r="H1130" i="13" s="1"/>
  <c r="AH406" i="13"/>
  <c r="H406" i="13" s="1"/>
  <c r="H206" i="13"/>
  <c r="AH484" i="13"/>
  <c r="H484" i="13" s="1"/>
  <c r="E325" i="13"/>
  <c r="AE525" i="13"/>
  <c r="E525" i="13" s="1"/>
  <c r="AE1128" i="13"/>
  <c r="E1128" i="13" s="1"/>
  <c r="E928" i="13"/>
  <c r="H982" i="13"/>
  <c r="AH1182" i="13"/>
  <c r="H1182" i="13" s="1"/>
  <c r="AE1120" i="13"/>
  <c r="E1120" i="13" s="1"/>
  <c r="E920" i="13"/>
  <c r="H328" i="13"/>
  <c r="AH528" i="13"/>
  <c r="H528" i="13" s="1"/>
  <c r="AH510" i="13"/>
  <c r="H510" i="13" s="1"/>
  <c r="H310" i="13"/>
  <c r="H362" i="13"/>
  <c r="AH562" i="13"/>
  <c r="H562" i="13" s="1"/>
  <c r="H340" i="13"/>
  <c r="AH540" i="13"/>
  <c r="H540" i="13" s="1"/>
  <c r="E994" i="13"/>
  <c r="AE1194" i="13"/>
  <c r="E1194" i="13" s="1"/>
  <c r="E309" i="13"/>
  <c r="AE509" i="13"/>
  <c r="E509" i="13" s="1"/>
  <c r="AE1193" i="13"/>
  <c r="E1193" i="13" s="1"/>
  <c r="E993" i="13"/>
  <c r="E932" i="13"/>
  <c r="AE1132" i="13"/>
  <c r="E1132" i="13" s="1"/>
  <c r="E940" i="13"/>
  <c r="AE1140" i="13"/>
  <c r="E1140" i="13" s="1"/>
  <c r="AH1043" i="13"/>
  <c r="H1043" i="13" s="1"/>
  <c r="H843" i="13"/>
  <c r="AE447" i="13"/>
  <c r="E447" i="13" s="1"/>
  <c r="E247" i="13"/>
  <c r="AE1035" i="13"/>
  <c r="E1035" i="13" s="1"/>
  <c r="E835" i="13"/>
  <c r="AE468" i="13"/>
  <c r="E468" i="13" s="1"/>
  <c r="E268" i="13"/>
  <c r="AE451" i="13"/>
  <c r="E451" i="13" s="1"/>
  <c r="E251" i="13"/>
  <c r="AE1136" i="13"/>
  <c r="E1136" i="13" s="1"/>
  <c r="E936" i="13"/>
  <c r="AE1145" i="13"/>
  <c r="E1145" i="13" s="1"/>
  <c r="E945" i="13"/>
  <c r="H928" i="13"/>
  <c r="AH1128" i="13"/>
  <c r="H1128" i="13" s="1"/>
  <c r="E370" i="13"/>
  <c r="AE570" i="13"/>
  <c r="E570" i="13" s="1"/>
  <c r="AE1037" i="13"/>
  <c r="E1037" i="13" s="1"/>
  <c r="E837" i="13"/>
  <c r="AE472" i="13"/>
  <c r="E472" i="13" s="1"/>
  <c r="E272" i="13"/>
  <c r="E918" i="13"/>
  <c r="AE1118" i="13"/>
  <c r="E1118" i="13" s="1"/>
  <c r="AE1124" i="13"/>
  <c r="E1124" i="13" s="1"/>
  <c r="E924" i="13"/>
  <c r="AE1200" i="13"/>
  <c r="E1200" i="13" s="1"/>
  <c r="E1000" i="13"/>
  <c r="H363" i="13"/>
  <c r="AH563" i="13"/>
  <c r="H563" i="13" s="1"/>
  <c r="AH488" i="13"/>
  <c r="H488" i="13" s="1"/>
  <c r="AH435" i="13"/>
  <c r="H235" i="13"/>
  <c r="E378" i="13"/>
  <c r="AE578" i="13"/>
  <c r="E578" i="13" s="1"/>
  <c r="E351" i="13"/>
  <c r="AE551" i="13"/>
  <c r="E551" i="13" s="1"/>
  <c r="H929" i="13"/>
  <c r="AH1129" i="13"/>
  <c r="H1129" i="13" s="1"/>
  <c r="AE459" i="13"/>
  <c r="E459" i="13" s="1"/>
  <c r="E259" i="13"/>
  <c r="AE1070" i="13"/>
  <c r="E1070" i="13" s="1"/>
  <c r="E870" i="13"/>
  <c r="AE1054" i="13"/>
  <c r="E1054" i="13" s="1"/>
  <c r="E854" i="13"/>
  <c r="H905" i="13"/>
  <c r="AH1105" i="13"/>
  <c r="H1105" i="13" s="1"/>
  <c r="AE1051" i="13"/>
  <c r="E1051" i="13" s="1"/>
  <c r="E851" i="13"/>
  <c r="H949" i="13"/>
  <c r="AH1149" i="13"/>
  <c r="H1149" i="13" s="1"/>
  <c r="AE443" i="13"/>
  <c r="E443" i="13" s="1"/>
  <c r="E243" i="13"/>
  <c r="AE1043" i="13"/>
  <c r="E1043" i="13" s="1"/>
  <c r="E843" i="13"/>
  <c r="AE1176" i="13"/>
  <c r="E1176" i="13" s="1"/>
  <c r="E976" i="13"/>
  <c r="AE1178" i="13"/>
  <c r="E1178" i="13" s="1"/>
  <c r="E978" i="13"/>
  <c r="E385" i="13"/>
  <c r="AE585" i="13"/>
  <c r="E585" i="13" s="1"/>
  <c r="AE1144" i="13"/>
  <c r="E1144" i="13" s="1"/>
  <c r="E944" i="13"/>
  <c r="AE1187" i="13"/>
  <c r="E1187" i="13" s="1"/>
  <c r="E987" i="13"/>
  <c r="H320" i="13"/>
  <c r="AH520" i="13"/>
  <c r="H520" i="13" s="1"/>
  <c r="H991" i="13"/>
  <c r="AH1191" i="13"/>
  <c r="H1191" i="13" s="1"/>
  <c r="E902" i="13"/>
  <c r="AE1102" i="13"/>
  <c r="E1102" i="13" s="1"/>
  <c r="E948" i="13"/>
  <c r="AE1148" i="13"/>
  <c r="E1148" i="13" s="1"/>
  <c r="E305" i="13"/>
  <c r="AE505" i="13"/>
  <c r="E505" i="13" s="1"/>
  <c r="H302" i="13"/>
  <c r="AH502" i="13"/>
  <c r="H502" i="13" s="1"/>
  <c r="H348" i="13"/>
  <c r="AH548" i="13"/>
  <c r="H548" i="13" s="1"/>
  <c r="AE1006" i="13"/>
  <c r="E1006" i="13" s="1"/>
  <c r="E806" i="13"/>
  <c r="AE1011" i="13"/>
  <c r="E1011" i="13" s="1"/>
  <c r="E811" i="13"/>
  <c r="AE1022" i="13"/>
  <c r="E1022" i="13" s="1"/>
  <c r="E822" i="13"/>
  <c r="AH498" i="13"/>
  <c r="H498" i="13" s="1"/>
  <c r="AH427" i="13"/>
  <c r="H427" i="13" s="1"/>
  <c r="AH494" i="13"/>
  <c r="H494" i="13" s="1"/>
  <c r="AH486" i="13"/>
  <c r="H486" i="13" s="1"/>
  <c r="AH438" i="13"/>
  <c r="H438" i="13" s="1"/>
  <c r="AH437" i="13"/>
  <c r="AH451" i="13"/>
  <c r="H451" i="13" s="1"/>
  <c r="AH421" i="13"/>
  <c r="AH454" i="13"/>
  <c r="H454" i="13" s="1"/>
  <c r="AH459" i="13"/>
  <c r="H459" i="13" s="1"/>
  <c r="AH456" i="13"/>
  <c r="H456" i="13" s="1"/>
  <c r="AH443" i="13"/>
  <c r="AH419" i="13"/>
  <c r="AH422" i="13"/>
  <c r="H422" i="13" s="1"/>
  <c r="AH452" i="13"/>
  <c r="H452" i="13" s="1"/>
  <c r="AH446" i="13"/>
  <c r="H446" i="13" s="1"/>
  <c r="AH448" i="13"/>
  <c r="H448" i="13" s="1"/>
  <c r="AH440" i="13"/>
  <c r="AH414" i="13"/>
  <c r="H414" i="13" s="1"/>
  <c r="AH472" i="13"/>
  <c r="H472" i="13" s="1"/>
  <c r="AH403" i="13"/>
  <c r="H403" i="13" s="1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4" i="4"/>
  <c r="N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AC565" i="13" l="1"/>
  <c r="C565" i="13" s="1"/>
  <c r="AC599" i="13"/>
  <c r="C599" i="13" s="1"/>
  <c r="AF1166" i="13"/>
  <c r="F1166" i="13" s="1"/>
  <c r="C367" i="13"/>
  <c r="AC567" i="13"/>
  <c r="C567" i="13" s="1"/>
  <c r="K3" i="26"/>
  <c r="F987" i="13"/>
  <c r="AF1187" i="13"/>
  <c r="F1187" i="13" s="1"/>
  <c r="AC587" i="13"/>
  <c r="C587" i="13" s="1"/>
  <c r="C387" i="13"/>
  <c r="F967" i="13"/>
  <c r="AF1167" i="13"/>
  <c r="F1167" i="13" s="1"/>
  <c r="N3" i="26"/>
  <c r="C359" i="13"/>
  <c r="AC559" i="13"/>
  <c r="C559" i="13" s="1"/>
  <c r="C373" i="13"/>
  <c r="AC573" i="13"/>
  <c r="C573" i="13" s="1"/>
  <c r="F989" i="13"/>
  <c r="AF1189" i="13"/>
  <c r="F1189" i="13" s="1"/>
  <c r="C360" i="13"/>
  <c r="AC560" i="13"/>
  <c r="C560" i="13" s="1"/>
  <c r="F991" i="13"/>
  <c r="AF1191" i="13"/>
  <c r="F1191" i="13" s="1"/>
  <c r="F960" i="13"/>
  <c r="AF1160" i="13"/>
  <c r="F1160" i="13" s="1"/>
  <c r="C398" i="13"/>
  <c r="AC598" i="13"/>
  <c r="C598" i="13" s="1"/>
  <c r="C391" i="13"/>
  <c r="AC591" i="13"/>
  <c r="C591" i="13" s="1"/>
  <c r="F983" i="13"/>
  <c r="AF1183" i="13"/>
  <c r="F1183" i="13" s="1"/>
  <c r="F975" i="13"/>
  <c r="AF1175" i="13"/>
  <c r="F1175" i="13" s="1"/>
  <c r="C375" i="13"/>
  <c r="AC575" i="13"/>
  <c r="C575" i="13" s="1"/>
  <c r="F971" i="13"/>
  <c r="AF1171" i="13"/>
  <c r="F1171" i="13" s="1"/>
  <c r="C371" i="13"/>
  <c r="AC571" i="13"/>
  <c r="C571" i="13" s="1"/>
  <c r="C395" i="13"/>
  <c r="AC595" i="13"/>
  <c r="C595" i="13" s="1"/>
  <c r="AF1190" i="13"/>
  <c r="F1190" i="13" s="1"/>
  <c r="F990" i="13"/>
  <c r="AF1159" i="13"/>
  <c r="F1159" i="13" s="1"/>
  <c r="F959" i="13"/>
  <c r="C374" i="13"/>
  <c r="AC574" i="13"/>
  <c r="C574" i="13" s="1"/>
  <c r="C390" i="13"/>
  <c r="AC590" i="13"/>
  <c r="C590" i="13" s="1"/>
  <c r="F970" i="13"/>
  <c r="AF1170" i="13"/>
  <c r="F1170" i="13" s="1"/>
  <c r="AC583" i="13"/>
  <c r="C583" i="13" s="1"/>
  <c r="C383" i="13"/>
  <c r="AC589" i="13"/>
  <c r="C589" i="13" s="1"/>
  <c r="C389" i="13"/>
  <c r="AC593" i="13"/>
  <c r="C593" i="13" s="1"/>
  <c r="C393" i="13"/>
  <c r="AC570" i="13"/>
  <c r="C570" i="13" s="1"/>
  <c r="C370" i="13"/>
  <c r="F973" i="13"/>
  <c r="AF1173" i="13"/>
  <c r="F1173" i="13" s="1"/>
  <c r="F995" i="13"/>
  <c r="AF1195" i="13"/>
  <c r="F1195" i="13" s="1"/>
  <c r="F998" i="13"/>
  <c r="AF1198" i="13"/>
  <c r="F1198" i="13" s="1"/>
  <c r="F993" i="13"/>
  <c r="AF1193" i="13"/>
  <c r="F1193" i="13" s="1"/>
  <c r="AF1174" i="13"/>
  <c r="F1174" i="13" s="1"/>
  <c r="F974" i="13"/>
  <c r="C400" i="13"/>
  <c r="AC600" i="13"/>
  <c r="C600" i="13" s="1"/>
  <c r="F964" i="13"/>
  <c r="AF1164" i="13"/>
  <c r="F1164" i="13" s="1"/>
  <c r="F957" i="13"/>
  <c r="AF1157" i="13"/>
  <c r="F1157" i="13" s="1"/>
  <c r="C356" i="13"/>
  <c r="AC556" i="13"/>
  <c r="C556" i="13" s="1"/>
  <c r="AF1181" i="13"/>
  <c r="F1181" i="13" s="1"/>
  <c r="F981" i="13"/>
  <c r="C355" i="13"/>
  <c r="AC555" i="13"/>
  <c r="C555" i="13" s="1"/>
  <c r="F969" i="13"/>
  <c r="AF1169" i="13"/>
  <c r="F1169" i="13" s="1"/>
  <c r="AC579" i="13"/>
  <c r="C579" i="13" s="1"/>
  <c r="C379" i="13"/>
  <c r="AF1200" i="13"/>
  <c r="F1200" i="13" s="1"/>
  <c r="F1000" i="13"/>
  <c r="AC564" i="13"/>
  <c r="C564" i="13" s="1"/>
  <c r="C364" i="13"/>
  <c r="F961" i="13"/>
  <c r="AF1161" i="13"/>
  <c r="F1161" i="13" s="1"/>
  <c r="C401" i="13"/>
  <c r="AC601" i="13"/>
  <c r="C601" i="13" s="1"/>
  <c r="AC592" i="13"/>
  <c r="C592" i="13" s="1"/>
  <c r="C392" i="13"/>
  <c r="AF1163" i="13"/>
  <c r="F1163" i="13" s="1"/>
  <c r="F963" i="13"/>
  <c r="AC572" i="13"/>
  <c r="C572" i="13" s="1"/>
  <c r="C372" i="13"/>
  <c r="AF1153" i="13"/>
  <c r="F1153" i="13" s="1"/>
  <c r="F953" i="13"/>
  <c r="AF1185" i="13"/>
  <c r="F1185" i="13" s="1"/>
  <c r="F985" i="13"/>
  <c r="C378" i="13"/>
  <c r="AC578" i="13"/>
  <c r="C578" i="13" s="1"/>
  <c r="C362" i="13"/>
  <c r="AC562" i="13"/>
  <c r="C562" i="13" s="1"/>
  <c r="F996" i="13"/>
  <c r="AF1196" i="13"/>
  <c r="F1196" i="13" s="1"/>
  <c r="AF1152" i="13"/>
  <c r="F1152" i="13" s="1"/>
  <c r="F952" i="13"/>
  <c r="C385" i="13"/>
  <c r="AC585" i="13"/>
  <c r="C585" i="13" s="1"/>
  <c r="C394" i="13"/>
  <c r="AC594" i="13"/>
  <c r="C594" i="13" s="1"/>
  <c r="C397" i="13"/>
  <c r="AC597" i="13"/>
  <c r="C597" i="13" s="1"/>
  <c r="AF1168" i="13"/>
  <c r="F1168" i="13" s="1"/>
  <c r="F968" i="13"/>
  <c r="C357" i="13"/>
  <c r="AC557" i="13"/>
  <c r="C557" i="13" s="1"/>
  <c r="AC582" i="13"/>
  <c r="C582" i="13" s="1"/>
  <c r="C382" i="13"/>
  <c r="C352" i="13"/>
  <c r="AC552" i="13"/>
  <c r="C552" i="13" s="1"/>
  <c r="F979" i="13"/>
  <c r="AF1179" i="13"/>
  <c r="F1179" i="13" s="1"/>
  <c r="AF1194" i="13"/>
  <c r="F1194" i="13" s="1"/>
  <c r="F994" i="13"/>
  <c r="C353" i="13"/>
  <c r="AC553" i="13"/>
  <c r="C553" i="13" s="1"/>
  <c r="F997" i="13"/>
  <c r="AF1197" i="13"/>
  <c r="F1197" i="13" s="1"/>
  <c r="AC568" i="13"/>
  <c r="C568" i="13" s="1"/>
  <c r="C368" i="13"/>
  <c r="AC561" i="13"/>
  <c r="C561" i="13" s="1"/>
  <c r="C361" i="13"/>
  <c r="AF1192" i="13"/>
  <c r="F1192" i="13" s="1"/>
  <c r="F992" i="13"/>
  <c r="F958" i="13"/>
  <c r="AF1158" i="13"/>
  <c r="F1158" i="13" s="1"/>
  <c r="C386" i="13"/>
  <c r="AC586" i="13"/>
  <c r="C586" i="13" s="1"/>
  <c r="F976" i="13"/>
  <c r="AF1176" i="13"/>
  <c r="F1176" i="13" s="1"/>
  <c r="AC577" i="13"/>
  <c r="C577" i="13" s="1"/>
  <c r="C377" i="13"/>
  <c r="F984" i="13"/>
  <c r="AF1184" i="13"/>
  <c r="F1184" i="13" s="1"/>
  <c r="AC581" i="13"/>
  <c r="C581" i="13" s="1"/>
  <c r="C381" i="13"/>
  <c r="C396" i="13"/>
  <c r="AC596" i="13"/>
  <c r="C596" i="13" s="1"/>
  <c r="AC554" i="13"/>
  <c r="C554" i="13" s="1"/>
  <c r="C354" i="13"/>
  <c r="AF1178" i="13"/>
  <c r="F1178" i="13" s="1"/>
  <c r="F978" i="13"/>
  <c r="AC563" i="13"/>
  <c r="C563" i="13" s="1"/>
  <c r="C363" i="13"/>
  <c r="F954" i="13"/>
  <c r="AF1154" i="13"/>
  <c r="F1154" i="13" s="1"/>
  <c r="AC584" i="13"/>
  <c r="C584" i="13" s="1"/>
  <c r="C384" i="13"/>
  <c r="AF1188" i="13"/>
  <c r="F1188" i="13" s="1"/>
  <c r="F988" i="13"/>
  <c r="F1001" i="13"/>
  <c r="AF1201" i="13"/>
  <c r="F1201" i="13" s="1"/>
  <c r="AF1180" i="13"/>
  <c r="F1180" i="13" s="1"/>
  <c r="F980" i="13"/>
  <c r="F956" i="13"/>
  <c r="AF1156" i="13"/>
  <c r="F1156" i="13" s="1"/>
  <c r="C388" i="13"/>
  <c r="AC588" i="13"/>
  <c r="C588" i="13" s="1"/>
  <c r="F955" i="13"/>
  <c r="AF1155" i="13"/>
  <c r="F1155" i="13" s="1"/>
  <c r="AC569" i="13"/>
  <c r="C569" i="13" s="1"/>
  <c r="C369" i="13"/>
  <c r="F962" i="13"/>
  <c r="AF1162" i="13"/>
  <c r="F1162" i="13" s="1"/>
  <c r="C358" i="13"/>
  <c r="AC558" i="13"/>
  <c r="C558" i="13" s="1"/>
  <c r="F986" i="13"/>
  <c r="AF1186" i="13"/>
  <c r="F1186" i="13" s="1"/>
  <c r="AC580" i="13"/>
  <c r="C580" i="13" s="1"/>
  <c r="C380" i="13"/>
  <c r="C376" i="13"/>
  <c r="AC576" i="13"/>
  <c r="C576" i="13" s="1"/>
  <c r="F977" i="13"/>
  <c r="AF1177" i="13"/>
  <c r="F1177" i="13" s="1"/>
  <c r="F982" i="13"/>
  <c r="AF1182" i="13"/>
  <c r="F1182" i="13" s="1"/>
  <c r="F972" i="13"/>
  <c r="AF1172" i="13"/>
  <c r="F1172" i="13" s="1"/>
  <c r="D65" i="13"/>
  <c r="C996" i="13"/>
  <c r="AF593" i="13"/>
  <c r="F593" i="13" s="1"/>
  <c r="F393" i="13"/>
  <c r="G663" i="13"/>
  <c r="AC1184" i="13"/>
  <c r="C1184" i="13" s="1"/>
  <c r="C984" i="13"/>
  <c r="AC1190" i="13"/>
  <c r="C1190" i="13" s="1"/>
  <c r="C990" i="13"/>
  <c r="F390" i="13"/>
  <c r="AF590" i="13"/>
  <c r="F590" i="13" s="1"/>
  <c r="C979" i="13"/>
  <c r="AC1179" i="13"/>
  <c r="C1179" i="13" s="1"/>
  <c r="C997" i="13"/>
  <c r="AC1197" i="13"/>
  <c r="C1197" i="13" s="1"/>
  <c r="F397" i="13"/>
  <c r="AF597" i="13"/>
  <c r="F597" i="13" s="1"/>
  <c r="AF579" i="13"/>
  <c r="F579" i="13" s="1"/>
  <c r="F379" i="13"/>
  <c r="AC1157" i="13"/>
  <c r="C1157" i="13" s="1"/>
  <c r="C957" i="13"/>
  <c r="AF567" i="13"/>
  <c r="F567" i="13" s="1"/>
  <c r="F367" i="13"/>
  <c r="F356" i="13"/>
  <c r="AF556" i="13"/>
  <c r="F556" i="13" s="1"/>
  <c r="F392" i="13"/>
  <c r="AF592" i="13"/>
  <c r="F592" i="13" s="1"/>
  <c r="F369" i="13"/>
  <c r="AF569" i="13"/>
  <c r="F569" i="13" s="1"/>
  <c r="F395" i="13"/>
  <c r="AF595" i="13"/>
  <c r="F595" i="13" s="1"/>
  <c r="AF566" i="13"/>
  <c r="F566" i="13" s="1"/>
  <c r="F366" i="13"/>
  <c r="AC1155" i="13"/>
  <c r="C1155" i="13" s="1"/>
  <c r="C955" i="13"/>
  <c r="C975" i="13"/>
  <c r="AC1175" i="13"/>
  <c r="C1175" i="13" s="1"/>
  <c r="AC1167" i="13"/>
  <c r="C1167" i="13" s="1"/>
  <c r="C967" i="13"/>
  <c r="AF581" i="13"/>
  <c r="F581" i="13" s="1"/>
  <c r="F381" i="13"/>
  <c r="AF575" i="13"/>
  <c r="F575" i="13" s="1"/>
  <c r="F375" i="13"/>
  <c r="C981" i="13"/>
  <c r="AC1181" i="13"/>
  <c r="C1181" i="13" s="1"/>
  <c r="AC1166" i="13"/>
  <c r="C1166" i="13" s="1"/>
  <c r="C966" i="13"/>
  <c r="F355" i="13"/>
  <c r="AF555" i="13"/>
  <c r="F555" i="13" s="1"/>
  <c r="C956" i="13"/>
  <c r="AC1156" i="13"/>
  <c r="C1156" i="13" s="1"/>
  <c r="C992" i="13"/>
  <c r="AC1192" i="13"/>
  <c r="C1192" i="13" s="1"/>
  <c r="C969" i="13"/>
  <c r="AC1169" i="13"/>
  <c r="C1169" i="13" s="1"/>
  <c r="AC1195" i="13"/>
  <c r="C1195" i="13" s="1"/>
  <c r="C995" i="13"/>
  <c r="F360" i="13"/>
  <c r="AF560" i="13"/>
  <c r="F560" i="13" s="1"/>
  <c r="F362" i="13"/>
  <c r="AF562" i="13"/>
  <c r="F562" i="13" s="1"/>
  <c r="AC1198" i="13"/>
  <c r="C1198" i="13" s="1"/>
  <c r="C998" i="13"/>
  <c r="C960" i="13"/>
  <c r="AC1160" i="13"/>
  <c r="C1160" i="13" s="1"/>
  <c r="F398" i="13"/>
  <c r="AF598" i="13"/>
  <c r="F598" i="13" s="1"/>
  <c r="AF557" i="13"/>
  <c r="F557" i="13" s="1"/>
  <c r="F357" i="13"/>
  <c r="C962" i="13"/>
  <c r="AC1162" i="13"/>
  <c r="C1162" i="13" s="1"/>
  <c r="F391" i="13"/>
  <c r="AF591" i="13"/>
  <c r="F591" i="13" s="1"/>
  <c r="F383" i="13"/>
  <c r="AF583" i="13"/>
  <c r="F583" i="13" s="1"/>
  <c r="C976" i="13"/>
  <c r="AC1176" i="13"/>
  <c r="C1176" i="13" s="1"/>
  <c r="AC1182" i="13"/>
  <c r="C1182" i="13" s="1"/>
  <c r="C982" i="13"/>
  <c r="AF601" i="13"/>
  <c r="F601" i="13" s="1"/>
  <c r="F401" i="13"/>
  <c r="F365" i="13"/>
  <c r="AF565" i="13"/>
  <c r="F565" i="13" s="1"/>
  <c r="F358" i="13"/>
  <c r="AF558" i="13"/>
  <c r="F558" i="13" s="1"/>
  <c r="N15" i="26"/>
  <c r="N16" i="26"/>
  <c r="N29" i="26"/>
  <c r="C959" i="13"/>
  <c r="AC1159" i="13"/>
  <c r="C1159" i="13" s="1"/>
  <c r="C954" i="13"/>
  <c r="AC1154" i="13"/>
  <c r="C1154" i="13" s="1"/>
  <c r="N18" i="26"/>
  <c r="N17" i="26"/>
  <c r="F352" i="13"/>
  <c r="AF552" i="13"/>
  <c r="F552" i="13" s="1"/>
  <c r="N2" i="26"/>
  <c r="K24" i="26"/>
  <c r="K13" i="26"/>
  <c r="N10" i="26"/>
  <c r="N32" i="26"/>
  <c r="AC1191" i="13"/>
  <c r="C1191" i="13" s="1"/>
  <c r="C991" i="13"/>
  <c r="C952" i="13"/>
  <c r="AC1152" i="13"/>
  <c r="C1152" i="13" s="1"/>
  <c r="C983" i="13"/>
  <c r="AC1183" i="13"/>
  <c r="C1183" i="13" s="1"/>
  <c r="F370" i="13"/>
  <c r="AF570" i="13"/>
  <c r="F570" i="13" s="1"/>
  <c r="C999" i="13"/>
  <c r="AC1199" i="13"/>
  <c r="C1199" i="13" s="1"/>
  <c r="N27" i="26"/>
  <c r="K2" i="26"/>
  <c r="K19" i="26"/>
  <c r="K23" i="26"/>
  <c r="AC1188" i="13"/>
  <c r="C1188" i="13" s="1"/>
  <c r="C988" i="13"/>
  <c r="F399" i="13"/>
  <c r="AF599" i="13"/>
  <c r="F599" i="13" s="1"/>
  <c r="AC1172" i="13"/>
  <c r="C1172" i="13" s="1"/>
  <c r="C972" i="13"/>
  <c r="C1000" i="13"/>
  <c r="AC1200" i="13"/>
  <c r="C1200" i="13" s="1"/>
  <c r="C968" i="13"/>
  <c r="AC1168" i="13"/>
  <c r="C1168" i="13" s="1"/>
  <c r="K11" i="26"/>
  <c r="K26" i="26"/>
  <c r="K25" i="26"/>
  <c r="K10" i="26"/>
  <c r="AF585" i="13"/>
  <c r="F585" i="13" s="1"/>
  <c r="F385" i="13"/>
  <c r="C980" i="13"/>
  <c r="AC1180" i="13"/>
  <c r="C1180" i="13" s="1"/>
  <c r="AC1153" i="13"/>
  <c r="C1153" i="13" s="1"/>
  <c r="C953" i="13"/>
  <c r="C973" i="13"/>
  <c r="AC1173" i="13"/>
  <c r="C1173" i="13" s="1"/>
  <c r="F374" i="13"/>
  <c r="AF574" i="13"/>
  <c r="F574" i="13" s="1"/>
  <c r="K7" i="26"/>
  <c r="K4" i="26"/>
  <c r="K8" i="26"/>
  <c r="N5" i="26"/>
  <c r="AF554" i="13"/>
  <c r="F554" i="13" s="1"/>
  <c r="F354" i="13"/>
  <c r="N14" i="26"/>
  <c r="N19" i="26"/>
  <c r="N12" i="26"/>
  <c r="F388" i="13"/>
  <c r="AF588" i="13"/>
  <c r="F588" i="13" s="1"/>
  <c r="F400" i="13"/>
  <c r="AF600" i="13"/>
  <c r="F600" i="13" s="1"/>
  <c r="F361" i="13"/>
  <c r="AF561" i="13"/>
  <c r="F561" i="13" s="1"/>
  <c r="F387" i="13"/>
  <c r="AF587" i="13"/>
  <c r="F587" i="13" s="1"/>
  <c r="AF580" i="13"/>
  <c r="F580" i="13" s="1"/>
  <c r="F380" i="13"/>
  <c r="AF553" i="13"/>
  <c r="F553" i="13" s="1"/>
  <c r="F353" i="13"/>
  <c r="F378" i="13"/>
  <c r="AF578" i="13"/>
  <c r="F578" i="13" s="1"/>
  <c r="AF577" i="13"/>
  <c r="F577" i="13" s="1"/>
  <c r="F377" i="13"/>
  <c r="AC1163" i="13"/>
  <c r="C1163" i="13" s="1"/>
  <c r="C963" i="13"/>
  <c r="N6" i="26"/>
  <c r="N4" i="26"/>
  <c r="K31" i="26"/>
  <c r="N28" i="26"/>
  <c r="N11" i="26"/>
  <c r="AF572" i="13"/>
  <c r="F572" i="13" s="1"/>
  <c r="F372" i="13"/>
  <c r="AC1165" i="13"/>
  <c r="C1165" i="13" s="1"/>
  <c r="C965" i="13"/>
  <c r="AC1158" i="13"/>
  <c r="C1158" i="13" s="1"/>
  <c r="C958" i="13"/>
  <c r="N25" i="26"/>
  <c r="N31" i="26"/>
  <c r="K16" i="26"/>
  <c r="K12" i="26"/>
  <c r="K18" i="26"/>
  <c r="K5" i="26"/>
  <c r="F371" i="13"/>
  <c r="AF571" i="13"/>
  <c r="F571" i="13" s="1"/>
  <c r="AC1170" i="13"/>
  <c r="C1170" i="13" s="1"/>
  <c r="C970" i="13"/>
  <c r="K9" i="26"/>
  <c r="K15" i="26"/>
  <c r="N22" i="26"/>
  <c r="K22" i="26"/>
  <c r="AC1194" i="13"/>
  <c r="C1194" i="13" s="1"/>
  <c r="C994" i="13"/>
  <c r="C978" i="13"/>
  <c r="AC1178" i="13"/>
  <c r="C1178" i="13" s="1"/>
  <c r="N9" i="26"/>
  <c r="K30" i="26"/>
  <c r="N20" i="26"/>
  <c r="K6" i="26"/>
  <c r="C961" i="13"/>
  <c r="AC1161" i="13"/>
  <c r="C1161" i="13" s="1"/>
  <c r="C986" i="13"/>
  <c r="AC1186" i="13"/>
  <c r="C1186" i="13" s="1"/>
  <c r="K27" i="26"/>
  <c r="AF559" i="13"/>
  <c r="F559" i="13" s="1"/>
  <c r="F359" i="13"/>
  <c r="N30" i="26"/>
  <c r="N24" i="26"/>
  <c r="F364" i="13"/>
  <c r="AF564" i="13"/>
  <c r="F564" i="13" s="1"/>
  <c r="N23" i="26"/>
  <c r="N26" i="26"/>
  <c r="N7" i="26"/>
  <c r="AC1171" i="13"/>
  <c r="C1171" i="13" s="1"/>
  <c r="C971" i="13"/>
  <c r="K17" i="26"/>
  <c r="AC1164" i="13"/>
  <c r="C1164" i="13" s="1"/>
  <c r="C964" i="13"/>
  <c r="C987" i="13"/>
  <c r="AC1187" i="13"/>
  <c r="C1187" i="13" s="1"/>
  <c r="F389" i="13"/>
  <c r="AF589" i="13"/>
  <c r="F589" i="13" s="1"/>
  <c r="C977" i="13"/>
  <c r="AC1177" i="13"/>
  <c r="C1177" i="13" s="1"/>
  <c r="AF563" i="13"/>
  <c r="F563" i="13" s="1"/>
  <c r="F363" i="13"/>
  <c r="K29" i="26"/>
  <c r="K14" i="26"/>
  <c r="K28" i="26"/>
  <c r="K21" i="26"/>
  <c r="K20" i="26"/>
  <c r="C985" i="13"/>
  <c r="AC1185" i="13"/>
  <c r="C1185" i="13" s="1"/>
  <c r="F394" i="13"/>
  <c r="AF594" i="13"/>
  <c r="F594" i="13" s="1"/>
  <c r="AF586" i="13"/>
  <c r="F586" i="13" s="1"/>
  <c r="F386" i="13"/>
  <c r="C989" i="13"/>
  <c r="AC1189" i="13"/>
  <c r="C1189" i="13" s="1"/>
  <c r="F373" i="13"/>
  <c r="AF573" i="13"/>
  <c r="F573" i="13" s="1"/>
  <c r="AC1174" i="13"/>
  <c r="C1174" i="13" s="1"/>
  <c r="C974" i="13"/>
  <c r="N13" i="26"/>
  <c r="N21" i="26"/>
  <c r="N33" i="26"/>
  <c r="N8" i="26"/>
  <c r="F376" i="13"/>
  <c r="AF576" i="13"/>
  <c r="F576" i="13" s="1"/>
  <c r="F382" i="13"/>
  <c r="AF582" i="13"/>
  <c r="F582" i="13" s="1"/>
  <c r="C1001" i="13"/>
  <c r="AC1201" i="13"/>
  <c r="C1201" i="13" s="1"/>
  <c r="AF568" i="13"/>
  <c r="F568" i="13" s="1"/>
  <c r="F368" i="13"/>
  <c r="K33" i="26"/>
  <c r="K32" i="26"/>
  <c r="AG269" i="13"/>
  <c r="AG469" i="13" s="1"/>
  <c r="G469" i="13" s="1"/>
  <c r="G652" i="13"/>
  <c r="G6" i="13"/>
  <c r="D647" i="13"/>
  <c r="G630" i="13"/>
  <c r="K36" i="26"/>
  <c r="N98" i="26"/>
  <c r="N88" i="26"/>
  <c r="N64" i="26"/>
  <c r="D661" i="13"/>
  <c r="N35" i="26"/>
  <c r="N90" i="26"/>
  <c r="K45" i="26"/>
  <c r="K79" i="26"/>
  <c r="N96" i="26"/>
  <c r="N84" i="26"/>
  <c r="N92" i="26"/>
  <c r="K96" i="26"/>
  <c r="N99" i="26"/>
  <c r="K56" i="26"/>
  <c r="K81" i="26"/>
  <c r="K99" i="26"/>
  <c r="N65" i="26"/>
  <c r="K39" i="26"/>
  <c r="K50" i="26"/>
  <c r="K71" i="26"/>
  <c r="N74" i="26"/>
  <c r="K75" i="26"/>
  <c r="K46" i="26"/>
  <c r="N94" i="26"/>
  <c r="N95" i="26"/>
  <c r="K66" i="26"/>
  <c r="N45" i="26"/>
  <c r="N75" i="26"/>
  <c r="N78" i="26"/>
  <c r="N77" i="26"/>
  <c r="N72" i="26"/>
  <c r="K74" i="26"/>
  <c r="N46" i="26"/>
  <c r="N39" i="26"/>
  <c r="N69" i="26"/>
  <c r="N34" i="26"/>
  <c r="K40" i="26"/>
  <c r="N57" i="26"/>
  <c r="N63" i="26"/>
  <c r="N71" i="26"/>
  <c r="N101" i="26"/>
  <c r="N53" i="26"/>
  <c r="N83" i="26"/>
  <c r="N50" i="26"/>
  <c r="K73" i="26"/>
  <c r="N48" i="26"/>
  <c r="N87" i="26"/>
  <c r="K97" i="26"/>
  <c r="N60" i="26"/>
  <c r="N59" i="26"/>
  <c r="N73" i="26"/>
  <c r="K52" i="26"/>
  <c r="N41" i="26"/>
  <c r="K54" i="26"/>
  <c r="K77" i="26"/>
  <c r="K90" i="26"/>
  <c r="K89" i="26"/>
  <c r="N93" i="26"/>
  <c r="K35" i="26"/>
  <c r="K37" i="26"/>
  <c r="K58" i="26"/>
  <c r="K101" i="26"/>
  <c r="K65" i="26"/>
  <c r="K70" i="26"/>
  <c r="K61" i="26"/>
  <c r="K62" i="26"/>
  <c r="K78" i="26"/>
  <c r="K47" i="26"/>
  <c r="N81" i="26"/>
  <c r="K86" i="26"/>
  <c r="N97" i="26"/>
  <c r="K48" i="26"/>
  <c r="K80" i="26"/>
  <c r="K38" i="26"/>
  <c r="K64" i="26"/>
  <c r="K76" i="26"/>
  <c r="N52" i="26"/>
  <c r="N79" i="26"/>
  <c r="K57" i="26"/>
  <c r="N36" i="26"/>
  <c r="N61" i="26"/>
  <c r="N47" i="26"/>
  <c r="K60" i="26"/>
  <c r="K83" i="26"/>
  <c r="N44" i="26"/>
  <c r="K84" i="26"/>
  <c r="K67" i="26"/>
  <c r="N67" i="26"/>
  <c r="K55" i="26"/>
  <c r="K34" i="26"/>
  <c r="N42" i="26"/>
  <c r="N85" i="26"/>
  <c r="N68" i="26"/>
  <c r="N56" i="26"/>
  <c r="K44" i="26"/>
  <c r="K88" i="26"/>
  <c r="K42" i="26"/>
  <c r="N54" i="26"/>
  <c r="K43" i="26"/>
  <c r="N76" i="26"/>
  <c r="K69" i="26"/>
  <c r="K72" i="26"/>
  <c r="K100" i="26"/>
  <c r="N62" i="26"/>
  <c r="K92" i="26"/>
  <c r="N49" i="26"/>
  <c r="N38" i="26"/>
  <c r="K98" i="26"/>
  <c r="K93" i="26"/>
  <c r="N80" i="26"/>
  <c r="N51" i="26"/>
  <c r="N100" i="26"/>
  <c r="N91" i="26"/>
  <c r="N43" i="26"/>
  <c r="K87" i="26"/>
  <c r="K91" i="26"/>
  <c r="K63" i="26"/>
  <c r="K49" i="26"/>
  <c r="K51" i="26"/>
  <c r="N70" i="26"/>
  <c r="N37" i="26"/>
  <c r="K95" i="26"/>
  <c r="K53" i="26"/>
  <c r="K68" i="26"/>
  <c r="N89" i="26"/>
  <c r="N66" i="26"/>
  <c r="K94" i="26"/>
  <c r="N86" i="26"/>
  <c r="K59" i="26"/>
  <c r="N55" i="26"/>
  <c r="K82" i="26"/>
  <c r="N82" i="26"/>
  <c r="K85" i="26"/>
  <c r="N40" i="26"/>
  <c r="N58" i="26"/>
  <c r="K41" i="26"/>
  <c r="D673" i="13"/>
  <c r="D15" i="13"/>
  <c r="AG213" i="13"/>
  <c r="G213" i="13" s="1"/>
  <c r="G82" i="13"/>
  <c r="AD265" i="13"/>
  <c r="AD465" i="13" s="1"/>
  <c r="D465" i="13" s="1"/>
  <c r="H443" i="13"/>
  <c r="H435" i="13"/>
  <c r="AG206" i="13"/>
  <c r="G206" i="13" s="1"/>
  <c r="H419" i="13"/>
  <c r="G617" i="13"/>
  <c r="AG811" i="13"/>
  <c r="G811" i="13" s="1"/>
  <c r="H440" i="13"/>
  <c r="H1049" i="13"/>
  <c r="H421" i="13"/>
  <c r="H437" i="13"/>
  <c r="H478" i="13"/>
  <c r="D68" i="13"/>
  <c r="AG208" i="13"/>
  <c r="G208" i="13" s="1"/>
  <c r="AG841" i="13"/>
  <c r="G841" i="13" s="1"/>
  <c r="G51" i="13"/>
  <c r="G640" i="13"/>
  <c r="G28" i="13"/>
  <c r="AG258" i="13"/>
  <c r="AG458" i="13" s="1"/>
  <c r="G458" i="13" s="1"/>
  <c r="AG829" i="13"/>
  <c r="AG1029" i="13" s="1"/>
  <c r="G1029" i="13" s="1"/>
  <c r="AG427" i="13"/>
  <c r="G427" i="13" s="1"/>
  <c r="G227" i="13"/>
  <c r="AD406" i="13"/>
  <c r="D406" i="13" s="1"/>
  <c r="D206" i="13"/>
  <c r="D235" i="13"/>
  <c r="AD435" i="13"/>
  <c r="D435" i="13" s="1"/>
  <c r="G266" i="13"/>
  <c r="AG466" i="13"/>
  <c r="G466" i="13" s="1"/>
  <c r="D251" i="13"/>
  <c r="AD451" i="13"/>
  <c r="D451" i="13" s="1"/>
  <c r="D812" i="13"/>
  <c r="AD1012" i="13"/>
  <c r="D1012" i="13" s="1"/>
  <c r="AG439" i="13"/>
  <c r="G439" i="13" s="1"/>
  <c r="G239" i="13"/>
  <c r="AG462" i="13"/>
  <c r="G462" i="13" s="1"/>
  <c r="G262" i="13"/>
  <c r="AD409" i="13"/>
  <c r="D409" i="13" s="1"/>
  <c r="D209" i="13"/>
  <c r="AG1079" i="13"/>
  <c r="G1079" i="13" s="1"/>
  <c r="G879" i="13"/>
  <c r="AD1043" i="13"/>
  <c r="D1043" i="13" s="1"/>
  <c r="D843" i="13"/>
  <c r="AG1035" i="13"/>
  <c r="G1035" i="13" s="1"/>
  <c r="G835" i="13"/>
  <c r="AG412" i="13"/>
  <c r="G412" i="13" s="1"/>
  <c r="G212" i="13"/>
  <c r="AD469" i="13"/>
  <c r="D469" i="13" s="1"/>
  <c r="D269" i="13"/>
  <c r="D839" i="13"/>
  <c r="AD1039" i="13"/>
  <c r="D1039" i="13" s="1"/>
  <c r="AD1066" i="13"/>
  <c r="D1066" i="13" s="1"/>
  <c r="D866" i="13"/>
  <c r="G869" i="13"/>
  <c r="AG1069" i="13"/>
  <c r="G1069" i="13" s="1"/>
  <c r="AG1024" i="13"/>
  <c r="G1024" i="13" s="1"/>
  <c r="G824" i="13"/>
  <c r="D237" i="13"/>
  <c r="AD437" i="13"/>
  <c r="D437" i="13" s="1"/>
  <c r="D816" i="13"/>
  <c r="AD1016" i="13"/>
  <c r="D1016" i="13" s="1"/>
  <c r="AG483" i="13"/>
  <c r="G483" i="13" s="1"/>
  <c r="G283" i="13"/>
  <c r="AG1063" i="13"/>
  <c r="G1063" i="13" s="1"/>
  <c r="G863" i="13"/>
  <c r="AG236" i="13"/>
  <c r="G36" i="13"/>
  <c r="AG1037" i="13"/>
  <c r="G1037" i="13" s="1"/>
  <c r="G837" i="13"/>
  <c r="G827" i="13"/>
  <c r="AG1027" i="13"/>
  <c r="G1027" i="13" s="1"/>
  <c r="AG443" i="13"/>
  <c r="G443" i="13" s="1"/>
  <c r="G243" i="13"/>
  <c r="AG1006" i="13"/>
  <c r="G1006" i="13" s="1"/>
  <c r="G806" i="13"/>
  <c r="AD404" i="13"/>
  <c r="D404" i="13" s="1"/>
  <c r="D204" i="13"/>
  <c r="AG1056" i="13"/>
  <c r="G1056" i="13" s="1"/>
  <c r="G856" i="13"/>
  <c r="AD1054" i="13"/>
  <c r="D1054" i="13" s="1"/>
  <c r="D854" i="13"/>
  <c r="AD427" i="13"/>
  <c r="D427" i="13" s="1"/>
  <c r="D227" i="13"/>
  <c r="AD426" i="13"/>
  <c r="D226" i="13"/>
  <c r="AD1083" i="13"/>
  <c r="D1083" i="13" s="1"/>
  <c r="D883" i="13"/>
  <c r="AD1078" i="13"/>
  <c r="D1078" i="13" s="1"/>
  <c r="D878" i="13"/>
  <c r="AG416" i="13"/>
  <c r="G416" i="13" s="1"/>
  <c r="G216" i="13"/>
  <c r="D266" i="13"/>
  <c r="AD466" i="13"/>
  <c r="D466" i="13" s="1"/>
  <c r="G814" i="13"/>
  <c r="AG1014" i="13"/>
  <c r="G1014" i="13" s="1"/>
  <c r="AG477" i="13"/>
  <c r="G477" i="13" s="1"/>
  <c r="G277" i="13"/>
  <c r="AG849" i="13"/>
  <c r="G649" i="13"/>
  <c r="AG1066" i="13"/>
  <c r="G1066" i="13" s="1"/>
  <c r="G866" i="13"/>
  <c r="D242" i="13"/>
  <c r="AD442" i="13"/>
  <c r="D442" i="13" s="1"/>
  <c r="AD1052" i="13"/>
  <c r="D1052" i="13" s="1"/>
  <c r="D852" i="13"/>
  <c r="AD436" i="13"/>
  <c r="D436" i="13" s="1"/>
  <c r="D236" i="13"/>
  <c r="AD424" i="13"/>
  <c r="D424" i="13" s="1"/>
  <c r="D224" i="13"/>
  <c r="AG1051" i="13"/>
  <c r="G1051" i="13" s="1"/>
  <c r="G851" i="13"/>
  <c r="AG471" i="13"/>
  <c r="G471" i="13" s="1"/>
  <c r="G271" i="13"/>
  <c r="AG433" i="13"/>
  <c r="G433" i="13" s="1"/>
  <c r="G233" i="13"/>
  <c r="AG1058" i="13"/>
  <c r="G1058" i="13" s="1"/>
  <c r="G858" i="13"/>
  <c r="D279" i="13"/>
  <c r="AD479" i="13"/>
  <c r="D479" i="13" s="1"/>
  <c r="G632" i="13"/>
  <c r="AG832" i="13"/>
  <c r="AD220" i="13"/>
  <c r="D20" i="13"/>
  <c r="AD1018" i="13"/>
  <c r="D1018" i="13" s="1"/>
  <c r="D818" i="13"/>
  <c r="AD248" i="13"/>
  <c r="D48" i="13"/>
  <c r="AG402" i="13"/>
  <c r="G402" i="13" s="1"/>
  <c r="G202" i="13"/>
  <c r="D850" i="13"/>
  <c r="AD1050" i="13"/>
  <c r="D1050" i="13" s="1"/>
  <c r="AG478" i="13"/>
  <c r="G478" i="13" s="1"/>
  <c r="G278" i="13"/>
  <c r="AD1033" i="13"/>
  <c r="D1033" i="13" s="1"/>
  <c r="D833" i="13"/>
  <c r="G250" i="13"/>
  <c r="AG450" i="13"/>
  <c r="G450" i="13" s="1"/>
  <c r="AG1071" i="13"/>
  <c r="G1071" i="13" s="1"/>
  <c r="G871" i="13"/>
  <c r="G620" i="13"/>
  <c r="AG820" i="13"/>
  <c r="AG1004" i="13"/>
  <c r="G1004" i="13" s="1"/>
  <c r="G804" i="13"/>
  <c r="AD1062" i="13"/>
  <c r="D1062" i="13" s="1"/>
  <c r="D862" i="13"/>
  <c r="AD1003" i="13"/>
  <c r="D1003" i="13" s="1"/>
  <c r="D803" i="13"/>
  <c r="AD471" i="13"/>
  <c r="D471" i="13" s="1"/>
  <c r="D271" i="13"/>
  <c r="AG848" i="13"/>
  <c r="G648" i="13"/>
  <c r="AG1080" i="13"/>
  <c r="G1080" i="13" s="1"/>
  <c r="G880" i="13"/>
  <c r="D256" i="13"/>
  <c r="AD456" i="13"/>
  <c r="D456" i="13" s="1"/>
  <c r="G274" i="13"/>
  <c r="AG474" i="13"/>
  <c r="G474" i="13" s="1"/>
  <c r="D49" i="13"/>
  <c r="AD249" i="13"/>
  <c r="AD414" i="13"/>
  <c r="D414" i="13" s="1"/>
  <c r="D214" i="13"/>
  <c r="AD413" i="13"/>
  <c r="D413" i="13" s="1"/>
  <c r="D213" i="13"/>
  <c r="G842" i="13"/>
  <c r="AG1042" i="13"/>
  <c r="G1042" i="13" s="1"/>
  <c r="D636" i="13"/>
  <c r="AD836" i="13"/>
  <c r="AG1078" i="13"/>
  <c r="G1078" i="13" s="1"/>
  <c r="G878" i="13"/>
  <c r="AD478" i="13"/>
  <c r="D478" i="13" s="1"/>
  <c r="D278" i="13"/>
  <c r="D32" i="13"/>
  <c r="AD232" i="13"/>
  <c r="D208" i="13"/>
  <c r="AD408" i="13"/>
  <c r="D408" i="13" s="1"/>
  <c r="AG1013" i="13"/>
  <c r="G1013" i="13" s="1"/>
  <c r="G813" i="13"/>
  <c r="AG452" i="13"/>
  <c r="G452" i="13" s="1"/>
  <c r="G252" i="13"/>
  <c r="AG403" i="13"/>
  <c r="G403" i="13" s="1"/>
  <c r="G203" i="13"/>
  <c r="AD1027" i="13"/>
  <c r="D1027" i="13" s="1"/>
  <c r="D827" i="13"/>
  <c r="D871" i="13"/>
  <c r="AD1071" i="13"/>
  <c r="D1071" i="13" s="1"/>
  <c r="AD1077" i="13"/>
  <c r="D1077" i="13" s="1"/>
  <c r="D877" i="13"/>
  <c r="AG454" i="13"/>
  <c r="G454" i="13" s="1"/>
  <c r="G254" i="13"/>
  <c r="G248" i="13"/>
  <c r="AG448" i="13"/>
  <c r="G448" i="13" s="1"/>
  <c r="AG418" i="13"/>
  <c r="G418" i="13" s="1"/>
  <c r="G218" i="13"/>
  <c r="AG1008" i="13"/>
  <c r="G1008" i="13" s="1"/>
  <c r="G808" i="13"/>
  <c r="G809" i="13"/>
  <c r="AG1009" i="13"/>
  <c r="G1009" i="13" s="1"/>
  <c r="G836" i="13"/>
  <c r="AG1036" i="13"/>
  <c r="G1036" i="13" s="1"/>
  <c r="AD410" i="13"/>
  <c r="D410" i="13" s="1"/>
  <c r="D210" i="13"/>
  <c r="G268" i="13"/>
  <c r="AG468" i="13"/>
  <c r="G468" i="13" s="1"/>
  <c r="AD1002" i="13"/>
  <c r="D1002" i="13" s="1"/>
  <c r="D802" i="13"/>
  <c r="D280" i="13"/>
  <c r="AD480" i="13"/>
  <c r="D480" i="13" s="1"/>
  <c r="D263" i="13"/>
  <c r="AD463" i="13"/>
  <c r="D463" i="13" s="1"/>
  <c r="G810" i="13"/>
  <c r="AG1010" i="13"/>
  <c r="G1010" i="13" s="1"/>
  <c r="AD1068" i="13"/>
  <c r="D1068" i="13" s="1"/>
  <c r="D868" i="13"/>
  <c r="AG1026" i="13"/>
  <c r="G1026" i="13" s="1"/>
  <c r="G826" i="13"/>
  <c r="AD1048" i="13"/>
  <c r="D1048" i="13" s="1"/>
  <c r="D848" i="13"/>
  <c r="D874" i="13"/>
  <c r="AD1074" i="13"/>
  <c r="D1074" i="13" s="1"/>
  <c r="AD458" i="13"/>
  <c r="D458" i="13" s="1"/>
  <c r="D258" i="13"/>
  <c r="D34" i="13"/>
  <c r="AD234" i="13"/>
  <c r="D870" i="13"/>
  <c r="AD1070" i="13"/>
  <c r="D1070" i="13" s="1"/>
  <c r="G815" i="13"/>
  <c r="AG1015" i="13"/>
  <c r="G1015" i="13" s="1"/>
  <c r="D211" i="13"/>
  <c r="AD411" i="13"/>
  <c r="D411" i="13" s="1"/>
  <c r="G634" i="13"/>
  <c r="AG834" i="13"/>
  <c r="D840" i="13"/>
  <c r="AD1040" i="13"/>
  <c r="D1040" i="13" s="1"/>
  <c r="AG422" i="13"/>
  <c r="G422" i="13" s="1"/>
  <c r="G222" i="13"/>
  <c r="G846" i="13"/>
  <c r="AG1046" i="13"/>
  <c r="G1046" i="13" s="1"/>
  <c r="D230" i="13"/>
  <c r="AD430" i="13"/>
  <c r="D430" i="13" s="1"/>
  <c r="AD417" i="13"/>
  <c r="D417" i="13" s="1"/>
  <c r="D217" i="13"/>
  <c r="G823" i="13"/>
  <c r="AG1023" i="13"/>
  <c r="G1023" i="13" s="1"/>
  <c r="AG447" i="13"/>
  <c r="G447" i="13" s="1"/>
  <c r="G247" i="13"/>
  <c r="AD481" i="13"/>
  <c r="D481" i="13" s="1"/>
  <c r="D281" i="13"/>
  <c r="AG482" i="13"/>
  <c r="G482" i="13" s="1"/>
  <c r="G282" i="13"/>
  <c r="AG431" i="13"/>
  <c r="G431" i="13" s="1"/>
  <c r="G231" i="13"/>
  <c r="AG1052" i="13"/>
  <c r="G1052" i="13" s="1"/>
  <c r="G852" i="13"/>
  <c r="G253" i="13"/>
  <c r="AG453" i="13"/>
  <c r="G453" i="13" s="1"/>
  <c r="D268" i="13"/>
  <c r="AD468" i="13"/>
  <c r="D468" i="13" s="1"/>
  <c r="AD1041" i="13"/>
  <c r="D1041" i="13" s="1"/>
  <c r="D841" i="13"/>
  <c r="AG429" i="13"/>
  <c r="G429" i="13" s="1"/>
  <c r="G229" i="13"/>
  <c r="AG821" i="13"/>
  <c r="G621" i="13"/>
  <c r="G76" i="13"/>
  <c r="AG276" i="13"/>
  <c r="AD1008" i="13"/>
  <c r="D1008" i="13" s="1"/>
  <c r="D808" i="13"/>
  <c r="G75" i="13"/>
  <c r="AG275" i="13"/>
  <c r="AG459" i="13"/>
  <c r="G459" i="13" s="1"/>
  <c r="G259" i="13"/>
  <c r="AG428" i="13"/>
  <c r="G428" i="13" s="1"/>
  <c r="G228" i="13"/>
  <c r="AD1053" i="13"/>
  <c r="D1053" i="13" s="1"/>
  <c r="D853" i="13"/>
  <c r="AD1006" i="13"/>
  <c r="D1006" i="13" s="1"/>
  <c r="D806" i="13"/>
  <c r="AG441" i="13"/>
  <c r="G441" i="13" s="1"/>
  <c r="G241" i="13"/>
  <c r="AG209" i="13"/>
  <c r="G9" i="13"/>
  <c r="AD1069" i="13"/>
  <c r="D1069" i="13" s="1"/>
  <c r="D869" i="13"/>
  <c r="D272" i="13"/>
  <c r="AD472" i="13"/>
  <c r="D472" i="13" s="1"/>
  <c r="G867" i="13"/>
  <c r="AG1067" i="13"/>
  <c r="G1067" i="13" s="1"/>
  <c r="AD439" i="13"/>
  <c r="D439" i="13" s="1"/>
  <c r="D239" i="13"/>
  <c r="AD221" i="13"/>
  <c r="D21" i="13"/>
  <c r="G881" i="13"/>
  <c r="AG1081" i="13"/>
  <c r="G1081" i="13" s="1"/>
  <c r="AD876" i="13"/>
  <c r="D676" i="13"/>
  <c r="AG463" i="13"/>
  <c r="G463" i="13" s="1"/>
  <c r="G263" i="13"/>
  <c r="AD473" i="13"/>
  <c r="D473" i="13" s="1"/>
  <c r="D273" i="13"/>
  <c r="AD875" i="13"/>
  <c r="D675" i="13"/>
  <c r="G249" i="13"/>
  <c r="AG449" i="13"/>
  <c r="G449" i="13" s="1"/>
  <c r="D845" i="13"/>
  <c r="AD1045" i="13"/>
  <c r="D1045" i="13" s="1"/>
  <c r="AG445" i="13"/>
  <c r="G445" i="13" s="1"/>
  <c r="G245" i="13"/>
  <c r="AG1039" i="13"/>
  <c r="G1039" i="13" s="1"/>
  <c r="G839" i="13"/>
  <c r="AG455" i="13"/>
  <c r="G455" i="13" s="1"/>
  <c r="G255" i="13"/>
  <c r="AD809" i="13"/>
  <c r="D609" i="13"/>
  <c r="D847" i="13"/>
  <c r="AD1047" i="13"/>
  <c r="D1047" i="13" s="1"/>
  <c r="AD419" i="13"/>
  <c r="D419" i="13" s="1"/>
  <c r="D219" i="13"/>
  <c r="AD1013" i="13"/>
  <c r="D1013" i="13" s="1"/>
  <c r="D813" i="13"/>
  <c r="D882" i="13"/>
  <c r="AD1082" i="13"/>
  <c r="D1082" i="13" s="1"/>
  <c r="AG1040" i="13"/>
  <c r="G1040" i="13" s="1"/>
  <c r="G840" i="13"/>
  <c r="G237" i="13"/>
  <c r="AG437" i="13"/>
  <c r="G437" i="13" s="1"/>
  <c r="G219" i="13"/>
  <c r="AG419" i="13"/>
  <c r="G419" i="13" s="1"/>
  <c r="AD459" i="13"/>
  <c r="D459" i="13" s="1"/>
  <c r="D259" i="13"/>
  <c r="G240" i="13"/>
  <c r="AG440" i="13"/>
  <c r="G440" i="13" s="1"/>
  <c r="D822" i="13"/>
  <c r="AD1022" i="13"/>
  <c r="D1022" i="13" s="1"/>
  <c r="AG451" i="13"/>
  <c r="G451" i="13" s="1"/>
  <c r="G251" i="13"/>
  <c r="AG1017" i="13"/>
  <c r="G1017" i="13" s="1"/>
  <c r="G817" i="13"/>
  <c r="D837" i="13"/>
  <c r="AD1037" i="13"/>
  <c r="D1037" i="13" s="1"/>
  <c r="G261" i="13"/>
  <c r="AG461" i="13"/>
  <c r="G461" i="13" s="1"/>
  <c r="AG1065" i="13"/>
  <c r="G1065" i="13" s="1"/>
  <c r="G865" i="13"/>
  <c r="G238" i="13"/>
  <c r="AG438" i="13"/>
  <c r="G438" i="13" s="1"/>
  <c r="AD423" i="13"/>
  <c r="D423" i="13" s="1"/>
  <c r="D223" i="13"/>
  <c r="AD225" i="13"/>
  <c r="D25" i="13"/>
  <c r="AD1073" i="13"/>
  <c r="D1073" i="13" s="1"/>
  <c r="D873" i="13"/>
  <c r="D861" i="13"/>
  <c r="AD1061" i="13"/>
  <c r="D1061" i="13" s="1"/>
  <c r="AG256" i="13"/>
  <c r="G56" i="13"/>
  <c r="AG464" i="13"/>
  <c r="G464" i="13" s="1"/>
  <c r="G264" i="13"/>
  <c r="G819" i="13"/>
  <c r="AG1019" i="13"/>
  <c r="G1019" i="13" s="1"/>
  <c r="AD444" i="13"/>
  <c r="D444" i="13" s="1"/>
  <c r="D244" i="13"/>
  <c r="AG472" i="13"/>
  <c r="G472" i="13" s="1"/>
  <c r="G272" i="13"/>
  <c r="AD483" i="13"/>
  <c r="D483" i="13" s="1"/>
  <c r="D283" i="13"/>
  <c r="AD1031" i="13"/>
  <c r="D1031" i="13" s="1"/>
  <c r="D831" i="13"/>
  <c r="AD1038" i="13"/>
  <c r="D1038" i="13" s="1"/>
  <c r="D838" i="13"/>
  <c r="D241" i="13"/>
  <c r="AD441" i="13"/>
  <c r="D441" i="13" s="1"/>
  <c r="AG473" i="13"/>
  <c r="G473" i="13" s="1"/>
  <c r="G273" i="13"/>
  <c r="AG825" i="13"/>
  <c r="G625" i="13"/>
  <c r="AG444" i="13"/>
  <c r="G444" i="13" s="1"/>
  <c r="G244" i="13"/>
  <c r="D215" i="13"/>
  <c r="AD415" i="13"/>
  <c r="D415" i="13" s="1"/>
  <c r="D858" i="13"/>
  <c r="AD1058" i="13"/>
  <c r="D1058" i="13" s="1"/>
  <c r="AD1065" i="13"/>
  <c r="D1065" i="13" s="1"/>
  <c r="D865" i="13"/>
  <c r="AD1059" i="13"/>
  <c r="D1059" i="13" s="1"/>
  <c r="D859" i="13"/>
  <c r="D829" i="13"/>
  <c r="AD1029" i="13"/>
  <c r="D1029" i="13" s="1"/>
  <c r="AG226" i="13"/>
  <c r="G26" i="13"/>
  <c r="AG882" i="13"/>
  <c r="G682" i="13"/>
  <c r="AD1064" i="13"/>
  <c r="D1064" i="13" s="1"/>
  <c r="D864" i="13"/>
  <c r="AG465" i="13"/>
  <c r="G465" i="13" s="1"/>
  <c r="G265" i="13"/>
  <c r="AG1044" i="13"/>
  <c r="G1044" i="13" s="1"/>
  <c r="G844" i="13"/>
  <c r="AD446" i="13"/>
  <c r="D446" i="13" s="1"/>
  <c r="D246" i="13"/>
  <c r="AD1044" i="13"/>
  <c r="D1044" i="13" s="1"/>
  <c r="D844" i="13"/>
  <c r="D804" i="13"/>
  <c r="AD1004" i="13"/>
  <c r="D1004" i="13" s="1"/>
  <c r="D863" i="13"/>
  <c r="AD1063" i="13"/>
  <c r="D1063" i="13" s="1"/>
  <c r="D240" i="13"/>
  <c r="AD440" i="13"/>
  <c r="D440" i="13" s="1"/>
  <c r="D855" i="13"/>
  <c r="AD1055" i="13"/>
  <c r="D1055" i="13" s="1"/>
  <c r="AD429" i="13"/>
  <c r="D429" i="13" s="1"/>
  <c r="D229" i="13"/>
  <c r="AG1083" i="13"/>
  <c r="G1083" i="13" s="1"/>
  <c r="G883" i="13"/>
  <c r="AD1057" i="13"/>
  <c r="D1057" i="13" s="1"/>
  <c r="D857" i="13"/>
  <c r="D656" i="13"/>
  <c r="AD856" i="13"/>
  <c r="G257" i="13"/>
  <c r="AG457" i="13"/>
  <c r="G457" i="13" s="1"/>
  <c r="AG1073" i="13"/>
  <c r="G1073" i="13" s="1"/>
  <c r="G873" i="13"/>
  <c r="AD1028" i="13"/>
  <c r="D1028" i="13" s="1"/>
  <c r="D828" i="13"/>
  <c r="G859" i="13"/>
  <c r="AG1059" i="13"/>
  <c r="G1059" i="13" s="1"/>
  <c r="D819" i="13"/>
  <c r="AD1019" i="13"/>
  <c r="D1019" i="13" s="1"/>
  <c r="D849" i="13"/>
  <c r="AD1049" i="13"/>
  <c r="D1049" i="13" s="1"/>
  <c r="AD467" i="13"/>
  <c r="D467" i="13" s="1"/>
  <c r="D267" i="13"/>
  <c r="G270" i="13"/>
  <c r="AG470" i="13"/>
  <c r="G470" i="13" s="1"/>
  <c r="AD826" i="13"/>
  <c r="D626" i="13"/>
  <c r="AD1051" i="13"/>
  <c r="D1051" i="13" s="1"/>
  <c r="D851" i="13"/>
  <c r="AG1030" i="13"/>
  <c r="G1030" i="13" s="1"/>
  <c r="G830" i="13"/>
  <c r="AD282" i="13"/>
  <c r="D82" i="13"/>
  <c r="AG1072" i="13"/>
  <c r="G1072" i="13" s="1"/>
  <c r="G872" i="13"/>
  <c r="AD1072" i="13"/>
  <c r="D1072" i="13" s="1"/>
  <c r="D872" i="13"/>
  <c r="D252" i="13"/>
  <c r="AD452" i="13"/>
  <c r="D452" i="13" s="1"/>
  <c r="AG1068" i="13"/>
  <c r="G1068" i="13" s="1"/>
  <c r="G868" i="13"/>
  <c r="AG404" i="13"/>
  <c r="G404" i="13" s="1"/>
  <c r="G204" i="13"/>
  <c r="G151" i="10"/>
  <c r="G150" i="10"/>
  <c r="G148" i="10"/>
  <c r="G147" i="10"/>
  <c r="G146" i="10"/>
  <c r="G144" i="10"/>
  <c r="G143" i="10"/>
  <c r="G142" i="10"/>
  <c r="G140" i="10"/>
  <c r="G139" i="10"/>
  <c r="G138" i="10"/>
  <c r="G137" i="10"/>
  <c r="G136" i="10"/>
  <c r="G135" i="10"/>
  <c r="G134" i="10"/>
  <c r="G132" i="10"/>
  <c r="G131" i="10"/>
  <c r="G130" i="10"/>
  <c r="G128" i="10"/>
  <c r="G127" i="10"/>
  <c r="G126" i="10"/>
  <c r="G124" i="10"/>
  <c r="G123" i="10"/>
  <c r="G122" i="10"/>
  <c r="G119" i="10"/>
  <c r="G118" i="10"/>
  <c r="G116" i="10"/>
  <c r="G115" i="10"/>
  <c r="G114" i="10"/>
  <c r="G111" i="10"/>
  <c r="G110" i="10"/>
  <c r="G108" i="10"/>
  <c r="G107" i="10"/>
  <c r="G106" i="10"/>
  <c r="G103" i="10"/>
  <c r="G102" i="10"/>
  <c r="M151" i="4"/>
  <c r="O151" i="4" s="1"/>
  <c r="AC751" i="13" s="1"/>
  <c r="H151" i="4"/>
  <c r="AC151" i="13" s="1"/>
  <c r="M150" i="4"/>
  <c r="O150" i="4" s="1"/>
  <c r="AC750" i="13" s="1"/>
  <c r="H150" i="4"/>
  <c r="AC150" i="13" s="1"/>
  <c r="M149" i="4"/>
  <c r="O149" i="4" s="1"/>
  <c r="AC749" i="13" s="1"/>
  <c r="H149" i="4"/>
  <c r="AC149" i="13" s="1"/>
  <c r="M148" i="4"/>
  <c r="O148" i="4" s="1"/>
  <c r="AC748" i="13" s="1"/>
  <c r="H148" i="4"/>
  <c r="AC148" i="13" s="1"/>
  <c r="M147" i="4"/>
  <c r="O147" i="4" s="1"/>
  <c r="AC747" i="13" s="1"/>
  <c r="H147" i="4"/>
  <c r="AC147" i="13" s="1"/>
  <c r="M146" i="4"/>
  <c r="O146" i="4" s="1"/>
  <c r="AC746" i="13" s="1"/>
  <c r="H146" i="4"/>
  <c r="AC146" i="13" s="1"/>
  <c r="M145" i="4"/>
  <c r="O145" i="4" s="1"/>
  <c r="AC745" i="13" s="1"/>
  <c r="H145" i="4"/>
  <c r="AC145" i="13" s="1"/>
  <c r="M144" i="4"/>
  <c r="O144" i="4" s="1"/>
  <c r="AC744" i="13" s="1"/>
  <c r="H144" i="4"/>
  <c r="AC144" i="13" s="1"/>
  <c r="M143" i="4"/>
  <c r="O143" i="4" s="1"/>
  <c r="AC743" i="13" s="1"/>
  <c r="H143" i="4"/>
  <c r="AC143" i="13" s="1"/>
  <c r="M142" i="4"/>
  <c r="O142" i="4" s="1"/>
  <c r="AC742" i="13" s="1"/>
  <c r="H142" i="4"/>
  <c r="AC142" i="13" s="1"/>
  <c r="M141" i="4"/>
  <c r="O141" i="4" s="1"/>
  <c r="AC741" i="13" s="1"/>
  <c r="H141" i="4"/>
  <c r="AC141" i="13" s="1"/>
  <c r="M140" i="4"/>
  <c r="O140" i="4" s="1"/>
  <c r="AC740" i="13" s="1"/>
  <c r="H140" i="4"/>
  <c r="AC140" i="13" s="1"/>
  <c r="M139" i="4"/>
  <c r="O139" i="4" s="1"/>
  <c r="AC739" i="13" s="1"/>
  <c r="H139" i="4"/>
  <c r="AC139" i="13" s="1"/>
  <c r="M138" i="4"/>
  <c r="O138" i="4" s="1"/>
  <c r="AC738" i="13" s="1"/>
  <c r="H138" i="4"/>
  <c r="AC138" i="13" s="1"/>
  <c r="M137" i="4"/>
  <c r="O137" i="4" s="1"/>
  <c r="AC737" i="13" s="1"/>
  <c r="H137" i="4"/>
  <c r="AC137" i="13" s="1"/>
  <c r="M136" i="4"/>
  <c r="O136" i="4" s="1"/>
  <c r="AC736" i="13" s="1"/>
  <c r="H136" i="4"/>
  <c r="AC136" i="13" s="1"/>
  <c r="M135" i="4"/>
  <c r="O135" i="4" s="1"/>
  <c r="AC735" i="13" s="1"/>
  <c r="H135" i="4"/>
  <c r="AC135" i="13" s="1"/>
  <c r="M134" i="4"/>
  <c r="O134" i="4" s="1"/>
  <c r="AC734" i="13" s="1"/>
  <c r="H134" i="4"/>
  <c r="AC134" i="13" s="1"/>
  <c r="M133" i="4"/>
  <c r="O133" i="4" s="1"/>
  <c r="AC733" i="13" s="1"/>
  <c r="H133" i="4"/>
  <c r="AC133" i="13" s="1"/>
  <c r="M132" i="4"/>
  <c r="O132" i="4" s="1"/>
  <c r="AC732" i="13" s="1"/>
  <c r="H132" i="4"/>
  <c r="AC132" i="13" s="1"/>
  <c r="M131" i="4"/>
  <c r="O131" i="4" s="1"/>
  <c r="AC731" i="13" s="1"/>
  <c r="H131" i="4"/>
  <c r="AC131" i="13" s="1"/>
  <c r="M130" i="4"/>
  <c r="O130" i="4" s="1"/>
  <c r="AC730" i="13" s="1"/>
  <c r="H130" i="4"/>
  <c r="AC130" i="13" s="1"/>
  <c r="M129" i="4"/>
  <c r="O129" i="4" s="1"/>
  <c r="AC729" i="13" s="1"/>
  <c r="H129" i="4"/>
  <c r="AC129" i="13" s="1"/>
  <c r="M128" i="4"/>
  <c r="O128" i="4" s="1"/>
  <c r="AC728" i="13" s="1"/>
  <c r="H128" i="4"/>
  <c r="AC128" i="13" s="1"/>
  <c r="M127" i="4"/>
  <c r="O127" i="4" s="1"/>
  <c r="AC727" i="13" s="1"/>
  <c r="H127" i="4"/>
  <c r="AC127" i="13" s="1"/>
  <c r="M126" i="4"/>
  <c r="O126" i="4" s="1"/>
  <c r="AC726" i="13" s="1"/>
  <c r="H126" i="4"/>
  <c r="AC126" i="13" s="1"/>
  <c r="M125" i="4"/>
  <c r="O125" i="4" s="1"/>
  <c r="AC725" i="13" s="1"/>
  <c r="H125" i="4"/>
  <c r="AC125" i="13" s="1"/>
  <c r="M124" i="4"/>
  <c r="O124" i="4" s="1"/>
  <c r="AC724" i="13" s="1"/>
  <c r="H124" i="4"/>
  <c r="AC124" i="13" s="1"/>
  <c r="M123" i="4"/>
  <c r="O123" i="4" s="1"/>
  <c r="AC723" i="13" s="1"/>
  <c r="H123" i="4"/>
  <c r="AC123" i="13" s="1"/>
  <c r="M122" i="4"/>
  <c r="O122" i="4" s="1"/>
  <c r="AC722" i="13" s="1"/>
  <c r="H122" i="4"/>
  <c r="AC122" i="13" s="1"/>
  <c r="M121" i="4"/>
  <c r="O121" i="4" s="1"/>
  <c r="AC721" i="13" s="1"/>
  <c r="H121" i="4"/>
  <c r="AC121" i="13" s="1"/>
  <c r="M120" i="4"/>
  <c r="O120" i="4" s="1"/>
  <c r="AC720" i="13" s="1"/>
  <c r="H120" i="4"/>
  <c r="AC120" i="13" s="1"/>
  <c r="M119" i="4"/>
  <c r="O119" i="4" s="1"/>
  <c r="AC719" i="13" s="1"/>
  <c r="H119" i="4"/>
  <c r="AC119" i="13" s="1"/>
  <c r="M118" i="4"/>
  <c r="O118" i="4" s="1"/>
  <c r="AC718" i="13" s="1"/>
  <c r="H118" i="4"/>
  <c r="AC118" i="13" s="1"/>
  <c r="M117" i="4"/>
  <c r="O117" i="4" s="1"/>
  <c r="AC717" i="13" s="1"/>
  <c r="H117" i="4"/>
  <c r="AC117" i="13" s="1"/>
  <c r="M116" i="4"/>
  <c r="O116" i="4" s="1"/>
  <c r="AC716" i="13" s="1"/>
  <c r="H116" i="4"/>
  <c r="AC116" i="13" s="1"/>
  <c r="M115" i="4"/>
  <c r="O115" i="4" s="1"/>
  <c r="AC715" i="13" s="1"/>
  <c r="H115" i="4"/>
  <c r="AC115" i="13" s="1"/>
  <c r="M114" i="4"/>
  <c r="O114" i="4" s="1"/>
  <c r="AC714" i="13" s="1"/>
  <c r="H114" i="4"/>
  <c r="AC114" i="13" s="1"/>
  <c r="M113" i="4"/>
  <c r="O113" i="4" s="1"/>
  <c r="AC713" i="13" s="1"/>
  <c r="H113" i="4"/>
  <c r="AC113" i="13" s="1"/>
  <c r="M112" i="4"/>
  <c r="O112" i="4" s="1"/>
  <c r="AC712" i="13" s="1"/>
  <c r="H112" i="4"/>
  <c r="AC112" i="13" s="1"/>
  <c r="M111" i="4"/>
  <c r="O111" i="4" s="1"/>
  <c r="AC711" i="13" s="1"/>
  <c r="H111" i="4"/>
  <c r="AC111" i="13" s="1"/>
  <c r="O110" i="4"/>
  <c r="AC710" i="13" s="1"/>
  <c r="H110" i="4"/>
  <c r="AC110" i="13" s="1"/>
  <c r="M109" i="4"/>
  <c r="O109" i="4" s="1"/>
  <c r="AC709" i="13" s="1"/>
  <c r="H109" i="4"/>
  <c r="AC109" i="13" s="1"/>
  <c r="O108" i="4"/>
  <c r="AC708" i="13" s="1"/>
  <c r="AC108" i="13"/>
  <c r="O107" i="4"/>
  <c r="AC707" i="13" s="1"/>
  <c r="AC107" i="13"/>
  <c r="O106" i="4"/>
  <c r="AC706" i="13" s="1"/>
  <c r="AC106" i="13"/>
  <c r="M105" i="4"/>
  <c r="O105" i="4" s="1"/>
  <c r="AC705" i="13" s="1"/>
  <c r="AC105" i="13"/>
  <c r="M104" i="4"/>
  <c r="O104" i="4" s="1"/>
  <c r="AC704" i="13" s="1"/>
  <c r="AC104" i="13"/>
  <c r="M103" i="4"/>
  <c r="O103" i="4" s="1"/>
  <c r="AC703" i="13" s="1"/>
  <c r="AC103" i="13"/>
  <c r="M102" i="4"/>
  <c r="O102" i="4" s="1"/>
  <c r="AC702" i="13" s="1"/>
  <c r="AC102" i="13"/>
  <c r="M101" i="4"/>
  <c r="O101" i="4" s="1"/>
  <c r="AC701" i="13" s="1"/>
  <c r="AC101" i="13"/>
  <c r="M100" i="4"/>
  <c r="O100" i="4" s="1"/>
  <c r="AC700" i="13" s="1"/>
  <c r="AC100" i="13"/>
  <c r="M99" i="4"/>
  <c r="O99" i="4" s="1"/>
  <c r="AC699" i="13" s="1"/>
  <c r="H99" i="4"/>
  <c r="AC99" i="13" s="1"/>
  <c r="M98" i="4"/>
  <c r="O98" i="4" s="1"/>
  <c r="AC698" i="13" s="1"/>
  <c r="H98" i="4"/>
  <c r="AC98" i="13" s="1"/>
  <c r="M97" i="4"/>
  <c r="O97" i="4" s="1"/>
  <c r="AC697" i="13" s="1"/>
  <c r="H97" i="4"/>
  <c r="AC97" i="13" s="1"/>
  <c r="M96" i="4"/>
  <c r="O96" i="4" s="1"/>
  <c r="AC696" i="13" s="1"/>
  <c r="H96" i="4"/>
  <c r="AC96" i="13" s="1"/>
  <c r="M95" i="4"/>
  <c r="O95" i="4" s="1"/>
  <c r="AC695" i="13" s="1"/>
  <c r="H95" i="4"/>
  <c r="AC95" i="13" s="1"/>
  <c r="M94" i="4"/>
  <c r="O94" i="4" s="1"/>
  <c r="AC694" i="13" s="1"/>
  <c r="H94" i="4"/>
  <c r="AC94" i="13" s="1"/>
  <c r="M93" i="4"/>
  <c r="O93" i="4" s="1"/>
  <c r="AC693" i="13" s="1"/>
  <c r="H93" i="4"/>
  <c r="AC93" i="13" s="1"/>
  <c r="M92" i="4"/>
  <c r="O92" i="4" s="1"/>
  <c r="AC692" i="13" s="1"/>
  <c r="H92" i="4"/>
  <c r="AC92" i="13" s="1"/>
  <c r="M91" i="4"/>
  <c r="O91" i="4" s="1"/>
  <c r="AC691" i="13" s="1"/>
  <c r="H91" i="4"/>
  <c r="AC91" i="13" s="1"/>
  <c r="M90" i="4"/>
  <c r="O90" i="4" s="1"/>
  <c r="AC690" i="13" s="1"/>
  <c r="H90" i="4"/>
  <c r="AC90" i="13" s="1"/>
  <c r="M89" i="4"/>
  <c r="O89" i="4" s="1"/>
  <c r="AC689" i="13" s="1"/>
  <c r="H89" i="4"/>
  <c r="AC89" i="13" s="1"/>
  <c r="M88" i="4"/>
  <c r="O88" i="4" s="1"/>
  <c r="AC688" i="13" s="1"/>
  <c r="H88" i="4"/>
  <c r="AC88" i="13" s="1"/>
  <c r="M87" i="4"/>
  <c r="O87" i="4" s="1"/>
  <c r="AC687" i="13" s="1"/>
  <c r="H87" i="4"/>
  <c r="AC87" i="13" s="1"/>
  <c r="M86" i="4"/>
  <c r="O86" i="4" s="1"/>
  <c r="AC686" i="13" s="1"/>
  <c r="H86" i="4"/>
  <c r="AC86" i="13" s="1"/>
  <c r="M85" i="4"/>
  <c r="O85" i="4" s="1"/>
  <c r="AC685" i="13" s="1"/>
  <c r="H85" i="4"/>
  <c r="AC85" i="13" s="1"/>
  <c r="M84" i="4"/>
  <c r="O84" i="4" s="1"/>
  <c r="AC684" i="13" s="1"/>
  <c r="H84" i="4"/>
  <c r="AC84" i="13" s="1"/>
  <c r="M83" i="4"/>
  <c r="O83" i="4" s="1"/>
  <c r="AC683" i="13" s="1"/>
  <c r="H83" i="4"/>
  <c r="AC83" i="13" s="1"/>
  <c r="M82" i="4"/>
  <c r="O82" i="4" s="1"/>
  <c r="AC682" i="13" s="1"/>
  <c r="H82" i="4"/>
  <c r="AC82" i="13" s="1"/>
  <c r="M81" i="4"/>
  <c r="O81" i="4" s="1"/>
  <c r="AC681" i="13" s="1"/>
  <c r="H81" i="4"/>
  <c r="AC81" i="13" s="1"/>
  <c r="M80" i="4"/>
  <c r="O80" i="4" s="1"/>
  <c r="AC680" i="13" s="1"/>
  <c r="H80" i="4"/>
  <c r="AC80" i="13" s="1"/>
  <c r="M79" i="4"/>
  <c r="O79" i="4" s="1"/>
  <c r="AC679" i="13" s="1"/>
  <c r="H79" i="4"/>
  <c r="AC79" i="13" s="1"/>
  <c r="M78" i="4"/>
  <c r="O78" i="4" s="1"/>
  <c r="AC678" i="13" s="1"/>
  <c r="H78" i="4"/>
  <c r="AC78" i="13" s="1"/>
  <c r="M77" i="4"/>
  <c r="O77" i="4" s="1"/>
  <c r="AC677" i="13" s="1"/>
  <c r="H77" i="4"/>
  <c r="AC77" i="13" s="1"/>
  <c r="M76" i="4"/>
  <c r="O76" i="4" s="1"/>
  <c r="AC676" i="13" s="1"/>
  <c r="H76" i="4"/>
  <c r="AC76" i="13" s="1"/>
  <c r="M75" i="4"/>
  <c r="O75" i="4" s="1"/>
  <c r="AC675" i="13" s="1"/>
  <c r="H75" i="4"/>
  <c r="AC75" i="13" s="1"/>
  <c r="M74" i="4"/>
  <c r="O74" i="4" s="1"/>
  <c r="AC674" i="13" s="1"/>
  <c r="H74" i="4"/>
  <c r="AC74" i="13" s="1"/>
  <c r="M73" i="4"/>
  <c r="O73" i="4" s="1"/>
  <c r="AC673" i="13" s="1"/>
  <c r="H73" i="4"/>
  <c r="AC73" i="13" s="1"/>
  <c r="M72" i="4"/>
  <c r="O72" i="4" s="1"/>
  <c r="AC672" i="13" s="1"/>
  <c r="H72" i="4"/>
  <c r="AC72" i="13" s="1"/>
  <c r="M71" i="4"/>
  <c r="O71" i="4" s="1"/>
  <c r="AC671" i="13" s="1"/>
  <c r="H71" i="4"/>
  <c r="AC71" i="13" s="1"/>
  <c r="M70" i="4"/>
  <c r="O70" i="4" s="1"/>
  <c r="AC670" i="13" s="1"/>
  <c r="H70" i="4"/>
  <c r="AC70" i="13" s="1"/>
  <c r="M69" i="4"/>
  <c r="O69" i="4" s="1"/>
  <c r="AC669" i="13" s="1"/>
  <c r="H69" i="4"/>
  <c r="AC69" i="13" s="1"/>
  <c r="M68" i="4"/>
  <c r="O68" i="4" s="1"/>
  <c r="AC668" i="13" s="1"/>
  <c r="H68" i="4"/>
  <c r="AC68" i="13" s="1"/>
  <c r="M67" i="4"/>
  <c r="O67" i="4" s="1"/>
  <c r="AC667" i="13" s="1"/>
  <c r="H67" i="4"/>
  <c r="AC67" i="13" s="1"/>
  <c r="M66" i="4"/>
  <c r="O66" i="4" s="1"/>
  <c r="AC666" i="13" s="1"/>
  <c r="H66" i="4"/>
  <c r="AC66" i="13" s="1"/>
  <c r="M65" i="4"/>
  <c r="O65" i="4" s="1"/>
  <c r="AC665" i="13" s="1"/>
  <c r="H65" i="4"/>
  <c r="AC65" i="13" s="1"/>
  <c r="M64" i="4"/>
  <c r="O64" i="4" s="1"/>
  <c r="AC664" i="13" s="1"/>
  <c r="H64" i="4"/>
  <c r="AC64" i="13" s="1"/>
  <c r="M63" i="4"/>
  <c r="O63" i="4" s="1"/>
  <c r="AC663" i="13" s="1"/>
  <c r="H63" i="4"/>
  <c r="AC63" i="13" s="1"/>
  <c r="M62" i="4"/>
  <c r="O62" i="4" s="1"/>
  <c r="AC662" i="13" s="1"/>
  <c r="H62" i="4"/>
  <c r="AC62" i="13" s="1"/>
  <c r="M61" i="4"/>
  <c r="O61" i="4" s="1"/>
  <c r="AC661" i="13" s="1"/>
  <c r="H61" i="4"/>
  <c r="AC61" i="13" s="1"/>
  <c r="M60" i="4"/>
  <c r="O60" i="4" s="1"/>
  <c r="AC660" i="13" s="1"/>
  <c r="H60" i="4"/>
  <c r="AC60" i="13" s="1"/>
  <c r="M59" i="4"/>
  <c r="O59" i="4" s="1"/>
  <c r="AC659" i="13" s="1"/>
  <c r="H59" i="4"/>
  <c r="AC59" i="13" s="1"/>
  <c r="M58" i="4"/>
  <c r="O58" i="4" s="1"/>
  <c r="AC658" i="13" s="1"/>
  <c r="H58" i="4"/>
  <c r="AC58" i="13" s="1"/>
  <c r="M57" i="4"/>
  <c r="O57" i="4" s="1"/>
  <c r="AC657" i="13" s="1"/>
  <c r="H57" i="4"/>
  <c r="AC57" i="13" s="1"/>
  <c r="M56" i="4"/>
  <c r="O56" i="4" s="1"/>
  <c r="AC656" i="13" s="1"/>
  <c r="H56" i="4"/>
  <c r="AC56" i="13" s="1"/>
  <c r="M55" i="4"/>
  <c r="O55" i="4" s="1"/>
  <c r="AC655" i="13" s="1"/>
  <c r="H55" i="4"/>
  <c r="AC55" i="13" s="1"/>
  <c r="M54" i="4"/>
  <c r="O54" i="4" s="1"/>
  <c r="AC654" i="13" s="1"/>
  <c r="H54" i="4"/>
  <c r="AC54" i="13" s="1"/>
  <c r="M53" i="4"/>
  <c r="O53" i="4" s="1"/>
  <c r="AC653" i="13" s="1"/>
  <c r="H53" i="4"/>
  <c r="AC53" i="13" s="1"/>
  <c r="M52" i="4"/>
  <c r="O52" i="4" s="1"/>
  <c r="AC652" i="13" s="1"/>
  <c r="H52" i="4"/>
  <c r="AC52" i="13" s="1"/>
  <c r="M51" i="4"/>
  <c r="O51" i="4" s="1"/>
  <c r="AC651" i="13" s="1"/>
  <c r="H51" i="4"/>
  <c r="AC51" i="13" s="1"/>
  <c r="M50" i="4"/>
  <c r="O50" i="4" s="1"/>
  <c r="AC650" i="13" s="1"/>
  <c r="H50" i="4"/>
  <c r="AC50" i="13" s="1"/>
  <c r="M49" i="4"/>
  <c r="O49" i="4" s="1"/>
  <c r="AC649" i="13" s="1"/>
  <c r="H49" i="4"/>
  <c r="AC49" i="13" s="1"/>
  <c r="M48" i="4"/>
  <c r="O48" i="4" s="1"/>
  <c r="AC648" i="13" s="1"/>
  <c r="H48" i="4"/>
  <c r="AC48" i="13" s="1"/>
  <c r="M47" i="4"/>
  <c r="O47" i="4" s="1"/>
  <c r="AC647" i="13" s="1"/>
  <c r="H47" i="4"/>
  <c r="AC47" i="13" s="1"/>
  <c r="M46" i="4"/>
  <c r="O46" i="4" s="1"/>
  <c r="AC646" i="13" s="1"/>
  <c r="H46" i="4"/>
  <c r="AC46" i="13" s="1"/>
  <c r="M45" i="4"/>
  <c r="O45" i="4" s="1"/>
  <c r="AC645" i="13" s="1"/>
  <c r="H45" i="4"/>
  <c r="AC45" i="13" s="1"/>
  <c r="M44" i="4"/>
  <c r="O44" i="4" s="1"/>
  <c r="AC644" i="13" s="1"/>
  <c r="H44" i="4"/>
  <c r="AC44" i="13" s="1"/>
  <c r="M43" i="4"/>
  <c r="O43" i="4" s="1"/>
  <c r="AC643" i="13" s="1"/>
  <c r="H43" i="4"/>
  <c r="AC43" i="13" s="1"/>
  <c r="M42" i="4"/>
  <c r="O42" i="4" s="1"/>
  <c r="AC642" i="13" s="1"/>
  <c r="H42" i="4"/>
  <c r="AC42" i="13" s="1"/>
  <c r="M41" i="4"/>
  <c r="O41" i="4" s="1"/>
  <c r="AC641" i="13" s="1"/>
  <c r="H41" i="4"/>
  <c r="AC41" i="13" s="1"/>
  <c r="M40" i="4"/>
  <c r="O40" i="4" s="1"/>
  <c r="AC640" i="13" s="1"/>
  <c r="H40" i="4"/>
  <c r="AC40" i="13" s="1"/>
  <c r="M39" i="4"/>
  <c r="O39" i="4" s="1"/>
  <c r="AC639" i="13" s="1"/>
  <c r="H39" i="4"/>
  <c r="AC39" i="13" s="1"/>
  <c r="M38" i="4"/>
  <c r="O38" i="4" s="1"/>
  <c r="AC638" i="13" s="1"/>
  <c r="H38" i="4"/>
  <c r="AC38" i="13" s="1"/>
  <c r="M37" i="4"/>
  <c r="O37" i="4" s="1"/>
  <c r="AC637" i="13" s="1"/>
  <c r="H37" i="4"/>
  <c r="AC37" i="13" s="1"/>
  <c r="M36" i="4"/>
  <c r="O36" i="4" s="1"/>
  <c r="AC636" i="13" s="1"/>
  <c r="H36" i="4"/>
  <c r="AC36" i="13" s="1"/>
  <c r="M35" i="4"/>
  <c r="O35" i="4" s="1"/>
  <c r="AC635" i="13" s="1"/>
  <c r="H35" i="4"/>
  <c r="AC35" i="13" s="1"/>
  <c r="M34" i="4"/>
  <c r="O34" i="4" s="1"/>
  <c r="AC634" i="13" s="1"/>
  <c r="H34" i="4"/>
  <c r="AC34" i="13" s="1"/>
  <c r="M33" i="4"/>
  <c r="O33" i="4" s="1"/>
  <c r="AC633" i="13" s="1"/>
  <c r="H33" i="4"/>
  <c r="AC33" i="13" s="1"/>
  <c r="M32" i="4"/>
  <c r="O32" i="4" s="1"/>
  <c r="AC632" i="13" s="1"/>
  <c r="H32" i="4"/>
  <c r="AC32" i="13" s="1"/>
  <c r="M31" i="4"/>
  <c r="O31" i="4" s="1"/>
  <c r="AC631" i="13" s="1"/>
  <c r="H31" i="4"/>
  <c r="AC31" i="13" s="1"/>
  <c r="M30" i="4"/>
  <c r="O30" i="4" s="1"/>
  <c r="AC630" i="13" s="1"/>
  <c r="H30" i="4"/>
  <c r="AC30" i="13" s="1"/>
  <c r="M29" i="4"/>
  <c r="O29" i="4" s="1"/>
  <c r="AC629" i="13" s="1"/>
  <c r="H29" i="4"/>
  <c r="AC29" i="13" s="1"/>
  <c r="M28" i="4"/>
  <c r="O28" i="4" s="1"/>
  <c r="AC628" i="13" s="1"/>
  <c r="H28" i="4"/>
  <c r="AC28" i="13" s="1"/>
  <c r="M27" i="4"/>
  <c r="O27" i="4" s="1"/>
  <c r="AC627" i="13" s="1"/>
  <c r="H27" i="4"/>
  <c r="AC27" i="13" s="1"/>
  <c r="M26" i="4"/>
  <c r="O26" i="4" s="1"/>
  <c r="AC626" i="13" s="1"/>
  <c r="H26" i="4"/>
  <c r="AC26" i="13" s="1"/>
  <c r="M25" i="4"/>
  <c r="O25" i="4" s="1"/>
  <c r="AC625" i="13" s="1"/>
  <c r="H25" i="4"/>
  <c r="AC25" i="13" s="1"/>
  <c r="M24" i="4"/>
  <c r="O24" i="4" s="1"/>
  <c r="AC624" i="13" s="1"/>
  <c r="H24" i="4"/>
  <c r="AC24" i="13" s="1"/>
  <c r="M23" i="4"/>
  <c r="O23" i="4" s="1"/>
  <c r="AC623" i="13" s="1"/>
  <c r="H23" i="4"/>
  <c r="AC23" i="13" s="1"/>
  <c r="M22" i="4"/>
  <c r="O22" i="4" s="1"/>
  <c r="AC622" i="13" s="1"/>
  <c r="H22" i="4"/>
  <c r="AC22" i="13" s="1"/>
  <c r="M21" i="4"/>
  <c r="O21" i="4" s="1"/>
  <c r="AC621" i="13" s="1"/>
  <c r="H21" i="4"/>
  <c r="AC21" i="13" s="1"/>
  <c r="M20" i="4"/>
  <c r="O20" i="4" s="1"/>
  <c r="AC620" i="13" s="1"/>
  <c r="H20" i="4"/>
  <c r="AC20" i="13" s="1"/>
  <c r="M19" i="4"/>
  <c r="O19" i="4" s="1"/>
  <c r="AC619" i="13" s="1"/>
  <c r="H19" i="4"/>
  <c r="AC19" i="13" s="1"/>
  <c r="M18" i="4"/>
  <c r="O18" i="4" s="1"/>
  <c r="AC618" i="13" s="1"/>
  <c r="H18" i="4"/>
  <c r="AC18" i="13" s="1"/>
  <c r="M17" i="4"/>
  <c r="O17" i="4" s="1"/>
  <c r="AC617" i="13" s="1"/>
  <c r="H17" i="4"/>
  <c r="AC17" i="13" s="1"/>
  <c r="M16" i="4"/>
  <c r="O16" i="4" s="1"/>
  <c r="AC616" i="13" s="1"/>
  <c r="H16" i="4"/>
  <c r="AC16" i="13" s="1"/>
  <c r="M15" i="4"/>
  <c r="O15" i="4" s="1"/>
  <c r="AC615" i="13" s="1"/>
  <c r="H15" i="4"/>
  <c r="AC15" i="13" s="1"/>
  <c r="M14" i="4"/>
  <c r="O14" i="4" s="1"/>
  <c r="AC614" i="13" s="1"/>
  <c r="H14" i="4"/>
  <c r="AC14" i="13" s="1"/>
  <c r="M13" i="4"/>
  <c r="O13" i="4" s="1"/>
  <c r="AC613" i="13" s="1"/>
  <c r="H13" i="4"/>
  <c r="AC13" i="13" s="1"/>
  <c r="M12" i="4"/>
  <c r="O12" i="4" s="1"/>
  <c r="AC612" i="13" s="1"/>
  <c r="H12" i="4"/>
  <c r="AC12" i="13" s="1"/>
  <c r="M11" i="4"/>
  <c r="O11" i="4" s="1"/>
  <c r="AC611" i="13" s="1"/>
  <c r="H11" i="4"/>
  <c r="AC11" i="13" s="1"/>
  <c r="M10" i="4"/>
  <c r="O10" i="4" s="1"/>
  <c r="AC610" i="13" s="1"/>
  <c r="H10" i="4"/>
  <c r="AC10" i="13" s="1"/>
  <c r="M9" i="4"/>
  <c r="O9" i="4" s="1"/>
  <c r="AC609" i="13" s="1"/>
  <c r="H9" i="4"/>
  <c r="AC9" i="13" s="1"/>
  <c r="M8" i="4"/>
  <c r="O8" i="4" s="1"/>
  <c r="AC608" i="13" s="1"/>
  <c r="H8" i="4"/>
  <c r="AC8" i="13" s="1"/>
  <c r="M7" i="4"/>
  <c r="O7" i="4" s="1"/>
  <c r="AC607" i="13" s="1"/>
  <c r="H7" i="4"/>
  <c r="AC7" i="13" s="1"/>
  <c r="M6" i="4"/>
  <c r="O6" i="4" s="1"/>
  <c r="AC606" i="13" s="1"/>
  <c r="H6" i="4"/>
  <c r="AC6" i="13" s="1"/>
  <c r="M5" i="4"/>
  <c r="O5" i="4" s="1"/>
  <c r="AC605" i="13" s="1"/>
  <c r="H5" i="4"/>
  <c r="AC5" i="13" s="1"/>
  <c r="M4" i="4"/>
  <c r="O4" i="4" s="1"/>
  <c r="AC604" i="13" s="1"/>
  <c r="H4" i="4"/>
  <c r="AC4" i="13" s="1"/>
  <c r="M3" i="4"/>
  <c r="O3" i="4" s="1"/>
  <c r="AC603" i="13" s="1"/>
  <c r="H3" i="4"/>
  <c r="AC3" i="13" s="1"/>
  <c r="M2" i="4"/>
  <c r="O2" i="4" s="1"/>
  <c r="AC602" i="13" s="1"/>
  <c r="J115" i="10"/>
  <c r="J119" i="10"/>
  <c r="J150" i="10"/>
  <c r="J143" i="10"/>
  <c r="J128" i="10"/>
  <c r="J116" i="10"/>
  <c r="J110" i="10"/>
  <c r="J134" i="10"/>
  <c r="J137" i="10"/>
  <c r="J102" i="10"/>
  <c r="J118" i="10"/>
  <c r="J135" i="10"/>
  <c r="J126" i="10"/>
  <c r="J103" i="10"/>
  <c r="J151" i="10"/>
  <c r="J124" i="10"/>
  <c r="J142" i="10"/>
  <c r="J111" i="10"/>
  <c r="J144" i="10"/>
  <c r="J127" i="10"/>
  <c r="J136" i="10"/>
  <c r="N32" i="25" l="1"/>
  <c r="N24" i="25"/>
  <c r="J24" i="25"/>
  <c r="J32" i="25"/>
  <c r="N16" i="25"/>
  <c r="N18" i="25"/>
  <c r="J18" i="25"/>
  <c r="J34" i="25"/>
  <c r="N34" i="25"/>
  <c r="J26" i="25"/>
  <c r="N26" i="25"/>
  <c r="N9" i="33"/>
  <c r="K9" i="33"/>
  <c r="J16" i="25"/>
  <c r="O39" i="32"/>
  <c r="O32" i="32"/>
  <c r="O23" i="32"/>
  <c r="O14" i="32"/>
  <c r="O7" i="32"/>
  <c r="O34" i="32"/>
  <c r="O28" i="32"/>
  <c r="O18" i="32"/>
  <c r="O38" i="32"/>
  <c r="O29" i="32"/>
  <c r="O22" i="32"/>
  <c r="O19" i="32"/>
  <c r="O13" i="32"/>
  <c r="O3" i="32"/>
  <c r="O37" i="32"/>
  <c r="O33" i="32"/>
  <c r="O4" i="32"/>
  <c r="O12" i="32"/>
  <c r="O8" i="32"/>
  <c r="O2" i="32"/>
  <c r="O27" i="32"/>
  <c r="O24" i="32"/>
  <c r="O17" i="32"/>
  <c r="O9" i="32"/>
  <c r="L38" i="32"/>
  <c r="L29" i="32"/>
  <c r="L22" i="32"/>
  <c r="L19" i="32"/>
  <c r="L13" i="32"/>
  <c r="L27" i="32"/>
  <c r="L24" i="32"/>
  <c r="L17" i="32"/>
  <c r="L37" i="32"/>
  <c r="L34" i="32"/>
  <c r="L28" i="32"/>
  <c r="L18" i="32"/>
  <c r="L12" i="32"/>
  <c r="L9" i="32"/>
  <c r="L33" i="32"/>
  <c r="L14" i="32"/>
  <c r="L23" i="32"/>
  <c r="L39" i="32"/>
  <c r="L8" i="32"/>
  <c r="L3" i="32"/>
  <c r="L2" i="32"/>
  <c r="L32" i="32"/>
  <c r="L7" i="32"/>
  <c r="L4" i="32"/>
  <c r="D426" i="13"/>
  <c r="G269" i="13"/>
  <c r="D265" i="13"/>
  <c r="AG413" i="13"/>
  <c r="G413" i="13" s="1"/>
  <c r="AG406" i="13"/>
  <c r="G258" i="13"/>
  <c r="AG408" i="13"/>
  <c r="AG1011" i="13"/>
  <c r="G1011" i="13" s="1"/>
  <c r="AG1041" i="13"/>
  <c r="G1041" i="13" s="1"/>
  <c r="G829" i="13"/>
  <c r="AD420" i="13"/>
  <c r="D220" i="13"/>
  <c r="G849" i="13"/>
  <c r="AG1049" i="13"/>
  <c r="G1049" i="13" s="1"/>
  <c r="AG436" i="13"/>
  <c r="G436" i="13" s="1"/>
  <c r="G236" i="13"/>
  <c r="G820" i="13"/>
  <c r="AG1020" i="13"/>
  <c r="G1020" i="13" s="1"/>
  <c r="D232" i="13"/>
  <c r="AD432" i="13"/>
  <c r="AG1032" i="13"/>
  <c r="G832" i="13"/>
  <c r="AD1036" i="13"/>
  <c r="D1036" i="13" s="1"/>
  <c r="D836" i="13"/>
  <c r="D249" i="13"/>
  <c r="AD449" i="13"/>
  <c r="AG1048" i="13"/>
  <c r="G1048" i="13" s="1"/>
  <c r="G848" i="13"/>
  <c r="AD448" i="13"/>
  <c r="D248" i="13"/>
  <c r="G226" i="13"/>
  <c r="AG426" i="13"/>
  <c r="AG1025" i="13"/>
  <c r="G825" i="13"/>
  <c r="D875" i="13"/>
  <c r="AD1075" i="13"/>
  <c r="D1075" i="13" s="1"/>
  <c r="AG409" i="13"/>
  <c r="G209" i="13"/>
  <c r="G276" i="13"/>
  <c r="AG476" i="13"/>
  <c r="AD482" i="13"/>
  <c r="D482" i="13" s="1"/>
  <c r="D282" i="13"/>
  <c r="D826" i="13"/>
  <c r="AD1026" i="13"/>
  <c r="D1026" i="13" s="1"/>
  <c r="AD425" i="13"/>
  <c r="D225" i="13"/>
  <c r="AD1076" i="13"/>
  <c r="D1076" i="13" s="1"/>
  <c r="D876" i="13"/>
  <c r="AD1056" i="13"/>
  <c r="D1056" i="13" s="1"/>
  <c r="D856" i="13"/>
  <c r="AG1034" i="13"/>
  <c r="G1034" i="13" s="1"/>
  <c r="G834" i="13"/>
  <c r="AG456" i="13"/>
  <c r="G256" i="13"/>
  <c r="D809" i="13"/>
  <c r="AD1009" i="13"/>
  <c r="D1009" i="13" s="1"/>
  <c r="AG1021" i="13"/>
  <c r="G821" i="13"/>
  <c r="AG475" i="13"/>
  <c r="G475" i="13" s="1"/>
  <c r="G275" i="13"/>
  <c r="AD434" i="13"/>
  <c r="D234" i="13"/>
  <c r="AG1082" i="13"/>
  <c r="G882" i="13"/>
  <c r="AD421" i="13"/>
  <c r="D421" i="13" s="1"/>
  <c r="D221" i="13"/>
  <c r="AC803" i="13"/>
  <c r="C603" i="13"/>
  <c r="AC819" i="13"/>
  <c r="C619" i="13"/>
  <c r="AC206" i="13"/>
  <c r="C6" i="13"/>
  <c r="AC210" i="13"/>
  <c r="C10" i="13"/>
  <c r="AC214" i="13"/>
  <c r="C14" i="13"/>
  <c r="AC218" i="13"/>
  <c r="C18" i="13"/>
  <c r="AC222" i="13"/>
  <c r="C22" i="13"/>
  <c r="AC226" i="13"/>
  <c r="C26" i="13"/>
  <c r="AC230" i="13"/>
  <c r="C30" i="13"/>
  <c r="AC234" i="13"/>
  <c r="C34" i="13"/>
  <c r="AC238" i="13"/>
  <c r="C38" i="13"/>
  <c r="AC242" i="13"/>
  <c r="C42" i="13"/>
  <c r="AC246" i="13"/>
  <c r="C46" i="13"/>
  <c r="AC250" i="13"/>
  <c r="C50" i="13"/>
  <c r="AC254" i="13"/>
  <c r="C54" i="13"/>
  <c r="AC258" i="13"/>
  <c r="C58" i="13"/>
  <c r="AC262" i="13"/>
  <c r="C62" i="13"/>
  <c r="AC266" i="13"/>
  <c r="C66" i="13"/>
  <c r="AC270" i="13"/>
  <c r="C70" i="13"/>
  <c r="AC274" i="13"/>
  <c r="C74" i="13"/>
  <c r="AC278" i="13"/>
  <c r="C78" i="13"/>
  <c r="AC282" i="13"/>
  <c r="C82" i="13"/>
  <c r="AC286" i="13"/>
  <c r="C86" i="13"/>
  <c r="AC290" i="13"/>
  <c r="C90" i="13"/>
  <c r="AC294" i="13"/>
  <c r="C94" i="13"/>
  <c r="AC298" i="13"/>
  <c r="C98" i="13"/>
  <c r="C102" i="13"/>
  <c r="AC302" i="13"/>
  <c r="C106" i="13"/>
  <c r="AC306" i="13"/>
  <c r="C110" i="13"/>
  <c r="AC310" i="13"/>
  <c r="C114" i="13"/>
  <c r="AC314" i="13"/>
  <c r="C118" i="13"/>
  <c r="AC318" i="13"/>
  <c r="C122" i="13"/>
  <c r="AC322" i="13"/>
  <c r="C126" i="13"/>
  <c r="AC326" i="13"/>
  <c r="C130" i="13"/>
  <c r="AC330" i="13"/>
  <c r="C134" i="13"/>
  <c r="AC334" i="13"/>
  <c r="C138" i="13"/>
  <c r="AC338" i="13"/>
  <c r="C142" i="13"/>
  <c r="AC342" i="13"/>
  <c r="C146" i="13"/>
  <c r="AC346" i="13"/>
  <c r="C150" i="13"/>
  <c r="AC350" i="13"/>
  <c r="AC802" i="13"/>
  <c r="C602" i="13"/>
  <c r="AC806" i="13"/>
  <c r="C606" i="13"/>
  <c r="AC810" i="13"/>
  <c r="C610" i="13"/>
  <c r="AC814" i="13"/>
  <c r="C614" i="13"/>
  <c r="AC818" i="13"/>
  <c r="C618" i="13"/>
  <c r="AC822" i="13"/>
  <c r="C622" i="13"/>
  <c r="AC826" i="13"/>
  <c r="C626" i="13"/>
  <c r="AC830" i="13"/>
  <c r="C630" i="13"/>
  <c r="AC834" i="13"/>
  <c r="C634" i="13"/>
  <c r="AC838" i="13"/>
  <c r="C638" i="13"/>
  <c r="AC842" i="13"/>
  <c r="C642" i="13"/>
  <c r="AC846" i="13"/>
  <c r="C646" i="13"/>
  <c r="AC850" i="13"/>
  <c r="C650" i="13"/>
  <c r="AC854" i="13"/>
  <c r="C654" i="13"/>
  <c r="AC858" i="13"/>
  <c r="C658" i="13"/>
  <c r="AC862" i="13"/>
  <c r="C662" i="13"/>
  <c r="AC866" i="13"/>
  <c r="C666" i="13"/>
  <c r="AC870" i="13"/>
  <c r="C670" i="13"/>
  <c r="AC874" i="13"/>
  <c r="C674" i="13"/>
  <c r="AC878" i="13"/>
  <c r="C678" i="13"/>
  <c r="AC882" i="13"/>
  <c r="C682" i="13"/>
  <c r="AC886" i="13"/>
  <c r="C686" i="13"/>
  <c r="AC890" i="13"/>
  <c r="C690" i="13"/>
  <c r="AC894" i="13"/>
  <c r="C694" i="13"/>
  <c r="AC898" i="13"/>
  <c r="C698" i="13"/>
  <c r="C702" i="13"/>
  <c r="AC902" i="13"/>
  <c r="AC906" i="13"/>
  <c r="C706" i="13"/>
  <c r="C710" i="13"/>
  <c r="AC910" i="13"/>
  <c r="AC914" i="13"/>
  <c r="C714" i="13"/>
  <c r="C718" i="13"/>
  <c r="AC918" i="13"/>
  <c r="AC922" i="13"/>
  <c r="C722" i="13"/>
  <c r="C726" i="13"/>
  <c r="AC926" i="13"/>
  <c r="AC930" i="13"/>
  <c r="C730" i="13"/>
  <c r="C734" i="13"/>
  <c r="AC934" i="13"/>
  <c r="AC938" i="13"/>
  <c r="C738" i="13"/>
  <c r="C742" i="13"/>
  <c r="AC942" i="13"/>
  <c r="AC946" i="13"/>
  <c r="C746" i="13"/>
  <c r="C750" i="13"/>
  <c r="AC950" i="13"/>
  <c r="AC203" i="13"/>
  <c r="C3" i="13"/>
  <c r="AC207" i="13"/>
  <c r="C7" i="13"/>
  <c r="AC211" i="13"/>
  <c r="C11" i="13"/>
  <c r="AC215" i="13"/>
  <c r="C15" i="13"/>
  <c r="AC219" i="13"/>
  <c r="C19" i="13"/>
  <c r="AC223" i="13"/>
  <c r="C23" i="13"/>
  <c r="AC227" i="13"/>
  <c r="C27" i="13"/>
  <c r="AC231" i="13"/>
  <c r="C31" i="13"/>
  <c r="AC235" i="13"/>
  <c r="C35" i="13"/>
  <c r="AC239" i="13"/>
  <c r="C39" i="13"/>
  <c r="AC243" i="13"/>
  <c r="C43" i="13"/>
  <c r="AC247" i="13"/>
  <c r="C47" i="13"/>
  <c r="AC251" i="13"/>
  <c r="C51" i="13"/>
  <c r="AC255" i="13"/>
  <c r="C55" i="13"/>
  <c r="AC259" i="13"/>
  <c r="C59" i="13"/>
  <c r="AC263" i="13"/>
  <c r="C63" i="13"/>
  <c r="AC267" i="13"/>
  <c r="C67" i="13"/>
  <c r="AC271" i="13"/>
  <c r="C71" i="13"/>
  <c r="AC275" i="13"/>
  <c r="C75" i="13"/>
  <c r="AC279" i="13"/>
  <c r="C79" i="13"/>
  <c r="AC283" i="13"/>
  <c r="C83" i="13"/>
  <c r="AC287" i="13"/>
  <c r="C87" i="13"/>
  <c r="AC291" i="13"/>
  <c r="C91" i="13"/>
  <c r="AC295" i="13"/>
  <c r="C95" i="13"/>
  <c r="AC299" i="13"/>
  <c r="C99" i="13"/>
  <c r="C103" i="13"/>
  <c r="AC303" i="13"/>
  <c r="C107" i="13"/>
  <c r="AC307" i="13"/>
  <c r="C111" i="13"/>
  <c r="AC311" i="13"/>
  <c r="C115" i="13"/>
  <c r="AC315" i="13"/>
  <c r="C119" i="13"/>
  <c r="AC319" i="13"/>
  <c r="C123" i="13"/>
  <c r="AC323" i="13"/>
  <c r="C127" i="13"/>
  <c r="AC327" i="13"/>
  <c r="C131" i="13"/>
  <c r="AC331" i="13"/>
  <c r="C135" i="13"/>
  <c r="AC335" i="13"/>
  <c r="C139" i="13"/>
  <c r="AC339" i="13"/>
  <c r="C143" i="13"/>
  <c r="AC343" i="13"/>
  <c r="C147" i="13"/>
  <c r="AC347" i="13"/>
  <c r="C151" i="13"/>
  <c r="AC351" i="13"/>
  <c r="AC811" i="13"/>
  <c r="C611" i="13"/>
  <c r="AC827" i="13"/>
  <c r="C627" i="13"/>
  <c r="AC839" i="13"/>
  <c r="C639" i="13"/>
  <c r="AC855" i="13"/>
  <c r="C655" i="13"/>
  <c r="AC867" i="13"/>
  <c r="C667" i="13"/>
  <c r="AC879" i="13"/>
  <c r="C679" i="13"/>
  <c r="AC891" i="13"/>
  <c r="C691" i="13"/>
  <c r="C703" i="13"/>
  <c r="AC903" i="13"/>
  <c r="C715" i="13"/>
  <c r="AC915" i="13"/>
  <c r="AC927" i="13"/>
  <c r="C727" i="13"/>
  <c r="C735" i="13"/>
  <c r="AC935" i="13"/>
  <c r="C743" i="13"/>
  <c r="AC943" i="13"/>
  <c r="AC204" i="13"/>
  <c r="C4" i="13"/>
  <c r="AC216" i="13"/>
  <c r="C16" i="13"/>
  <c r="AC228" i="13"/>
  <c r="C28" i="13"/>
  <c r="AC240" i="13"/>
  <c r="C40" i="13"/>
  <c r="AC252" i="13"/>
  <c r="C52" i="13"/>
  <c r="AC264" i="13"/>
  <c r="C64" i="13"/>
  <c r="AC276" i="13"/>
  <c r="C76" i="13"/>
  <c r="AC288" i="13"/>
  <c r="C88" i="13"/>
  <c r="AC300" i="13"/>
  <c r="C100" i="13"/>
  <c r="C112" i="13"/>
  <c r="AC312" i="13"/>
  <c r="C124" i="13"/>
  <c r="AC324" i="13"/>
  <c r="C136" i="13"/>
  <c r="AC336" i="13"/>
  <c r="C144" i="13"/>
  <c r="AC344" i="13"/>
  <c r="AC808" i="13"/>
  <c r="C608" i="13"/>
  <c r="AC824" i="13"/>
  <c r="C624" i="13"/>
  <c r="AC832" i="13"/>
  <c r="C632" i="13"/>
  <c r="AC840" i="13"/>
  <c r="C640" i="13"/>
  <c r="AC848" i="13"/>
  <c r="C648" i="13"/>
  <c r="AC856" i="13"/>
  <c r="C656" i="13"/>
  <c r="AC864" i="13"/>
  <c r="C664" i="13"/>
  <c r="AC868" i="13"/>
  <c r="C668" i="13"/>
  <c r="AC872" i="13"/>
  <c r="C672" i="13"/>
  <c r="AC880" i="13"/>
  <c r="C680" i="13"/>
  <c r="AC884" i="13"/>
  <c r="C684" i="13"/>
  <c r="AC888" i="13"/>
  <c r="C688" i="13"/>
  <c r="AC892" i="13"/>
  <c r="C692" i="13"/>
  <c r="AC896" i="13"/>
  <c r="C696" i="13"/>
  <c r="AC900" i="13"/>
  <c r="C700" i="13"/>
  <c r="C704" i="13"/>
  <c r="AC904" i="13"/>
  <c r="C708" i="13"/>
  <c r="AC908" i="13"/>
  <c r="C712" i="13"/>
  <c r="AC912" i="13"/>
  <c r="AC916" i="13"/>
  <c r="C716" i="13"/>
  <c r="C720" i="13"/>
  <c r="AC920" i="13"/>
  <c r="C724" i="13"/>
  <c r="AC924" i="13"/>
  <c r="C728" i="13"/>
  <c r="AC928" i="13"/>
  <c r="C732" i="13"/>
  <c r="AC932" i="13"/>
  <c r="C736" i="13"/>
  <c r="AC936" i="13"/>
  <c r="C740" i="13"/>
  <c r="AC940" i="13"/>
  <c r="C744" i="13"/>
  <c r="AC944" i="13"/>
  <c r="C748" i="13"/>
  <c r="AC948" i="13"/>
  <c r="AC815" i="13"/>
  <c r="C615" i="13"/>
  <c r="AC831" i="13"/>
  <c r="C631" i="13"/>
  <c r="AC843" i="13"/>
  <c r="C643" i="13"/>
  <c r="AC851" i="13"/>
  <c r="C651" i="13"/>
  <c r="AC863" i="13"/>
  <c r="C663" i="13"/>
  <c r="AC875" i="13"/>
  <c r="C675" i="13"/>
  <c r="AC887" i="13"/>
  <c r="C687" i="13"/>
  <c r="AC899" i="13"/>
  <c r="C699" i="13"/>
  <c r="C707" i="13"/>
  <c r="AC907" i="13"/>
  <c r="C723" i="13"/>
  <c r="AC923" i="13"/>
  <c r="C739" i="13"/>
  <c r="AC939" i="13"/>
  <c r="C751" i="13"/>
  <c r="AC951" i="13"/>
  <c r="AC208" i="13"/>
  <c r="C8" i="13"/>
  <c r="AC220" i="13"/>
  <c r="C20" i="13"/>
  <c r="AC232" i="13"/>
  <c r="C32" i="13"/>
  <c r="AC244" i="13"/>
  <c r="C44" i="13"/>
  <c r="AC256" i="13"/>
  <c r="C56" i="13"/>
  <c r="AC272" i="13"/>
  <c r="C72" i="13"/>
  <c r="AC284" i="13"/>
  <c r="C84" i="13"/>
  <c r="AC296" i="13"/>
  <c r="C96" i="13"/>
  <c r="C108" i="13"/>
  <c r="AC308" i="13"/>
  <c r="C120" i="13"/>
  <c r="AC320" i="13"/>
  <c r="C128" i="13"/>
  <c r="AC328" i="13"/>
  <c r="C140" i="13"/>
  <c r="AC340" i="13"/>
  <c r="AC812" i="13"/>
  <c r="C612" i="13"/>
  <c r="AC820" i="13"/>
  <c r="C620" i="13"/>
  <c r="AC828" i="13"/>
  <c r="C628" i="13"/>
  <c r="AC836" i="13"/>
  <c r="C636" i="13"/>
  <c r="AC844" i="13"/>
  <c r="C644" i="13"/>
  <c r="AC852" i="13"/>
  <c r="C652" i="13"/>
  <c r="AC860" i="13"/>
  <c r="C660" i="13"/>
  <c r="AC876" i="13"/>
  <c r="C676" i="13"/>
  <c r="AC205" i="13"/>
  <c r="C5" i="13"/>
  <c r="AC209" i="13"/>
  <c r="C9" i="13"/>
  <c r="AC213" i="13"/>
  <c r="C13" i="13"/>
  <c r="AC217" i="13"/>
  <c r="C17" i="13"/>
  <c r="AC221" i="13"/>
  <c r="C21" i="13"/>
  <c r="AC225" i="13"/>
  <c r="C25" i="13"/>
  <c r="AC229" i="13"/>
  <c r="C29" i="13"/>
  <c r="AC233" i="13"/>
  <c r="C33" i="13"/>
  <c r="AC237" i="13"/>
  <c r="C37" i="13"/>
  <c r="AC241" i="13"/>
  <c r="C41" i="13"/>
  <c r="AC245" i="13"/>
  <c r="C45" i="13"/>
  <c r="AC249" i="13"/>
  <c r="C49" i="13"/>
  <c r="AC253" i="13"/>
  <c r="C53" i="13"/>
  <c r="AC257" i="13"/>
  <c r="C57" i="13"/>
  <c r="AC261" i="13"/>
  <c r="C61" i="13"/>
  <c r="AC265" i="13"/>
  <c r="C65" i="13"/>
  <c r="AC269" i="13"/>
  <c r="C69" i="13"/>
  <c r="AC273" i="13"/>
  <c r="C73" i="13"/>
  <c r="AC277" i="13"/>
  <c r="C77" i="13"/>
  <c r="AC281" i="13"/>
  <c r="C81" i="13"/>
  <c r="AC285" i="13"/>
  <c r="C85" i="13"/>
  <c r="AC289" i="13"/>
  <c r="C89" i="13"/>
  <c r="AC293" i="13"/>
  <c r="C93" i="13"/>
  <c r="AC297" i="13"/>
  <c r="C97" i="13"/>
  <c r="AC301" i="13"/>
  <c r="C101" i="13"/>
  <c r="C105" i="13"/>
  <c r="AC305" i="13"/>
  <c r="C109" i="13"/>
  <c r="AC309" i="13"/>
  <c r="C113" i="13"/>
  <c r="AC313" i="13"/>
  <c r="C117" i="13"/>
  <c r="AC317" i="13"/>
  <c r="C121" i="13"/>
  <c r="AC321" i="13"/>
  <c r="C125" i="13"/>
  <c r="AC325" i="13"/>
  <c r="C129" i="13"/>
  <c r="AC329" i="13"/>
  <c r="AC333" i="13"/>
  <c r="C133" i="13"/>
  <c r="C137" i="13"/>
  <c r="AC337" i="13"/>
  <c r="AC341" i="13"/>
  <c r="C141" i="13"/>
  <c r="C145" i="13"/>
  <c r="AC345" i="13"/>
  <c r="C149" i="13"/>
  <c r="AC349" i="13"/>
  <c r="AC807" i="13"/>
  <c r="C607" i="13"/>
  <c r="AC823" i="13"/>
  <c r="C623" i="13"/>
  <c r="AC835" i="13"/>
  <c r="C635" i="13"/>
  <c r="AC847" i="13"/>
  <c r="C647" i="13"/>
  <c r="AC859" i="13"/>
  <c r="C659" i="13"/>
  <c r="AC871" i="13"/>
  <c r="C671" i="13"/>
  <c r="AC883" i="13"/>
  <c r="C683" i="13"/>
  <c r="AC895" i="13"/>
  <c r="C695" i="13"/>
  <c r="C711" i="13"/>
  <c r="AC911" i="13"/>
  <c r="C719" i="13"/>
  <c r="AC919" i="13"/>
  <c r="C731" i="13"/>
  <c r="AC931" i="13"/>
  <c r="C747" i="13"/>
  <c r="AC947" i="13"/>
  <c r="AC212" i="13"/>
  <c r="C12" i="13"/>
  <c r="AC224" i="13"/>
  <c r="C24" i="13"/>
  <c r="AC236" i="13"/>
  <c r="C36" i="13"/>
  <c r="AC248" i="13"/>
  <c r="C48" i="13"/>
  <c r="AC260" i="13"/>
  <c r="C60" i="13"/>
  <c r="AC268" i="13"/>
  <c r="C68" i="13"/>
  <c r="AC280" i="13"/>
  <c r="C80" i="13"/>
  <c r="AC292" i="13"/>
  <c r="C92" i="13"/>
  <c r="C104" i="13"/>
  <c r="AC304" i="13"/>
  <c r="C116" i="13"/>
  <c r="AC316" i="13"/>
  <c r="AC332" i="13"/>
  <c r="C132" i="13"/>
  <c r="C148" i="13"/>
  <c r="AC348" i="13"/>
  <c r="AC804" i="13"/>
  <c r="C604" i="13"/>
  <c r="AC816" i="13"/>
  <c r="C616" i="13"/>
  <c r="AC805" i="13"/>
  <c r="C605" i="13"/>
  <c r="AC809" i="13"/>
  <c r="C609" i="13"/>
  <c r="AC813" i="13"/>
  <c r="C613" i="13"/>
  <c r="AC817" i="13"/>
  <c r="C617" i="13"/>
  <c r="AC821" i="13"/>
  <c r="C621" i="13"/>
  <c r="AC825" i="13"/>
  <c r="C625" i="13"/>
  <c r="AC829" i="13"/>
  <c r="C629" i="13"/>
  <c r="AC833" i="13"/>
  <c r="C633" i="13"/>
  <c r="AC837" i="13"/>
  <c r="C637" i="13"/>
  <c r="AC841" i="13"/>
  <c r="C641" i="13"/>
  <c r="AC845" i="13"/>
  <c r="C645" i="13"/>
  <c r="AC849" i="13"/>
  <c r="C649" i="13"/>
  <c r="AC853" i="13"/>
  <c r="C653" i="13"/>
  <c r="AC857" i="13"/>
  <c r="C657" i="13"/>
  <c r="AC861" i="13"/>
  <c r="C661" i="13"/>
  <c r="AC865" i="13"/>
  <c r="C665" i="13"/>
  <c r="AC869" i="13"/>
  <c r="C669" i="13"/>
  <c r="AC873" i="13"/>
  <c r="C673" i="13"/>
  <c r="AC877" i="13"/>
  <c r="C677" i="13"/>
  <c r="AC881" i="13"/>
  <c r="C681" i="13"/>
  <c r="AC885" i="13"/>
  <c r="C685" i="13"/>
  <c r="AC889" i="13"/>
  <c r="C689" i="13"/>
  <c r="AC893" i="13"/>
  <c r="C693" i="13"/>
  <c r="AC897" i="13"/>
  <c r="C697" i="13"/>
  <c r="AC901" i="13"/>
  <c r="C701" i="13"/>
  <c r="C705" i="13"/>
  <c r="AC905" i="13"/>
  <c r="C709" i="13"/>
  <c r="AC909" i="13"/>
  <c r="C713" i="13"/>
  <c r="AC913" i="13"/>
  <c r="AC917" i="13"/>
  <c r="C717" i="13"/>
  <c r="C721" i="13"/>
  <c r="AC921" i="13"/>
  <c r="AC925" i="13"/>
  <c r="C725" i="13"/>
  <c r="AC929" i="13"/>
  <c r="C729" i="13"/>
  <c r="AC933" i="13"/>
  <c r="C733" i="13"/>
  <c r="C737" i="13"/>
  <c r="AC937" i="13"/>
  <c r="C741" i="13"/>
  <c r="AC941" i="13"/>
  <c r="C745" i="13"/>
  <c r="AC945" i="13"/>
  <c r="AC949" i="13"/>
  <c r="C749" i="13"/>
  <c r="J123" i="10"/>
  <c r="J139" i="10"/>
  <c r="J146" i="10"/>
  <c r="J138" i="10"/>
  <c r="J107" i="10"/>
  <c r="J148" i="10"/>
  <c r="J106" i="10"/>
  <c r="J131" i="10"/>
  <c r="J130" i="10"/>
  <c r="J147" i="10"/>
  <c r="J114" i="10"/>
  <c r="J108" i="10"/>
  <c r="J132" i="10"/>
  <c r="J122" i="10"/>
  <c r="J140" i="10"/>
  <c r="D103" i="10"/>
  <c r="M103" i="10"/>
  <c r="D104" i="10"/>
  <c r="M104" i="10"/>
  <c r="D106" i="10"/>
  <c r="M106" i="10"/>
  <c r="D107" i="10"/>
  <c r="M107" i="10"/>
  <c r="D109" i="10"/>
  <c r="M109" i="10"/>
  <c r="D111" i="10"/>
  <c r="M111" i="10"/>
  <c r="D113" i="10"/>
  <c r="M113" i="10"/>
  <c r="D115" i="10"/>
  <c r="M115" i="10"/>
  <c r="D117" i="10"/>
  <c r="M117" i="10"/>
  <c r="D119" i="10"/>
  <c r="M119" i="10"/>
  <c r="D120" i="10"/>
  <c r="M120" i="10"/>
  <c r="D122" i="10"/>
  <c r="M122" i="10"/>
  <c r="D123" i="10"/>
  <c r="M123" i="10"/>
  <c r="D125" i="10"/>
  <c r="M125" i="10"/>
  <c r="D127" i="10"/>
  <c r="M127" i="10"/>
  <c r="D129" i="10"/>
  <c r="M129" i="10"/>
  <c r="D131" i="10"/>
  <c r="M131" i="10"/>
  <c r="D133" i="10"/>
  <c r="M133" i="10"/>
  <c r="D135" i="10"/>
  <c r="M135" i="10"/>
  <c r="D136" i="10"/>
  <c r="M136" i="10"/>
  <c r="D138" i="10"/>
  <c r="M138" i="10"/>
  <c r="D139" i="10"/>
  <c r="M139" i="10"/>
  <c r="D141" i="10"/>
  <c r="M141" i="10"/>
  <c r="D143" i="10"/>
  <c r="M143" i="10"/>
  <c r="D145" i="10"/>
  <c r="M145" i="10"/>
  <c r="D147" i="10"/>
  <c r="M147" i="10"/>
  <c r="D149" i="10"/>
  <c r="M149" i="10"/>
  <c r="D151" i="10"/>
  <c r="M151" i="10"/>
  <c r="J105" i="10"/>
  <c r="G105" i="10"/>
  <c r="J109" i="10"/>
  <c r="G109" i="10"/>
  <c r="J113" i="10"/>
  <c r="G113" i="10"/>
  <c r="J117" i="10"/>
  <c r="G117" i="10"/>
  <c r="J121" i="10"/>
  <c r="G121" i="10"/>
  <c r="J125" i="10"/>
  <c r="G125" i="10"/>
  <c r="J129" i="10"/>
  <c r="G129" i="10"/>
  <c r="J133" i="10"/>
  <c r="G133" i="10"/>
  <c r="J141" i="10"/>
  <c r="G141" i="10"/>
  <c r="J145" i="10"/>
  <c r="G145" i="10"/>
  <c r="J149" i="10"/>
  <c r="G149" i="10"/>
  <c r="D102" i="10"/>
  <c r="M102" i="10"/>
  <c r="D105" i="10"/>
  <c r="M105" i="10"/>
  <c r="D108" i="10"/>
  <c r="M108" i="10"/>
  <c r="D110" i="10"/>
  <c r="M110" i="10"/>
  <c r="D112" i="10"/>
  <c r="M112" i="10"/>
  <c r="D114" i="10"/>
  <c r="M114" i="10"/>
  <c r="D116" i="10"/>
  <c r="M116" i="10"/>
  <c r="D118" i="10"/>
  <c r="M118" i="10"/>
  <c r="D121" i="10"/>
  <c r="M121" i="10"/>
  <c r="D124" i="10"/>
  <c r="M124" i="10"/>
  <c r="D126" i="10"/>
  <c r="M126" i="10"/>
  <c r="D128" i="10"/>
  <c r="M128" i="10"/>
  <c r="D130" i="10"/>
  <c r="M130" i="10"/>
  <c r="D132" i="10"/>
  <c r="M132" i="10"/>
  <c r="D134" i="10"/>
  <c r="M134" i="10"/>
  <c r="D137" i="10"/>
  <c r="M137" i="10"/>
  <c r="D140" i="10"/>
  <c r="M140" i="10"/>
  <c r="D142" i="10"/>
  <c r="M142" i="10"/>
  <c r="D144" i="10"/>
  <c r="M144" i="10"/>
  <c r="D146" i="10"/>
  <c r="M146" i="10"/>
  <c r="D148" i="10"/>
  <c r="M148" i="10"/>
  <c r="D150" i="10"/>
  <c r="M150" i="10"/>
  <c r="J104" i="10"/>
  <c r="G104" i="10"/>
  <c r="J112" i="10"/>
  <c r="G112" i="10"/>
  <c r="J120" i="10"/>
  <c r="G120" i="10"/>
  <c r="L102" i="10"/>
  <c r="C102" i="10"/>
  <c r="L106" i="10"/>
  <c r="C106" i="10"/>
  <c r="L110" i="10"/>
  <c r="C110" i="10"/>
  <c r="L114" i="10"/>
  <c r="C114" i="10"/>
  <c r="L118" i="10"/>
  <c r="C118" i="10"/>
  <c r="L122" i="10"/>
  <c r="C122" i="10"/>
  <c r="L126" i="10"/>
  <c r="C126" i="10"/>
  <c r="L130" i="10"/>
  <c r="C130" i="10"/>
  <c r="L134" i="10"/>
  <c r="C134" i="10"/>
  <c r="L138" i="10"/>
  <c r="C138" i="10"/>
  <c r="L142" i="10"/>
  <c r="C142" i="10"/>
  <c r="L146" i="10"/>
  <c r="C146" i="10"/>
  <c r="L150" i="10"/>
  <c r="C150" i="10"/>
  <c r="L104" i="10"/>
  <c r="C104" i="10"/>
  <c r="L108" i="10"/>
  <c r="C108" i="10"/>
  <c r="L112" i="10"/>
  <c r="C112" i="10"/>
  <c r="L116" i="10"/>
  <c r="C116" i="10"/>
  <c r="L120" i="10"/>
  <c r="C120" i="10"/>
  <c r="L124" i="10"/>
  <c r="C124" i="10"/>
  <c r="L128" i="10"/>
  <c r="C128" i="10"/>
  <c r="L132" i="10"/>
  <c r="C132" i="10"/>
  <c r="L136" i="10"/>
  <c r="C136" i="10"/>
  <c r="L140" i="10"/>
  <c r="C140" i="10"/>
  <c r="L144" i="10"/>
  <c r="C144" i="10"/>
  <c r="L148" i="10"/>
  <c r="C148" i="10"/>
  <c r="I102" i="4"/>
  <c r="H102" i="10"/>
  <c r="I103" i="4"/>
  <c r="H103" i="10"/>
  <c r="I104" i="4"/>
  <c r="H104" i="10"/>
  <c r="I105" i="4"/>
  <c r="H105" i="10"/>
  <c r="I106" i="4"/>
  <c r="H106" i="10"/>
  <c r="I107" i="4"/>
  <c r="H107" i="10"/>
  <c r="I108" i="4"/>
  <c r="H108" i="10"/>
  <c r="I109" i="4"/>
  <c r="H109" i="10"/>
  <c r="I110" i="4"/>
  <c r="H110" i="10"/>
  <c r="I111" i="4"/>
  <c r="H111" i="10"/>
  <c r="I112" i="4"/>
  <c r="H112" i="10"/>
  <c r="I113" i="4"/>
  <c r="H113" i="10"/>
  <c r="I114" i="4"/>
  <c r="H114" i="10"/>
  <c r="I115" i="4"/>
  <c r="H115" i="10"/>
  <c r="I116" i="4"/>
  <c r="H116" i="10"/>
  <c r="I117" i="4"/>
  <c r="H117" i="10"/>
  <c r="I118" i="4"/>
  <c r="H118" i="10"/>
  <c r="I119" i="4"/>
  <c r="H119" i="10"/>
  <c r="I120" i="4"/>
  <c r="H120" i="10"/>
  <c r="I121" i="4"/>
  <c r="H121" i="10"/>
  <c r="I122" i="4"/>
  <c r="H122" i="10"/>
  <c r="I123" i="4"/>
  <c r="H123" i="10"/>
  <c r="I124" i="4"/>
  <c r="H124" i="10"/>
  <c r="I125" i="4"/>
  <c r="H125" i="10"/>
  <c r="I126" i="4"/>
  <c r="H126" i="10"/>
  <c r="I127" i="4"/>
  <c r="H127" i="10"/>
  <c r="I128" i="4"/>
  <c r="H128" i="10"/>
  <c r="I129" i="4"/>
  <c r="H129" i="10"/>
  <c r="I130" i="4"/>
  <c r="H130" i="10"/>
  <c r="I131" i="4"/>
  <c r="H131" i="10"/>
  <c r="I132" i="4"/>
  <c r="H132" i="10"/>
  <c r="I133" i="4"/>
  <c r="H133" i="10"/>
  <c r="I134" i="4"/>
  <c r="H134" i="10"/>
  <c r="I135" i="4"/>
  <c r="H135" i="10"/>
  <c r="I136" i="4"/>
  <c r="H136" i="10"/>
  <c r="I137" i="4"/>
  <c r="H137" i="10"/>
  <c r="I138" i="4"/>
  <c r="H138" i="10"/>
  <c r="I139" i="4"/>
  <c r="H139" i="10"/>
  <c r="I140" i="4"/>
  <c r="H140" i="10"/>
  <c r="I141" i="4"/>
  <c r="H141" i="10"/>
  <c r="I142" i="4"/>
  <c r="H142" i="10"/>
  <c r="I143" i="4"/>
  <c r="H143" i="10"/>
  <c r="I144" i="4"/>
  <c r="H144" i="10"/>
  <c r="I145" i="4"/>
  <c r="H145" i="10"/>
  <c r="I146" i="4"/>
  <c r="H146" i="10"/>
  <c r="I147" i="4"/>
  <c r="H147" i="10"/>
  <c r="I148" i="4"/>
  <c r="H148" i="10"/>
  <c r="I149" i="4"/>
  <c r="H149" i="10"/>
  <c r="I150" i="4"/>
  <c r="H150" i="10"/>
  <c r="I151" i="4"/>
  <c r="H151" i="10"/>
  <c r="L103" i="10"/>
  <c r="C103" i="10"/>
  <c r="F103" i="10"/>
  <c r="I103" i="10"/>
  <c r="L105" i="10"/>
  <c r="C105" i="10"/>
  <c r="F105" i="10"/>
  <c r="I105" i="10"/>
  <c r="L107" i="10"/>
  <c r="C107" i="10"/>
  <c r="F107" i="10"/>
  <c r="I107" i="10"/>
  <c r="L109" i="10"/>
  <c r="C109" i="10"/>
  <c r="F109" i="10"/>
  <c r="I109" i="10"/>
  <c r="L111" i="10"/>
  <c r="C111" i="10"/>
  <c r="F111" i="10"/>
  <c r="I111" i="10"/>
  <c r="L113" i="10"/>
  <c r="C113" i="10"/>
  <c r="F113" i="10"/>
  <c r="I113" i="10"/>
  <c r="L115" i="10"/>
  <c r="C115" i="10"/>
  <c r="F115" i="10"/>
  <c r="I115" i="10"/>
  <c r="L117" i="10"/>
  <c r="C117" i="10"/>
  <c r="F117" i="10"/>
  <c r="I117" i="10"/>
  <c r="L119" i="10"/>
  <c r="C119" i="10"/>
  <c r="F119" i="10"/>
  <c r="I119" i="10"/>
  <c r="L121" i="10"/>
  <c r="C121" i="10"/>
  <c r="F121" i="10"/>
  <c r="I121" i="10"/>
  <c r="L123" i="10"/>
  <c r="C123" i="10"/>
  <c r="F123" i="10"/>
  <c r="I123" i="10"/>
  <c r="L125" i="10"/>
  <c r="C125" i="10"/>
  <c r="F125" i="10"/>
  <c r="I125" i="10"/>
  <c r="L127" i="10"/>
  <c r="C127" i="10"/>
  <c r="F127" i="10"/>
  <c r="I127" i="10"/>
  <c r="L129" i="10"/>
  <c r="C129" i="10"/>
  <c r="F129" i="10"/>
  <c r="I129" i="10"/>
  <c r="L131" i="10"/>
  <c r="C131" i="10"/>
  <c r="F131" i="10"/>
  <c r="I131" i="10"/>
  <c r="L133" i="10"/>
  <c r="C133" i="10"/>
  <c r="F133" i="10"/>
  <c r="I133" i="10"/>
  <c r="L135" i="10"/>
  <c r="C135" i="10"/>
  <c r="F135" i="10"/>
  <c r="I135" i="10"/>
  <c r="L137" i="10"/>
  <c r="C137" i="10"/>
  <c r="F137" i="10"/>
  <c r="I137" i="10"/>
  <c r="L139" i="10"/>
  <c r="C139" i="10"/>
  <c r="F139" i="10"/>
  <c r="I139" i="10"/>
  <c r="L141" i="10"/>
  <c r="C141" i="10"/>
  <c r="F141" i="10"/>
  <c r="I141" i="10"/>
  <c r="L143" i="10"/>
  <c r="C143" i="10"/>
  <c r="F143" i="10"/>
  <c r="I143" i="10"/>
  <c r="L145" i="10"/>
  <c r="C145" i="10"/>
  <c r="F145" i="10"/>
  <c r="I145" i="10"/>
  <c r="L147" i="10"/>
  <c r="C147" i="10"/>
  <c r="F147" i="10"/>
  <c r="I147" i="10"/>
  <c r="L149" i="10"/>
  <c r="C149" i="10"/>
  <c r="F149" i="10"/>
  <c r="I149" i="10"/>
  <c r="L151" i="10"/>
  <c r="C151" i="10"/>
  <c r="F151" i="10"/>
  <c r="I151" i="10"/>
  <c r="P102" i="4"/>
  <c r="B102" i="10"/>
  <c r="P103" i="4"/>
  <c r="B103" i="10"/>
  <c r="P104" i="4"/>
  <c r="B104" i="10"/>
  <c r="P105" i="4"/>
  <c r="B105" i="10"/>
  <c r="P106" i="4"/>
  <c r="B106" i="10"/>
  <c r="P107" i="4"/>
  <c r="B107" i="10"/>
  <c r="P108" i="4"/>
  <c r="B108" i="10"/>
  <c r="P109" i="4"/>
  <c r="B109" i="10"/>
  <c r="P110" i="4"/>
  <c r="B110" i="10"/>
  <c r="P111" i="4"/>
  <c r="B111" i="10"/>
  <c r="P112" i="4"/>
  <c r="B112" i="10"/>
  <c r="P113" i="4"/>
  <c r="B113" i="10"/>
  <c r="P114" i="4"/>
  <c r="B114" i="10"/>
  <c r="P115" i="4"/>
  <c r="B115" i="10"/>
  <c r="P116" i="4"/>
  <c r="B116" i="10"/>
  <c r="P117" i="4"/>
  <c r="B117" i="10"/>
  <c r="P118" i="4"/>
  <c r="B118" i="10"/>
  <c r="P119" i="4"/>
  <c r="B119" i="10"/>
  <c r="P120" i="4"/>
  <c r="B120" i="10"/>
  <c r="P121" i="4"/>
  <c r="B121" i="10"/>
  <c r="P122" i="4"/>
  <c r="B122" i="10"/>
  <c r="P123" i="4"/>
  <c r="B123" i="10"/>
  <c r="P124" i="4"/>
  <c r="B124" i="10"/>
  <c r="P125" i="4"/>
  <c r="B125" i="10"/>
  <c r="P126" i="4"/>
  <c r="B126" i="10"/>
  <c r="P127" i="4"/>
  <c r="B127" i="10"/>
  <c r="P128" i="4"/>
  <c r="B128" i="10"/>
  <c r="P129" i="4"/>
  <c r="B129" i="10"/>
  <c r="P130" i="4"/>
  <c r="B130" i="10"/>
  <c r="P131" i="4"/>
  <c r="B131" i="10"/>
  <c r="P132" i="4"/>
  <c r="B132" i="10"/>
  <c r="P133" i="4"/>
  <c r="B133" i="10"/>
  <c r="P134" i="4"/>
  <c r="B134" i="10"/>
  <c r="P135" i="4"/>
  <c r="B135" i="10"/>
  <c r="P136" i="4"/>
  <c r="B136" i="10"/>
  <c r="P137" i="4"/>
  <c r="B137" i="10"/>
  <c r="P138" i="4"/>
  <c r="B138" i="10"/>
  <c r="P139" i="4"/>
  <c r="B139" i="10"/>
  <c r="P140" i="4"/>
  <c r="B140" i="10"/>
  <c r="P141" i="4"/>
  <c r="B141" i="10"/>
  <c r="P142" i="4"/>
  <c r="B142" i="10"/>
  <c r="P143" i="4"/>
  <c r="B143" i="10"/>
  <c r="P144" i="4"/>
  <c r="B144" i="10"/>
  <c r="P145" i="4"/>
  <c r="B145" i="10"/>
  <c r="P146" i="4"/>
  <c r="B146" i="10"/>
  <c r="P147" i="4"/>
  <c r="B147" i="10"/>
  <c r="P148" i="4"/>
  <c r="B148" i="10"/>
  <c r="P149" i="4"/>
  <c r="B149" i="10"/>
  <c r="P150" i="4"/>
  <c r="B150" i="10"/>
  <c r="P151" i="4"/>
  <c r="B151" i="10"/>
  <c r="F102" i="10"/>
  <c r="I102" i="10"/>
  <c r="F104" i="10"/>
  <c r="I104" i="10"/>
  <c r="F106" i="10"/>
  <c r="I106" i="10"/>
  <c r="F108" i="10"/>
  <c r="I108" i="10"/>
  <c r="F110" i="10"/>
  <c r="I110" i="10"/>
  <c r="F112" i="10"/>
  <c r="I112" i="10"/>
  <c r="F114" i="10"/>
  <c r="I114" i="10"/>
  <c r="F116" i="10"/>
  <c r="I116" i="10"/>
  <c r="F118" i="10"/>
  <c r="I118" i="10"/>
  <c r="F120" i="10"/>
  <c r="I120" i="10"/>
  <c r="F122" i="10"/>
  <c r="I122" i="10"/>
  <c r="F124" i="10"/>
  <c r="I124" i="10"/>
  <c r="F126" i="10"/>
  <c r="I126" i="10"/>
  <c r="F128" i="10"/>
  <c r="I128" i="10"/>
  <c r="F130" i="10"/>
  <c r="I130" i="10"/>
  <c r="F132" i="10"/>
  <c r="I132" i="10"/>
  <c r="F134" i="10"/>
  <c r="I134" i="10"/>
  <c r="F136" i="10"/>
  <c r="I136" i="10"/>
  <c r="F138" i="10"/>
  <c r="I138" i="10"/>
  <c r="F140" i="10"/>
  <c r="I140" i="10"/>
  <c r="F142" i="10"/>
  <c r="I142" i="10"/>
  <c r="F144" i="10"/>
  <c r="I144" i="10"/>
  <c r="F146" i="10"/>
  <c r="I146" i="10"/>
  <c r="F148" i="10"/>
  <c r="I148" i="10"/>
  <c r="F150" i="10"/>
  <c r="I150" i="10"/>
  <c r="J92" i="10"/>
  <c r="J80" i="10"/>
  <c r="J71" i="10"/>
  <c r="J39" i="10"/>
  <c r="J18" i="10"/>
  <c r="J88" i="10"/>
  <c r="J82" i="10"/>
  <c r="J40" i="10"/>
  <c r="J50" i="10"/>
  <c r="J64" i="10"/>
  <c r="J96" i="10"/>
  <c r="J32" i="10"/>
  <c r="J70" i="10"/>
  <c r="J78" i="10"/>
  <c r="J30" i="10"/>
  <c r="J47" i="10"/>
  <c r="J67" i="10"/>
  <c r="C71" i="10"/>
  <c r="C75" i="10"/>
  <c r="C79" i="10"/>
  <c r="C83" i="10"/>
  <c r="C87" i="10"/>
  <c r="C91" i="10"/>
  <c r="C95" i="10"/>
  <c r="C99" i="10"/>
  <c r="J75" i="10"/>
  <c r="J83" i="10"/>
  <c r="J74" i="10"/>
  <c r="J60" i="10"/>
  <c r="J4" i="10"/>
  <c r="J56" i="10"/>
  <c r="J98" i="10"/>
  <c r="J48" i="10"/>
  <c r="J99" i="10"/>
  <c r="J36" i="10"/>
  <c r="J51" i="10"/>
  <c r="J34" i="10"/>
  <c r="J94" i="10"/>
  <c r="J86" i="10"/>
  <c r="J68" i="10"/>
  <c r="J87" i="10"/>
  <c r="J54" i="10"/>
  <c r="J100" i="10"/>
  <c r="J90" i="10"/>
  <c r="J20" i="10"/>
  <c r="J84" i="10"/>
  <c r="J79" i="10"/>
  <c r="J76" i="10"/>
  <c r="J95" i="10"/>
  <c r="J91" i="10"/>
  <c r="J62" i="10"/>
  <c r="J63" i="10"/>
  <c r="C69" i="10"/>
  <c r="C73" i="10"/>
  <c r="C77" i="10"/>
  <c r="C81" i="10"/>
  <c r="C85" i="10"/>
  <c r="C89" i="10"/>
  <c r="C93" i="10"/>
  <c r="C97" i="10"/>
  <c r="C101" i="10"/>
  <c r="I69" i="4"/>
  <c r="AF69" i="13" s="1"/>
  <c r="H69" i="10"/>
  <c r="I70" i="4"/>
  <c r="AF70" i="13" s="1"/>
  <c r="H70" i="10"/>
  <c r="I71" i="4"/>
  <c r="AF71" i="13" s="1"/>
  <c r="H71" i="10"/>
  <c r="I72" i="4"/>
  <c r="AF72" i="13" s="1"/>
  <c r="H72" i="10"/>
  <c r="I73" i="4"/>
  <c r="AF73" i="13" s="1"/>
  <c r="H73" i="10"/>
  <c r="I74" i="4"/>
  <c r="AF74" i="13" s="1"/>
  <c r="H74" i="10"/>
  <c r="I75" i="4"/>
  <c r="AF75" i="13" s="1"/>
  <c r="H75" i="10"/>
  <c r="I76" i="4"/>
  <c r="AF76" i="13" s="1"/>
  <c r="H76" i="10"/>
  <c r="I77" i="4"/>
  <c r="AF77" i="13" s="1"/>
  <c r="H77" i="10"/>
  <c r="I78" i="4"/>
  <c r="AF78" i="13" s="1"/>
  <c r="H78" i="10"/>
  <c r="I79" i="4"/>
  <c r="AF79" i="13" s="1"/>
  <c r="H79" i="10"/>
  <c r="I80" i="4"/>
  <c r="AF80" i="13" s="1"/>
  <c r="H80" i="10"/>
  <c r="I81" i="4"/>
  <c r="AF81" i="13" s="1"/>
  <c r="H81" i="10"/>
  <c r="I82" i="4"/>
  <c r="AF82" i="13" s="1"/>
  <c r="H82" i="10"/>
  <c r="I83" i="4"/>
  <c r="AF83" i="13" s="1"/>
  <c r="H83" i="10"/>
  <c r="I84" i="4"/>
  <c r="AF84" i="13" s="1"/>
  <c r="H84" i="10"/>
  <c r="I85" i="4"/>
  <c r="AF85" i="13" s="1"/>
  <c r="H85" i="10"/>
  <c r="I86" i="4"/>
  <c r="AF86" i="13" s="1"/>
  <c r="H86" i="10"/>
  <c r="I87" i="4"/>
  <c r="AF87" i="13" s="1"/>
  <c r="H87" i="10"/>
  <c r="I88" i="4"/>
  <c r="AF88" i="13" s="1"/>
  <c r="H88" i="10"/>
  <c r="I89" i="4"/>
  <c r="AF89" i="13" s="1"/>
  <c r="H89" i="10"/>
  <c r="I90" i="4"/>
  <c r="AF90" i="13" s="1"/>
  <c r="H90" i="10"/>
  <c r="I91" i="4"/>
  <c r="AF91" i="13" s="1"/>
  <c r="H91" i="10"/>
  <c r="I92" i="4"/>
  <c r="AF92" i="13" s="1"/>
  <c r="H92" i="10"/>
  <c r="I93" i="4"/>
  <c r="AF93" i="13" s="1"/>
  <c r="H93" i="10"/>
  <c r="I94" i="4"/>
  <c r="AF94" i="13" s="1"/>
  <c r="H94" i="10"/>
  <c r="I95" i="4"/>
  <c r="AF95" i="13" s="1"/>
  <c r="H95" i="10"/>
  <c r="I96" i="4"/>
  <c r="AF96" i="13" s="1"/>
  <c r="H96" i="10"/>
  <c r="I97" i="4"/>
  <c r="AF97" i="13" s="1"/>
  <c r="H97" i="10"/>
  <c r="I98" i="4"/>
  <c r="AF98" i="13" s="1"/>
  <c r="H98" i="10"/>
  <c r="I99" i="4"/>
  <c r="AF99" i="13" s="1"/>
  <c r="H99" i="10"/>
  <c r="I100" i="4"/>
  <c r="AF100" i="13" s="1"/>
  <c r="H100" i="10"/>
  <c r="I101" i="4"/>
  <c r="AF101" i="13" s="1"/>
  <c r="H101" i="10"/>
  <c r="C70" i="10"/>
  <c r="I70" i="10"/>
  <c r="C72" i="10"/>
  <c r="I72" i="10"/>
  <c r="C74" i="10"/>
  <c r="I74" i="10"/>
  <c r="C76" i="10"/>
  <c r="I76" i="10"/>
  <c r="C78" i="10"/>
  <c r="I78" i="10"/>
  <c r="C80" i="10"/>
  <c r="I80" i="10"/>
  <c r="C82" i="10"/>
  <c r="I82" i="10"/>
  <c r="C84" i="10"/>
  <c r="I84" i="10"/>
  <c r="C86" i="10"/>
  <c r="I86" i="10"/>
  <c r="C88" i="10"/>
  <c r="I88" i="10"/>
  <c r="C90" i="10"/>
  <c r="I90" i="10"/>
  <c r="C92" i="10"/>
  <c r="I92" i="10"/>
  <c r="C94" i="10"/>
  <c r="I94" i="10"/>
  <c r="C96" i="10"/>
  <c r="I96" i="10"/>
  <c r="C98" i="10"/>
  <c r="I98" i="10"/>
  <c r="C100" i="10"/>
  <c r="I100" i="10"/>
  <c r="M69" i="10"/>
  <c r="M71" i="10"/>
  <c r="M72" i="10"/>
  <c r="M74" i="10"/>
  <c r="M75" i="10"/>
  <c r="M77" i="10"/>
  <c r="M79" i="10"/>
  <c r="M80" i="10"/>
  <c r="M82" i="10"/>
  <c r="M83" i="10"/>
  <c r="M85" i="10"/>
  <c r="M87" i="10"/>
  <c r="M88" i="10"/>
  <c r="M90" i="10"/>
  <c r="M91" i="10"/>
  <c r="M93" i="10"/>
  <c r="M95" i="10"/>
  <c r="M97" i="10"/>
  <c r="M99" i="10"/>
  <c r="M101" i="10"/>
  <c r="G39" i="10"/>
  <c r="G47" i="10"/>
  <c r="G51" i="10"/>
  <c r="G63" i="10"/>
  <c r="G67" i="10"/>
  <c r="G69" i="10"/>
  <c r="G71" i="10"/>
  <c r="G73" i="10"/>
  <c r="G75" i="10"/>
  <c r="G77" i="10"/>
  <c r="G79" i="10"/>
  <c r="G81" i="10"/>
  <c r="G83" i="10"/>
  <c r="G85" i="10"/>
  <c r="G87" i="10"/>
  <c r="G89" i="10"/>
  <c r="G91" i="10"/>
  <c r="G93" i="10"/>
  <c r="G95" i="10"/>
  <c r="G97" i="10"/>
  <c r="G99" i="10"/>
  <c r="G101" i="10"/>
  <c r="P69" i="4"/>
  <c r="AF669" i="13" s="1"/>
  <c r="B69" i="10"/>
  <c r="P70" i="4"/>
  <c r="AF670" i="13" s="1"/>
  <c r="B70" i="10"/>
  <c r="P71" i="4"/>
  <c r="AF671" i="13" s="1"/>
  <c r="B71" i="10"/>
  <c r="P72" i="4"/>
  <c r="AF672" i="13" s="1"/>
  <c r="B72" i="10"/>
  <c r="P73" i="4"/>
  <c r="AF673" i="13" s="1"/>
  <c r="B73" i="10"/>
  <c r="P74" i="4"/>
  <c r="AF674" i="13" s="1"/>
  <c r="B74" i="10"/>
  <c r="P75" i="4"/>
  <c r="AF675" i="13" s="1"/>
  <c r="B75" i="10"/>
  <c r="P76" i="4"/>
  <c r="AF676" i="13" s="1"/>
  <c r="B76" i="10"/>
  <c r="P77" i="4"/>
  <c r="AF677" i="13" s="1"/>
  <c r="B77" i="10"/>
  <c r="P78" i="4"/>
  <c r="AF678" i="13" s="1"/>
  <c r="B78" i="10"/>
  <c r="P79" i="4"/>
  <c r="AF679" i="13" s="1"/>
  <c r="B79" i="10"/>
  <c r="P80" i="4"/>
  <c r="AF680" i="13" s="1"/>
  <c r="B80" i="10"/>
  <c r="P81" i="4"/>
  <c r="AF681" i="13" s="1"/>
  <c r="B81" i="10"/>
  <c r="P82" i="4"/>
  <c r="AF682" i="13" s="1"/>
  <c r="B82" i="10"/>
  <c r="P83" i="4"/>
  <c r="AF683" i="13" s="1"/>
  <c r="B83" i="10"/>
  <c r="P84" i="4"/>
  <c r="AF684" i="13" s="1"/>
  <c r="B84" i="10"/>
  <c r="P85" i="4"/>
  <c r="AF685" i="13" s="1"/>
  <c r="B85" i="10"/>
  <c r="P86" i="4"/>
  <c r="AF686" i="13" s="1"/>
  <c r="B86" i="10"/>
  <c r="P87" i="4"/>
  <c r="AF687" i="13" s="1"/>
  <c r="B87" i="10"/>
  <c r="P88" i="4"/>
  <c r="AF688" i="13" s="1"/>
  <c r="B88" i="10"/>
  <c r="P89" i="4"/>
  <c r="AF689" i="13" s="1"/>
  <c r="B89" i="10"/>
  <c r="P90" i="4"/>
  <c r="AF690" i="13" s="1"/>
  <c r="B90" i="10"/>
  <c r="P91" i="4"/>
  <c r="AF691" i="13" s="1"/>
  <c r="B91" i="10"/>
  <c r="P92" i="4"/>
  <c r="AF692" i="13" s="1"/>
  <c r="B92" i="10"/>
  <c r="P93" i="4"/>
  <c r="AF693" i="13" s="1"/>
  <c r="B93" i="10"/>
  <c r="P94" i="4"/>
  <c r="AF694" i="13" s="1"/>
  <c r="B94" i="10"/>
  <c r="P95" i="4"/>
  <c r="AF695" i="13" s="1"/>
  <c r="B95" i="10"/>
  <c r="P96" i="4"/>
  <c r="AF696" i="13" s="1"/>
  <c r="B96" i="10"/>
  <c r="P97" i="4"/>
  <c r="AF697" i="13" s="1"/>
  <c r="B97" i="10"/>
  <c r="P98" i="4"/>
  <c r="AF698" i="13" s="1"/>
  <c r="B98" i="10"/>
  <c r="P99" i="4"/>
  <c r="AF699" i="13" s="1"/>
  <c r="B99" i="10"/>
  <c r="P100" i="4"/>
  <c r="AF700" i="13" s="1"/>
  <c r="B100" i="10"/>
  <c r="P101" i="4"/>
  <c r="AF701" i="13" s="1"/>
  <c r="B101" i="10"/>
  <c r="I69" i="10"/>
  <c r="I71" i="10"/>
  <c r="I73" i="10"/>
  <c r="I75" i="10"/>
  <c r="I77" i="10"/>
  <c r="I79" i="10"/>
  <c r="I81" i="10"/>
  <c r="I83" i="10"/>
  <c r="I85" i="10"/>
  <c r="I87" i="10"/>
  <c r="I89" i="10"/>
  <c r="I91" i="10"/>
  <c r="I93" i="10"/>
  <c r="I95" i="10"/>
  <c r="I97" i="10"/>
  <c r="I99" i="10"/>
  <c r="I101" i="10"/>
  <c r="M70" i="10"/>
  <c r="M73" i="10"/>
  <c r="M76" i="10"/>
  <c r="M78" i="10"/>
  <c r="M81" i="10"/>
  <c r="M84" i="10"/>
  <c r="M86" i="10"/>
  <c r="M89" i="10"/>
  <c r="M92" i="10"/>
  <c r="M94" i="10"/>
  <c r="M96" i="10"/>
  <c r="M98" i="10"/>
  <c r="M100" i="10"/>
  <c r="G4" i="10"/>
  <c r="G8" i="10"/>
  <c r="G10" i="10"/>
  <c r="G12" i="10"/>
  <c r="G16" i="10"/>
  <c r="G18" i="10"/>
  <c r="G20" i="10"/>
  <c r="G24" i="10"/>
  <c r="G26" i="10"/>
  <c r="G28" i="10"/>
  <c r="G30" i="10"/>
  <c r="G32" i="10"/>
  <c r="G34" i="10"/>
  <c r="G36" i="10"/>
  <c r="G40" i="10"/>
  <c r="G44" i="10"/>
  <c r="G46" i="10"/>
  <c r="G48" i="10"/>
  <c r="G50" i="10"/>
  <c r="G52" i="10"/>
  <c r="G54" i="10"/>
  <c r="G56" i="10"/>
  <c r="G60" i="10"/>
  <c r="G62" i="10"/>
  <c r="G64" i="10"/>
  <c r="G66" i="10"/>
  <c r="G68" i="10"/>
  <c r="G70" i="10"/>
  <c r="G72" i="10"/>
  <c r="G74" i="10"/>
  <c r="G76" i="10"/>
  <c r="G78" i="10"/>
  <c r="G80" i="10"/>
  <c r="G82" i="10"/>
  <c r="G84" i="10"/>
  <c r="G86" i="10"/>
  <c r="G88" i="10"/>
  <c r="G90" i="10"/>
  <c r="G92" i="10"/>
  <c r="G94" i="10"/>
  <c r="G96" i="10"/>
  <c r="G98" i="10"/>
  <c r="G100" i="10"/>
  <c r="M34" i="10"/>
  <c r="M42" i="10"/>
  <c r="M50" i="10"/>
  <c r="M58" i="10"/>
  <c r="M66" i="10"/>
  <c r="M24" i="10"/>
  <c r="M31" i="10"/>
  <c r="M39" i="10"/>
  <c r="M47" i="10"/>
  <c r="M55" i="10"/>
  <c r="M63" i="10"/>
  <c r="M3" i="10"/>
  <c r="M7" i="10"/>
  <c r="M11" i="10"/>
  <c r="M14" i="10"/>
  <c r="M18" i="10"/>
  <c r="M22" i="10"/>
  <c r="M25" i="10"/>
  <c r="M28" i="10"/>
  <c r="M38" i="10"/>
  <c r="M41" i="10"/>
  <c r="M44" i="10"/>
  <c r="M54" i="10"/>
  <c r="M57" i="10"/>
  <c r="M60" i="10"/>
  <c r="M4" i="10"/>
  <c r="M8" i="10"/>
  <c r="M15" i="10"/>
  <c r="M19" i="10"/>
  <c r="M23" i="10"/>
  <c r="M26" i="10"/>
  <c r="M29" i="10"/>
  <c r="M32" i="10"/>
  <c r="M35" i="10"/>
  <c r="M45" i="10"/>
  <c r="M48" i="10"/>
  <c r="M51" i="10"/>
  <c r="M61" i="10"/>
  <c r="M64" i="10"/>
  <c r="M67" i="10"/>
  <c r="M5" i="10"/>
  <c r="M9" i="10"/>
  <c r="M12" i="10"/>
  <c r="M16" i="10"/>
  <c r="M20" i="10"/>
  <c r="M27" i="10"/>
  <c r="M30" i="10"/>
  <c r="M33" i="10"/>
  <c r="M36" i="10"/>
  <c r="M46" i="10"/>
  <c r="M49" i="10"/>
  <c r="M52" i="10"/>
  <c r="M62" i="10"/>
  <c r="M65" i="10"/>
  <c r="M68" i="10"/>
  <c r="M6" i="10"/>
  <c r="M10" i="10"/>
  <c r="M13" i="10"/>
  <c r="M17" i="10"/>
  <c r="M21" i="10"/>
  <c r="M37" i="10"/>
  <c r="M40" i="10"/>
  <c r="M43" i="10"/>
  <c r="M53" i="10"/>
  <c r="M56" i="10"/>
  <c r="M59" i="10"/>
  <c r="G5" i="10"/>
  <c r="G9" i="10"/>
  <c r="G13" i="10"/>
  <c r="G17" i="10"/>
  <c r="G21" i="10"/>
  <c r="G25" i="10"/>
  <c r="G29" i="10"/>
  <c r="G33" i="10"/>
  <c r="G37" i="10"/>
  <c r="G41" i="10"/>
  <c r="G45" i="10"/>
  <c r="G49" i="10"/>
  <c r="G53" i="10"/>
  <c r="G57" i="10"/>
  <c r="G61" i="10"/>
  <c r="G65" i="10"/>
  <c r="G6" i="10"/>
  <c r="G14" i="10"/>
  <c r="G22" i="10"/>
  <c r="G38" i="10"/>
  <c r="G42" i="10"/>
  <c r="G58" i="10"/>
  <c r="G3" i="10"/>
  <c r="G7" i="10"/>
  <c r="G11" i="10"/>
  <c r="G15" i="10"/>
  <c r="G19" i="10"/>
  <c r="G23" i="10"/>
  <c r="G27" i="10"/>
  <c r="G31" i="10"/>
  <c r="G35" i="10"/>
  <c r="G43" i="10"/>
  <c r="G55" i="10"/>
  <c r="G59" i="10"/>
  <c r="I40" i="4"/>
  <c r="AF40" i="13" s="1"/>
  <c r="H40" i="10"/>
  <c r="I8" i="4"/>
  <c r="AF8" i="13" s="1"/>
  <c r="H8" i="10"/>
  <c r="I7" i="4"/>
  <c r="AF7" i="13" s="1"/>
  <c r="H7" i="10"/>
  <c r="I24" i="4"/>
  <c r="AF24" i="13" s="1"/>
  <c r="H24" i="10"/>
  <c r="I32" i="4"/>
  <c r="AF32" i="13" s="1"/>
  <c r="H32" i="10"/>
  <c r="I38" i="4"/>
  <c r="AF38" i="13" s="1"/>
  <c r="H38" i="10"/>
  <c r="I57" i="4"/>
  <c r="AF57" i="13" s="1"/>
  <c r="H57" i="10"/>
  <c r="I63" i="4"/>
  <c r="AF63" i="13" s="1"/>
  <c r="H63" i="10"/>
  <c r="I5" i="10"/>
  <c r="I16" i="10"/>
  <c r="I24" i="10"/>
  <c r="I37" i="10"/>
  <c r="I48" i="10"/>
  <c r="I64" i="10"/>
  <c r="I9" i="4"/>
  <c r="AF9" i="13" s="1"/>
  <c r="H9" i="10"/>
  <c r="I11" i="4"/>
  <c r="AF11" i="13" s="1"/>
  <c r="H11" i="10"/>
  <c r="I13" i="4"/>
  <c r="AF13" i="13" s="1"/>
  <c r="H13" i="10"/>
  <c r="I15" i="4"/>
  <c r="AF15" i="13" s="1"/>
  <c r="H15" i="10"/>
  <c r="I17" i="4"/>
  <c r="AF17" i="13" s="1"/>
  <c r="H17" i="10"/>
  <c r="I19" i="4"/>
  <c r="AF19" i="13" s="1"/>
  <c r="H19" i="10"/>
  <c r="I21" i="4"/>
  <c r="AF21" i="13" s="1"/>
  <c r="H21" i="10"/>
  <c r="I23" i="4"/>
  <c r="AF23" i="13" s="1"/>
  <c r="H23" i="10"/>
  <c r="I42" i="4"/>
  <c r="AF42" i="13" s="1"/>
  <c r="H42" i="10"/>
  <c r="I44" i="4"/>
  <c r="AF44" i="13" s="1"/>
  <c r="H44" i="10"/>
  <c r="I46" i="4"/>
  <c r="AF46" i="13" s="1"/>
  <c r="H46" i="10"/>
  <c r="I48" i="4"/>
  <c r="AF48" i="13" s="1"/>
  <c r="H48" i="10"/>
  <c r="I50" i="4"/>
  <c r="AF50" i="13" s="1"/>
  <c r="H50" i="10"/>
  <c r="I52" i="4"/>
  <c r="AF52" i="13" s="1"/>
  <c r="H52" i="10"/>
  <c r="I54" i="4"/>
  <c r="AF54" i="13" s="1"/>
  <c r="H54" i="10"/>
  <c r="I7" i="10"/>
  <c r="I10" i="10"/>
  <c r="I15" i="10"/>
  <c r="I18" i="10"/>
  <c r="I23" i="10"/>
  <c r="I26" i="10"/>
  <c r="I31" i="10"/>
  <c r="I34" i="10"/>
  <c r="I39" i="10"/>
  <c r="I42" i="10"/>
  <c r="I47" i="10"/>
  <c r="I50" i="10"/>
  <c r="I55" i="10"/>
  <c r="I58" i="10"/>
  <c r="I63" i="10"/>
  <c r="I66" i="10"/>
  <c r="I3" i="4"/>
  <c r="AF3" i="13" s="1"/>
  <c r="H3" i="10"/>
  <c r="I26" i="4"/>
  <c r="AF26" i="13" s="1"/>
  <c r="H26" i="10"/>
  <c r="I30" i="4"/>
  <c r="AF30" i="13" s="1"/>
  <c r="H30" i="10"/>
  <c r="I36" i="4"/>
  <c r="AF36" i="13" s="1"/>
  <c r="H36" i="10"/>
  <c r="I59" i="4"/>
  <c r="AF59" i="13" s="1"/>
  <c r="H59" i="10"/>
  <c r="I65" i="4"/>
  <c r="AF65" i="13" s="1"/>
  <c r="H65" i="10"/>
  <c r="I3" i="10"/>
  <c r="I13" i="10"/>
  <c r="I29" i="10"/>
  <c r="I40" i="10"/>
  <c r="I61" i="10"/>
  <c r="I4" i="4"/>
  <c r="AF4" i="13" s="1"/>
  <c r="H4" i="10"/>
  <c r="I6" i="4"/>
  <c r="AF6" i="13" s="1"/>
  <c r="H6" i="10"/>
  <c r="I25" i="4"/>
  <c r="AF25" i="13" s="1"/>
  <c r="H25" i="10"/>
  <c r="I27" i="4"/>
  <c r="AF27" i="13" s="1"/>
  <c r="H27" i="10"/>
  <c r="I29" i="4"/>
  <c r="AF29" i="13" s="1"/>
  <c r="H29" i="10"/>
  <c r="I31" i="4"/>
  <c r="AF31" i="13" s="1"/>
  <c r="H31" i="10"/>
  <c r="I33" i="4"/>
  <c r="AF33" i="13" s="1"/>
  <c r="H33" i="10"/>
  <c r="I35" i="4"/>
  <c r="AF35" i="13" s="1"/>
  <c r="H35" i="10"/>
  <c r="I37" i="4"/>
  <c r="AF37" i="13" s="1"/>
  <c r="H37" i="10"/>
  <c r="I39" i="4"/>
  <c r="AF39" i="13" s="1"/>
  <c r="H39" i="10"/>
  <c r="I56" i="4"/>
  <c r="AF56" i="13" s="1"/>
  <c r="H56" i="10"/>
  <c r="I58" i="4"/>
  <c r="AF58" i="13" s="1"/>
  <c r="H58" i="10"/>
  <c r="I60" i="4"/>
  <c r="AF60" i="13" s="1"/>
  <c r="H60" i="10"/>
  <c r="I62" i="4"/>
  <c r="AF62" i="13" s="1"/>
  <c r="H62" i="10"/>
  <c r="I64" i="4"/>
  <c r="AF64" i="13" s="1"/>
  <c r="H64" i="10"/>
  <c r="I66" i="4"/>
  <c r="AF66" i="13" s="1"/>
  <c r="H66" i="10"/>
  <c r="I68" i="4"/>
  <c r="AF68" i="13" s="1"/>
  <c r="H68" i="10"/>
  <c r="I4" i="10"/>
  <c r="I9" i="10"/>
  <c r="I12" i="10"/>
  <c r="I17" i="10"/>
  <c r="I20" i="10"/>
  <c r="I25" i="10"/>
  <c r="I28" i="10"/>
  <c r="I33" i="10"/>
  <c r="I36" i="10"/>
  <c r="I41" i="10"/>
  <c r="I44" i="10"/>
  <c r="I49" i="10"/>
  <c r="I52" i="10"/>
  <c r="I57" i="10"/>
  <c r="I60" i="10"/>
  <c r="I65" i="10"/>
  <c r="I68" i="10"/>
  <c r="I5" i="4"/>
  <c r="AF5" i="13" s="1"/>
  <c r="H5" i="10"/>
  <c r="I28" i="4"/>
  <c r="AF28" i="13" s="1"/>
  <c r="H28" i="10"/>
  <c r="I34" i="4"/>
  <c r="AF34" i="13" s="1"/>
  <c r="H34" i="10"/>
  <c r="I61" i="4"/>
  <c r="AF61" i="13" s="1"/>
  <c r="H61" i="10"/>
  <c r="I67" i="4"/>
  <c r="AF67" i="13" s="1"/>
  <c r="H67" i="10"/>
  <c r="I8" i="10"/>
  <c r="I21" i="10"/>
  <c r="I32" i="10"/>
  <c r="I45" i="10"/>
  <c r="I53" i="10"/>
  <c r="I56" i="10"/>
  <c r="I10" i="4"/>
  <c r="AF10" i="13" s="1"/>
  <c r="H10" i="10"/>
  <c r="I12" i="4"/>
  <c r="AF12" i="13" s="1"/>
  <c r="H12" i="10"/>
  <c r="I14" i="4"/>
  <c r="AF14" i="13" s="1"/>
  <c r="H14" i="10"/>
  <c r="I16" i="4"/>
  <c r="AF16" i="13" s="1"/>
  <c r="H16" i="10"/>
  <c r="I18" i="4"/>
  <c r="AF18" i="13" s="1"/>
  <c r="H18" i="10"/>
  <c r="I20" i="4"/>
  <c r="AF20" i="13" s="1"/>
  <c r="H20" i="10"/>
  <c r="I22" i="4"/>
  <c r="AF22" i="13" s="1"/>
  <c r="H22" i="10"/>
  <c r="I41" i="4"/>
  <c r="AF41" i="13" s="1"/>
  <c r="H41" i="10"/>
  <c r="I43" i="4"/>
  <c r="AF43" i="13" s="1"/>
  <c r="H43" i="10"/>
  <c r="I45" i="4"/>
  <c r="AF45" i="13" s="1"/>
  <c r="H45" i="10"/>
  <c r="I47" i="4"/>
  <c r="AF47" i="13" s="1"/>
  <c r="H47" i="10"/>
  <c r="I49" i="4"/>
  <c r="AF49" i="13" s="1"/>
  <c r="H49" i="10"/>
  <c r="I51" i="4"/>
  <c r="AF51" i="13" s="1"/>
  <c r="H51" i="10"/>
  <c r="I53" i="4"/>
  <c r="AF53" i="13" s="1"/>
  <c r="H53" i="10"/>
  <c r="I55" i="4"/>
  <c r="AF55" i="13" s="1"/>
  <c r="H55" i="10"/>
  <c r="I6" i="10"/>
  <c r="I11" i="10"/>
  <c r="I14" i="10"/>
  <c r="I19" i="10"/>
  <c r="I22" i="10"/>
  <c r="I27" i="10"/>
  <c r="I30" i="10"/>
  <c r="I35" i="10"/>
  <c r="I38" i="10"/>
  <c r="I43" i="10"/>
  <c r="I46" i="10"/>
  <c r="I51" i="10"/>
  <c r="I54" i="10"/>
  <c r="I59" i="10"/>
  <c r="I62" i="10"/>
  <c r="I67" i="10"/>
  <c r="C5" i="10"/>
  <c r="C21" i="10"/>
  <c r="C29" i="10"/>
  <c r="C45" i="10"/>
  <c r="C53" i="10"/>
  <c r="C7" i="10"/>
  <c r="C15" i="10"/>
  <c r="C23" i="10"/>
  <c r="C31" i="10"/>
  <c r="C39" i="10"/>
  <c r="C47" i="10"/>
  <c r="C55" i="10"/>
  <c r="C63" i="10"/>
  <c r="C9" i="10"/>
  <c r="C17" i="10"/>
  <c r="C25" i="10"/>
  <c r="C33" i="10"/>
  <c r="C41" i="10"/>
  <c r="C49" i="10"/>
  <c r="C57" i="10"/>
  <c r="C65" i="10"/>
  <c r="C13" i="10"/>
  <c r="C37" i="10"/>
  <c r="C61" i="10"/>
  <c r="C11" i="10"/>
  <c r="C19" i="10"/>
  <c r="C27" i="10"/>
  <c r="C35" i="10"/>
  <c r="C43" i="10"/>
  <c r="C51" i="10"/>
  <c r="C59" i="10"/>
  <c r="C67" i="10"/>
  <c r="P9" i="4"/>
  <c r="AF609" i="13" s="1"/>
  <c r="B9" i="10"/>
  <c r="P11" i="4"/>
  <c r="AF611" i="13" s="1"/>
  <c r="B11" i="10"/>
  <c r="P13" i="4"/>
  <c r="AF613" i="13" s="1"/>
  <c r="B13" i="10"/>
  <c r="P15" i="4"/>
  <c r="AF615" i="13" s="1"/>
  <c r="B15" i="10"/>
  <c r="P17" i="4"/>
  <c r="AF617" i="13" s="1"/>
  <c r="B17" i="10"/>
  <c r="P19" i="4"/>
  <c r="AF619" i="13" s="1"/>
  <c r="B19" i="10"/>
  <c r="P21" i="4"/>
  <c r="AF621" i="13" s="1"/>
  <c r="B21" i="10"/>
  <c r="P23" i="4"/>
  <c r="AF623" i="13" s="1"/>
  <c r="B23" i="10"/>
  <c r="P42" i="4"/>
  <c r="AF642" i="13" s="1"/>
  <c r="B42" i="10"/>
  <c r="P44" i="4"/>
  <c r="AF644" i="13" s="1"/>
  <c r="B44" i="10"/>
  <c r="P46" i="4"/>
  <c r="AF646" i="13" s="1"/>
  <c r="B46" i="10"/>
  <c r="P48" i="4"/>
  <c r="AF648" i="13" s="1"/>
  <c r="B48" i="10"/>
  <c r="P50" i="4"/>
  <c r="AF650" i="13" s="1"/>
  <c r="B50" i="10"/>
  <c r="P52" i="4"/>
  <c r="AF652" i="13" s="1"/>
  <c r="B52" i="10"/>
  <c r="P54" i="4"/>
  <c r="AF654" i="13" s="1"/>
  <c r="B54" i="10"/>
  <c r="P56" i="4"/>
  <c r="AF656" i="13" s="1"/>
  <c r="B56" i="10"/>
  <c r="C8" i="10"/>
  <c r="C12" i="10"/>
  <c r="C16" i="10"/>
  <c r="C20" i="10"/>
  <c r="C24" i="10"/>
  <c r="C28" i="10"/>
  <c r="C32" i="10"/>
  <c r="C36" i="10"/>
  <c r="C40" i="10"/>
  <c r="C44" i="10"/>
  <c r="C48" i="10"/>
  <c r="C52" i="10"/>
  <c r="C56" i="10"/>
  <c r="C60" i="10"/>
  <c r="C64" i="10"/>
  <c r="C68" i="10"/>
  <c r="P4" i="4"/>
  <c r="AF604" i="13" s="1"/>
  <c r="B4" i="10"/>
  <c r="P6" i="4"/>
  <c r="AF606" i="13" s="1"/>
  <c r="B6" i="10"/>
  <c r="P8" i="4"/>
  <c r="AF608" i="13" s="1"/>
  <c r="B8" i="10"/>
  <c r="P25" i="4"/>
  <c r="AF625" i="13" s="1"/>
  <c r="B25" i="10"/>
  <c r="P27" i="4"/>
  <c r="AF627" i="13" s="1"/>
  <c r="B27" i="10"/>
  <c r="P29" i="4"/>
  <c r="AF629" i="13" s="1"/>
  <c r="B29" i="10"/>
  <c r="P31" i="4"/>
  <c r="AF631" i="13" s="1"/>
  <c r="B31" i="10"/>
  <c r="P33" i="4"/>
  <c r="AF633" i="13" s="1"/>
  <c r="B33" i="10"/>
  <c r="P35" i="4"/>
  <c r="AF635" i="13" s="1"/>
  <c r="B35" i="10"/>
  <c r="P37" i="4"/>
  <c r="AF637" i="13" s="1"/>
  <c r="B37" i="10"/>
  <c r="P39" i="4"/>
  <c r="AF639" i="13" s="1"/>
  <c r="B39" i="10"/>
  <c r="P58" i="4"/>
  <c r="AF658" i="13" s="1"/>
  <c r="B58" i="10"/>
  <c r="P60" i="4"/>
  <c r="AF660" i="13" s="1"/>
  <c r="B60" i="10"/>
  <c r="P62" i="4"/>
  <c r="AF662" i="13" s="1"/>
  <c r="B62" i="10"/>
  <c r="P64" i="4"/>
  <c r="AF664" i="13" s="1"/>
  <c r="B64" i="10"/>
  <c r="P66" i="4"/>
  <c r="AF666" i="13" s="1"/>
  <c r="B66" i="10"/>
  <c r="P68" i="4"/>
  <c r="AF668" i="13" s="1"/>
  <c r="B68" i="10"/>
  <c r="C4" i="10"/>
  <c r="P10" i="4"/>
  <c r="AF610" i="13" s="1"/>
  <c r="B10" i="10"/>
  <c r="P12" i="4"/>
  <c r="AF612" i="13" s="1"/>
  <c r="B12" i="10"/>
  <c r="P14" i="4"/>
  <c r="AF614" i="13" s="1"/>
  <c r="B14" i="10"/>
  <c r="P16" i="4"/>
  <c r="AF616" i="13" s="1"/>
  <c r="B16" i="10"/>
  <c r="P18" i="4"/>
  <c r="AF618" i="13" s="1"/>
  <c r="B18" i="10"/>
  <c r="P20" i="4"/>
  <c r="AF620" i="13" s="1"/>
  <c r="B20" i="10"/>
  <c r="P22" i="4"/>
  <c r="AF622" i="13" s="1"/>
  <c r="B22" i="10"/>
  <c r="P24" i="4"/>
  <c r="AF624" i="13" s="1"/>
  <c r="B24" i="10"/>
  <c r="P41" i="4"/>
  <c r="AF641" i="13" s="1"/>
  <c r="B41" i="10"/>
  <c r="P43" i="4"/>
  <c r="AF643" i="13" s="1"/>
  <c r="B43" i="10"/>
  <c r="P45" i="4"/>
  <c r="AF645" i="13" s="1"/>
  <c r="B45" i="10"/>
  <c r="P47" i="4"/>
  <c r="AF647" i="13" s="1"/>
  <c r="B47" i="10"/>
  <c r="P49" i="4"/>
  <c r="AF649" i="13" s="1"/>
  <c r="B49" i="10"/>
  <c r="P51" i="4"/>
  <c r="AF651" i="13" s="1"/>
  <c r="B51" i="10"/>
  <c r="P53" i="4"/>
  <c r="AF653" i="13" s="1"/>
  <c r="B53" i="10"/>
  <c r="P55" i="4"/>
  <c r="AF655" i="13" s="1"/>
  <c r="B55" i="10"/>
  <c r="C6" i="10"/>
  <c r="C10" i="10"/>
  <c r="C14" i="10"/>
  <c r="C18" i="10"/>
  <c r="C22" i="10"/>
  <c r="C26" i="10"/>
  <c r="C30" i="10"/>
  <c r="C34" i="10"/>
  <c r="C38" i="10"/>
  <c r="C42" i="10"/>
  <c r="C46" i="10"/>
  <c r="C50" i="10"/>
  <c r="C54" i="10"/>
  <c r="C58" i="10"/>
  <c r="C62" i="10"/>
  <c r="C66" i="10"/>
  <c r="P3" i="4"/>
  <c r="AF603" i="13" s="1"/>
  <c r="B3" i="10"/>
  <c r="P5" i="4"/>
  <c r="AF605" i="13" s="1"/>
  <c r="B5" i="10"/>
  <c r="P7" i="4"/>
  <c r="AF607" i="13" s="1"/>
  <c r="B7" i="10"/>
  <c r="P26" i="4"/>
  <c r="AF626" i="13" s="1"/>
  <c r="B26" i="10"/>
  <c r="P28" i="4"/>
  <c r="AF628" i="13" s="1"/>
  <c r="B28" i="10"/>
  <c r="P30" i="4"/>
  <c r="AF630" i="13" s="1"/>
  <c r="B30" i="10"/>
  <c r="P32" i="4"/>
  <c r="AF632" i="13" s="1"/>
  <c r="B32" i="10"/>
  <c r="P34" i="4"/>
  <c r="AF634" i="13" s="1"/>
  <c r="B34" i="10"/>
  <c r="P36" i="4"/>
  <c r="AF636" i="13" s="1"/>
  <c r="B36" i="10"/>
  <c r="P38" i="4"/>
  <c r="AF638" i="13" s="1"/>
  <c r="B38" i="10"/>
  <c r="P40" i="4"/>
  <c r="AF640" i="13" s="1"/>
  <c r="B40" i="10"/>
  <c r="P57" i="4"/>
  <c r="AF657" i="13" s="1"/>
  <c r="B57" i="10"/>
  <c r="P59" i="4"/>
  <c r="AF659" i="13" s="1"/>
  <c r="B59" i="10"/>
  <c r="P61" i="4"/>
  <c r="AF661" i="13" s="1"/>
  <c r="B61" i="10"/>
  <c r="P63" i="4"/>
  <c r="AF663" i="13" s="1"/>
  <c r="B63" i="10"/>
  <c r="P65" i="4"/>
  <c r="AF665" i="13" s="1"/>
  <c r="B65" i="10"/>
  <c r="P67" i="4"/>
  <c r="AF667" i="13" s="1"/>
  <c r="B67" i="10"/>
  <c r="C3" i="10"/>
  <c r="M2" i="10"/>
  <c r="I2" i="10"/>
  <c r="I2" i="4"/>
  <c r="H2" i="10"/>
  <c r="G2" i="10"/>
  <c r="C2" i="10"/>
  <c r="N42" i="25" l="1"/>
  <c r="J42" i="25"/>
  <c r="J40" i="25"/>
  <c r="N40" i="25"/>
  <c r="O5" i="32"/>
  <c r="M62" i="26"/>
  <c r="O40" i="32"/>
  <c r="M63" i="26"/>
  <c r="J35" i="26"/>
  <c r="M81" i="26"/>
  <c r="J49" i="26"/>
  <c r="M42" i="26"/>
  <c r="J8" i="26"/>
  <c r="J83" i="26"/>
  <c r="J66" i="26"/>
  <c r="M93" i="26"/>
  <c r="J2" i="26"/>
  <c r="J39" i="26"/>
  <c r="J61" i="26"/>
  <c r="M28" i="26"/>
  <c r="J37" i="26"/>
  <c r="M34" i="26"/>
  <c r="M19" i="26"/>
  <c r="J65" i="26"/>
  <c r="M36" i="26"/>
  <c r="M76" i="26"/>
  <c r="M8" i="26"/>
  <c r="M48" i="26"/>
  <c r="J76" i="26"/>
  <c r="J94" i="26"/>
  <c r="M99" i="26"/>
  <c r="J98" i="26"/>
  <c r="M68" i="26"/>
  <c r="J81" i="26"/>
  <c r="J87" i="26"/>
  <c r="M9" i="26"/>
  <c r="M6" i="26"/>
  <c r="J62" i="26"/>
  <c r="M29" i="26"/>
  <c r="J40" i="26"/>
  <c r="M47" i="26"/>
  <c r="M23" i="26"/>
  <c r="M55" i="26"/>
  <c r="M64" i="26"/>
  <c r="J27" i="26"/>
  <c r="M67" i="26"/>
  <c r="M15" i="26"/>
  <c r="J101" i="26"/>
  <c r="M86" i="26"/>
  <c r="J92" i="26"/>
  <c r="J73" i="26"/>
  <c r="M85" i="26"/>
  <c r="M21" i="26"/>
  <c r="J77" i="26"/>
  <c r="J79" i="26"/>
  <c r="M70" i="26"/>
  <c r="J56" i="26"/>
  <c r="J30" i="26"/>
  <c r="M10" i="26"/>
  <c r="J89" i="26"/>
  <c r="M24" i="26"/>
  <c r="M52" i="26"/>
  <c r="J11" i="26"/>
  <c r="M82" i="26"/>
  <c r="M66" i="26"/>
  <c r="J74" i="26"/>
  <c r="J68" i="26"/>
  <c r="M5" i="26"/>
  <c r="J22" i="26"/>
  <c r="M41" i="26"/>
  <c r="M95" i="26"/>
  <c r="M97" i="26"/>
  <c r="M73" i="26"/>
  <c r="J84" i="26"/>
  <c r="M32" i="26"/>
  <c r="J45" i="26"/>
  <c r="M22" i="26"/>
  <c r="J7" i="26"/>
  <c r="M12" i="26"/>
  <c r="M14" i="26"/>
  <c r="J41" i="26"/>
  <c r="J64" i="26"/>
  <c r="J10" i="26"/>
  <c r="J75" i="26"/>
  <c r="J82" i="26"/>
  <c r="J100" i="26"/>
  <c r="M98" i="26"/>
  <c r="M101" i="26"/>
  <c r="J15" i="26"/>
  <c r="J78" i="26"/>
  <c r="J72" i="26"/>
  <c r="M94" i="26"/>
  <c r="J18" i="26"/>
  <c r="J88" i="26"/>
  <c r="M35" i="26"/>
  <c r="J3" i="26"/>
  <c r="M89" i="26"/>
  <c r="M92" i="26"/>
  <c r="J34" i="26"/>
  <c r="M51" i="26"/>
  <c r="J26" i="26"/>
  <c r="M90" i="26"/>
  <c r="J36" i="26"/>
  <c r="M75" i="26"/>
  <c r="J90" i="26"/>
  <c r="M3" i="26"/>
  <c r="J54" i="26"/>
  <c r="J5" i="26"/>
  <c r="M25" i="26"/>
  <c r="M91" i="26"/>
  <c r="J53" i="26"/>
  <c r="M56" i="26"/>
  <c r="J50" i="26"/>
  <c r="J17" i="26"/>
  <c r="M17" i="26"/>
  <c r="J20" i="26"/>
  <c r="J59" i="26"/>
  <c r="M4" i="26"/>
  <c r="M33" i="26"/>
  <c r="J38" i="26"/>
  <c r="J60" i="26"/>
  <c r="J23" i="26"/>
  <c r="M77" i="26"/>
  <c r="J70" i="26"/>
  <c r="J99" i="26"/>
  <c r="J85" i="26"/>
  <c r="M40" i="26"/>
  <c r="J80" i="26"/>
  <c r="J97" i="26"/>
  <c r="M43" i="26"/>
  <c r="J69" i="26"/>
  <c r="J86" i="26"/>
  <c r="J4" i="26"/>
  <c r="J9" i="26"/>
  <c r="M72" i="26"/>
  <c r="M74" i="26"/>
  <c r="J91" i="26"/>
  <c r="J43" i="26"/>
  <c r="J63" i="26"/>
  <c r="J42" i="26"/>
  <c r="J21" i="26"/>
  <c r="M84" i="26"/>
  <c r="M27" i="26"/>
  <c r="M69" i="26"/>
  <c r="J29" i="26"/>
  <c r="M54" i="26"/>
  <c r="J19" i="26"/>
  <c r="M45" i="26"/>
  <c r="M80" i="26"/>
  <c r="J48" i="26"/>
  <c r="M100" i="26"/>
  <c r="M88" i="26"/>
  <c r="M2" i="26"/>
  <c r="M46" i="26"/>
  <c r="M96" i="26"/>
  <c r="M78" i="26"/>
  <c r="J32" i="26"/>
  <c r="J14" i="26"/>
  <c r="M37" i="26"/>
  <c r="M31" i="26"/>
  <c r="J12" i="26"/>
  <c r="J31" i="26"/>
  <c r="M11" i="26"/>
  <c r="M16" i="26"/>
  <c r="M65" i="26"/>
  <c r="M49" i="26"/>
  <c r="J67" i="26"/>
  <c r="J71" i="26"/>
  <c r="J93" i="26"/>
  <c r="M79" i="26"/>
  <c r="J46" i="26"/>
  <c r="M87" i="26"/>
  <c r="J95" i="26"/>
  <c r="J96" i="26"/>
  <c r="M83" i="26"/>
  <c r="M71" i="26"/>
  <c r="L10" i="32"/>
  <c r="L30" i="32"/>
  <c r="O25" i="32"/>
  <c r="O20" i="32"/>
  <c r="O15" i="32"/>
  <c r="L5" i="32"/>
  <c r="L15" i="32"/>
  <c r="L20" i="32"/>
  <c r="L25" i="32"/>
  <c r="L35" i="32"/>
  <c r="O35" i="32"/>
  <c r="L40" i="32"/>
  <c r="O30" i="32"/>
  <c r="O10" i="32"/>
  <c r="M26" i="26"/>
  <c r="J6" i="26"/>
  <c r="M20" i="26"/>
  <c r="M38" i="26"/>
  <c r="G1021" i="13"/>
  <c r="M30" i="26"/>
  <c r="D425" i="13"/>
  <c r="J16" i="26"/>
  <c r="G409" i="13"/>
  <c r="M60" i="26"/>
  <c r="J44" i="26"/>
  <c r="J25" i="26"/>
  <c r="J55" i="26"/>
  <c r="M13" i="26"/>
  <c r="G476" i="13"/>
  <c r="M18" i="26"/>
  <c r="G426" i="13"/>
  <c r="J51" i="26"/>
  <c r="G1082" i="13"/>
  <c r="M39" i="26"/>
  <c r="D420" i="13"/>
  <c r="J24" i="26"/>
  <c r="G408" i="13"/>
  <c r="M50" i="26"/>
  <c r="M58" i="26"/>
  <c r="D449" i="13"/>
  <c r="J28" i="26"/>
  <c r="D434" i="13"/>
  <c r="J52" i="26"/>
  <c r="G456" i="13"/>
  <c r="M44" i="26"/>
  <c r="G1025" i="13"/>
  <c r="M61" i="26"/>
  <c r="G1032" i="13"/>
  <c r="M53" i="26"/>
  <c r="J57" i="26"/>
  <c r="M7" i="26"/>
  <c r="M59" i="26"/>
  <c r="J13" i="26"/>
  <c r="J47" i="26"/>
  <c r="D432" i="13"/>
  <c r="J33" i="26"/>
  <c r="D448" i="13"/>
  <c r="J58" i="26"/>
  <c r="G406" i="13"/>
  <c r="M57" i="26"/>
  <c r="AF864" i="13"/>
  <c r="F664" i="13"/>
  <c r="AF846" i="13"/>
  <c r="F646" i="13"/>
  <c r="AF220" i="13"/>
  <c r="F20" i="13"/>
  <c r="AF246" i="13"/>
  <c r="F46" i="13"/>
  <c r="AF221" i="13"/>
  <c r="F21" i="13"/>
  <c r="AF213" i="13"/>
  <c r="F13" i="13"/>
  <c r="AF238" i="13"/>
  <c r="F38" i="13"/>
  <c r="AF208" i="13"/>
  <c r="F8" i="13"/>
  <c r="K150" i="10"/>
  <c r="AF750" i="13"/>
  <c r="K146" i="10"/>
  <c r="AF746" i="13"/>
  <c r="K142" i="10"/>
  <c r="AF742" i="13"/>
  <c r="K138" i="10"/>
  <c r="AF738" i="13"/>
  <c r="K134" i="10"/>
  <c r="AF734" i="13"/>
  <c r="K130" i="10"/>
  <c r="AF730" i="13"/>
  <c r="K126" i="10"/>
  <c r="AF726" i="13"/>
  <c r="K122" i="10"/>
  <c r="AF722" i="13"/>
  <c r="K118" i="10"/>
  <c r="AF718" i="13"/>
  <c r="K114" i="10"/>
  <c r="AF714" i="13"/>
  <c r="K110" i="10"/>
  <c r="AF710" i="13"/>
  <c r="K106" i="10"/>
  <c r="AF706" i="13"/>
  <c r="K102" i="10"/>
  <c r="AF702" i="13"/>
  <c r="E150" i="10"/>
  <c r="AF150" i="13"/>
  <c r="E146" i="10"/>
  <c r="AF146" i="13"/>
  <c r="E142" i="10"/>
  <c r="AF142" i="13"/>
  <c r="E138" i="10"/>
  <c r="AF138" i="13"/>
  <c r="E134" i="10"/>
  <c r="AF134" i="13"/>
  <c r="E130" i="10"/>
  <c r="AF130" i="13"/>
  <c r="E126" i="10"/>
  <c r="AF126" i="13"/>
  <c r="E122" i="10"/>
  <c r="AF122" i="13"/>
  <c r="E118" i="10"/>
  <c r="AF118" i="13"/>
  <c r="E114" i="10"/>
  <c r="AF114" i="13"/>
  <c r="E110" i="10"/>
  <c r="AF110" i="13"/>
  <c r="E106" i="10"/>
  <c r="AF106" i="13"/>
  <c r="E102" i="10"/>
  <c r="AF102" i="13"/>
  <c r="C937" i="13"/>
  <c r="AC1137" i="13"/>
  <c r="C1137" i="13" s="1"/>
  <c r="C921" i="13"/>
  <c r="AC1121" i="13"/>
  <c r="C1121" i="13" s="1"/>
  <c r="C905" i="13"/>
  <c r="AC1105" i="13"/>
  <c r="C1105" i="13" s="1"/>
  <c r="C348" i="13"/>
  <c r="AC548" i="13"/>
  <c r="C548" i="13" s="1"/>
  <c r="C947" i="13"/>
  <c r="AC1147" i="13"/>
  <c r="C1147" i="13" s="1"/>
  <c r="C349" i="13"/>
  <c r="AC549" i="13"/>
  <c r="C549" i="13" s="1"/>
  <c r="C317" i="13"/>
  <c r="AC517" i="13"/>
  <c r="C517" i="13" s="1"/>
  <c r="C308" i="13"/>
  <c r="AC508" i="13"/>
  <c r="C508" i="13" s="1"/>
  <c r="C907" i="13"/>
  <c r="AC1107" i="13"/>
  <c r="C1107" i="13" s="1"/>
  <c r="C936" i="13"/>
  <c r="AC1136" i="13"/>
  <c r="C1136" i="13" s="1"/>
  <c r="C920" i="13"/>
  <c r="AC1120" i="13"/>
  <c r="C1120" i="13" s="1"/>
  <c r="C904" i="13"/>
  <c r="AC1104" i="13"/>
  <c r="C1104" i="13" s="1"/>
  <c r="C344" i="13"/>
  <c r="AC544" i="13"/>
  <c r="C544" i="13" s="1"/>
  <c r="C915" i="13"/>
  <c r="AC1115" i="13"/>
  <c r="C1115" i="13" s="1"/>
  <c r="C339" i="13"/>
  <c r="AC539" i="13"/>
  <c r="C539" i="13" s="1"/>
  <c r="C323" i="13"/>
  <c r="AC523" i="13"/>
  <c r="C523" i="13" s="1"/>
  <c r="AC507" i="13"/>
  <c r="C507" i="13" s="1"/>
  <c r="C307" i="13"/>
  <c r="C338" i="13"/>
  <c r="AC538" i="13"/>
  <c r="C538" i="13" s="1"/>
  <c r="C322" i="13"/>
  <c r="AC522" i="13"/>
  <c r="C522" i="13" s="1"/>
  <c r="C306" i="13"/>
  <c r="AC506" i="13"/>
  <c r="C506" i="13" s="1"/>
  <c r="AF867" i="13"/>
  <c r="F667" i="13"/>
  <c r="AF859" i="13"/>
  <c r="F659" i="13"/>
  <c r="AF836" i="13"/>
  <c r="F636" i="13"/>
  <c r="AF828" i="13"/>
  <c r="F628" i="13"/>
  <c r="AF803" i="13"/>
  <c r="F603" i="13"/>
  <c r="AF849" i="13"/>
  <c r="F649" i="13"/>
  <c r="AF841" i="13"/>
  <c r="F641" i="13"/>
  <c r="AF818" i="13"/>
  <c r="F618" i="13"/>
  <c r="AF810" i="13"/>
  <c r="F610" i="13"/>
  <c r="AF264" i="13"/>
  <c r="F64" i="13"/>
  <c r="AF256" i="13"/>
  <c r="F56" i="13"/>
  <c r="AF233" i="13"/>
  <c r="F33" i="13"/>
  <c r="AF225" i="13"/>
  <c r="F25" i="13"/>
  <c r="AF901" i="13"/>
  <c r="F701" i="13"/>
  <c r="AF897" i="13"/>
  <c r="F697" i="13"/>
  <c r="AF893" i="13"/>
  <c r="F693" i="13"/>
  <c r="AF889" i="13"/>
  <c r="F689" i="13"/>
  <c r="AF885" i="13"/>
  <c r="F685" i="13"/>
  <c r="AF881" i="13"/>
  <c r="F681" i="13"/>
  <c r="AF877" i="13"/>
  <c r="F677" i="13"/>
  <c r="AF873" i="13"/>
  <c r="F673" i="13"/>
  <c r="AF869" i="13"/>
  <c r="F669" i="13"/>
  <c r="AF299" i="13"/>
  <c r="F99" i="13"/>
  <c r="AF295" i="13"/>
  <c r="F95" i="13"/>
  <c r="AF291" i="13"/>
  <c r="F91" i="13"/>
  <c r="AF287" i="13"/>
  <c r="F87" i="13"/>
  <c r="AF283" i="13"/>
  <c r="F83" i="13"/>
  <c r="AF279" i="13"/>
  <c r="F79" i="13"/>
  <c r="AF275" i="13"/>
  <c r="F75" i="13"/>
  <c r="AF271" i="13"/>
  <c r="F71" i="13"/>
  <c r="AC1089" i="13"/>
  <c r="C1089" i="13" s="1"/>
  <c r="C889" i="13"/>
  <c r="AC1073" i="13"/>
  <c r="C1073" i="13" s="1"/>
  <c r="C873" i="13"/>
  <c r="AC1057" i="13"/>
  <c r="C1057" i="13" s="1"/>
  <c r="C857" i="13"/>
  <c r="AC1041" i="13"/>
  <c r="C1041" i="13" s="1"/>
  <c r="C841" i="13"/>
  <c r="AC1025" i="13"/>
  <c r="C1025" i="13" s="1"/>
  <c r="C825" i="13"/>
  <c r="AC1009" i="13"/>
  <c r="C1009" i="13" s="1"/>
  <c r="C809" i="13"/>
  <c r="AC492" i="13"/>
  <c r="C492" i="13" s="1"/>
  <c r="C292" i="13"/>
  <c r="AC448" i="13"/>
  <c r="C448" i="13" s="1"/>
  <c r="C248" i="13"/>
  <c r="AC1095" i="13"/>
  <c r="C1095" i="13" s="1"/>
  <c r="C895" i="13"/>
  <c r="AC1047" i="13"/>
  <c r="C1047" i="13" s="1"/>
  <c r="C847" i="13"/>
  <c r="C333" i="13"/>
  <c r="AC533" i="13"/>
  <c r="C533" i="13" s="1"/>
  <c r="AC501" i="13"/>
  <c r="C501" i="13" s="1"/>
  <c r="C301" i="13"/>
  <c r="AC485" i="13"/>
  <c r="C485" i="13" s="1"/>
  <c r="C285" i="13"/>
  <c r="AC469" i="13"/>
  <c r="C469" i="13" s="1"/>
  <c r="C269" i="13"/>
  <c r="AC453" i="13"/>
  <c r="C453" i="13" s="1"/>
  <c r="C253" i="13"/>
  <c r="AC437" i="13"/>
  <c r="C437" i="13" s="1"/>
  <c r="C237" i="13"/>
  <c r="AC421" i="13"/>
  <c r="C421" i="13" s="1"/>
  <c r="C221" i="13"/>
  <c r="AC405" i="13"/>
  <c r="C405" i="13" s="1"/>
  <c r="C205" i="13"/>
  <c r="AC1044" i="13"/>
  <c r="C1044" i="13" s="1"/>
  <c r="C844" i="13"/>
  <c r="AC1012" i="13"/>
  <c r="C1012" i="13" s="1"/>
  <c r="C812" i="13"/>
  <c r="AC456" i="13"/>
  <c r="C456" i="13" s="1"/>
  <c r="C256" i="13"/>
  <c r="AC408" i="13"/>
  <c r="C408" i="13" s="1"/>
  <c r="C208" i="13"/>
  <c r="AC1063" i="13"/>
  <c r="C1063" i="13" s="1"/>
  <c r="C863" i="13"/>
  <c r="AC1015" i="13"/>
  <c r="C1015" i="13" s="1"/>
  <c r="C815" i="13"/>
  <c r="AC1088" i="13"/>
  <c r="C1088" i="13" s="1"/>
  <c r="C888" i="13"/>
  <c r="AC1068" i="13"/>
  <c r="C1068" i="13" s="1"/>
  <c r="C868" i="13"/>
  <c r="AC1040" i="13"/>
  <c r="C1040" i="13" s="1"/>
  <c r="C840" i="13"/>
  <c r="AC500" i="13"/>
  <c r="C500" i="13" s="1"/>
  <c r="C300" i="13"/>
  <c r="AC452" i="13"/>
  <c r="C452" i="13" s="1"/>
  <c r="C252" i="13"/>
  <c r="AC404" i="13"/>
  <c r="C404" i="13" s="1"/>
  <c r="C204" i="13"/>
  <c r="AC1067" i="13"/>
  <c r="C1067" i="13" s="1"/>
  <c r="C867" i="13"/>
  <c r="AC1011" i="13"/>
  <c r="C1011" i="13" s="1"/>
  <c r="C811" i="13"/>
  <c r="AC491" i="13"/>
  <c r="C491" i="13" s="1"/>
  <c r="C291" i="13"/>
  <c r="AC475" i="13"/>
  <c r="C475" i="13" s="1"/>
  <c r="C275" i="13"/>
  <c r="AC459" i="13"/>
  <c r="C459" i="13" s="1"/>
  <c r="C259" i="13"/>
  <c r="AC443" i="13"/>
  <c r="C443" i="13" s="1"/>
  <c r="C243" i="13"/>
  <c r="AC427" i="13"/>
  <c r="C427" i="13" s="1"/>
  <c r="C227" i="13"/>
  <c r="AC411" i="13"/>
  <c r="C411" i="13" s="1"/>
  <c r="C211" i="13"/>
  <c r="C946" i="13"/>
  <c r="AC1146" i="13"/>
  <c r="C1146" i="13" s="1"/>
  <c r="C930" i="13"/>
  <c r="AC1130" i="13"/>
  <c r="C1130" i="13" s="1"/>
  <c r="C914" i="13"/>
  <c r="AC1114" i="13"/>
  <c r="C1114" i="13" s="1"/>
  <c r="AC1098" i="13"/>
  <c r="C1098" i="13" s="1"/>
  <c r="C898" i="13"/>
  <c r="AC1082" i="13"/>
  <c r="C1082" i="13" s="1"/>
  <c r="C882" i="13"/>
  <c r="AC1066" i="13"/>
  <c r="C1066" i="13" s="1"/>
  <c r="C866" i="13"/>
  <c r="AC1050" i="13"/>
  <c r="C1050" i="13" s="1"/>
  <c r="C850" i="13"/>
  <c r="AC1034" i="13"/>
  <c r="C1034" i="13" s="1"/>
  <c r="C834" i="13"/>
  <c r="AC1018" i="13"/>
  <c r="C1018" i="13" s="1"/>
  <c r="C818" i="13"/>
  <c r="AC1002" i="13"/>
  <c r="C1002" i="13" s="1"/>
  <c r="C802" i="13"/>
  <c r="AC490" i="13"/>
  <c r="C490" i="13" s="1"/>
  <c r="C290" i="13"/>
  <c r="AC474" i="13"/>
  <c r="C474" i="13" s="1"/>
  <c r="C274" i="13"/>
  <c r="AC458" i="13"/>
  <c r="C458" i="13" s="1"/>
  <c r="C258" i="13"/>
  <c r="AC442" i="13"/>
  <c r="C442" i="13" s="1"/>
  <c r="C242" i="13"/>
  <c r="AC426" i="13"/>
  <c r="C226" i="13"/>
  <c r="AC410" i="13"/>
  <c r="C410" i="13" s="1"/>
  <c r="C210" i="13"/>
  <c r="AF862" i="13"/>
  <c r="F662" i="13"/>
  <c r="AF837" i="13"/>
  <c r="F637" i="13"/>
  <c r="AF829" i="13"/>
  <c r="F629" i="13"/>
  <c r="AF806" i="13"/>
  <c r="F606" i="13"/>
  <c r="AF852" i="13"/>
  <c r="F652" i="13"/>
  <c r="AF844" i="13"/>
  <c r="F644" i="13"/>
  <c r="AF819" i="13"/>
  <c r="F619" i="13"/>
  <c r="AF811" i="13"/>
  <c r="F611" i="13"/>
  <c r="AF251" i="13"/>
  <c r="F51" i="13"/>
  <c r="AF243" i="13"/>
  <c r="F43" i="13"/>
  <c r="AF218" i="13"/>
  <c r="F18" i="13"/>
  <c r="AF210" i="13"/>
  <c r="F10" i="13"/>
  <c r="AF267" i="13"/>
  <c r="F67" i="13"/>
  <c r="AF205" i="13"/>
  <c r="F5" i="13"/>
  <c r="AF230" i="13"/>
  <c r="F30" i="13"/>
  <c r="AF252" i="13"/>
  <c r="F52" i="13"/>
  <c r="AF244" i="13"/>
  <c r="F44" i="13"/>
  <c r="AF219" i="13"/>
  <c r="F19" i="13"/>
  <c r="AF211" i="13"/>
  <c r="F11" i="13"/>
  <c r="AF232" i="13"/>
  <c r="F32" i="13"/>
  <c r="AF240" i="13"/>
  <c r="F40" i="13"/>
  <c r="K149" i="10"/>
  <c r="AF749" i="13"/>
  <c r="K145" i="10"/>
  <c r="AF745" i="13"/>
  <c r="K141" i="10"/>
  <c r="AF741" i="13"/>
  <c r="K137" i="10"/>
  <c r="AF737" i="13"/>
  <c r="K133" i="10"/>
  <c r="AF733" i="13"/>
  <c r="K129" i="10"/>
  <c r="AF729" i="13"/>
  <c r="K125" i="10"/>
  <c r="AF725" i="13"/>
  <c r="K121" i="10"/>
  <c r="AF721" i="13"/>
  <c r="K117" i="10"/>
  <c r="AF717" i="13"/>
  <c r="K113" i="10"/>
  <c r="AF713" i="13"/>
  <c r="K109" i="10"/>
  <c r="AF709" i="13"/>
  <c r="K105" i="10"/>
  <c r="AF705" i="13"/>
  <c r="E149" i="10"/>
  <c r="AF149" i="13"/>
  <c r="E145" i="10"/>
  <c r="AF145" i="13"/>
  <c r="E141" i="10"/>
  <c r="AF141" i="13"/>
  <c r="E137" i="10"/>
  <c r="AF137" i="13"/>
  <c r="E133" i="10"/>
  <c r="AF133" i="13"/>
  <c r="E129" i="10"/>
  <c r="AF129" i="13"/>
  <c r="E125" i="10"/>
  <c r="AF125" i="13"/>
  <c r="E121" i="10"/>
  <c r="AF121" i="13"/>
  <c r="E117" i="10"/>
  <c r="AF117" i="13"/>
  <c r="E113" i="10"/>
  <c r="AF113" i="13"/>
  <c r="E109" i="10"/>
  <c r="AF109" i="13"/>
  <c r="E105" i="10"/>
  <c r="AF105" i="13"/>
  <c r="C931" i="13"/>
  <c r="AC1131" i="13"/>
  <c r="C1131" i="13" s="1"/>
  <c r="C345" i="13"/>
  <c r="AC545" i="13"/>
  <c r="C545" i="13" s="1"/>
  <c r="C329" i="13"/>
  <c r="AC529" i="13"/>
  <c r="C529" i="13" s="1"/>
  <c r="C313" i="13"/>
  <c r="AC513" i="13"/>
  <c r="C513" i="13" s="1"/>
  <c r="C340" i="13"/>
  <c r="AC540" i="13"/>
  <c r="C540" i="13" s="1"/>
  <c r="C951" i="13"/>
  <c r="AC1151" i="13"/>
  <c r="C1151" i="13" s="1"/>
  <c r="C948" i="13"/>
  <c r="AC1148" i="13"/>
  <c r="C1148" i="13" s="1"/>
  <c r="C932" i="13"/>
  <c r="AC1132" i="13"/>
  <c r="C1132" i="13" s="1"/>
  <c r="C336" i="13"/>
  <c r="AC536" i="13"/>
  <c r="C536" i="13" s="1"/>
  <c r="C943" i="13"/>
  <c r="AC1143" i="13"/>
  <c r="C1143" i="13" s="1"/>
  <c r="C903" i="13"/>
  <c r="AC1103" i="13"/>
  <c r="C1103" i="13" s="1"/>
  <c r="AC551" i="13"/>
  <c r="C551" i="13" s="1"/>
  <c r="C351" i="13"/>
  <c r="C335" i="13"/>
  <c r="AC535" i="13"/>
  <c r="C535" i="13" s="1"/>
  <c r="C319" i="13"/>
  <c r="AC519" i="13"/>
  <c r="C519" i="13" s="1"/>
  <c r="C303" i="13"/>
  <c r="AC503" i="13"/>
  <c r="C503" i="13" s="1"/>
  <c r="C942" i="13"/>
  <c r="AC1142" i="13"/>
  <c r="C1142" i="13" s="1"/>
  <c r="C926" i="13"/>
  <c r="AC1126" i="13"/>
  <c r="C1126" i="13" s="1"/>
  <c r="C910" i="13"/>
  <c r="AC1110" i="13"/>
  <c r="C1110" i="13" s="1"/>
  <c r="C350" i="13"/>
  <c r="AC550" i="13"/>
  <c r="C550" i="13" s="1"/>
  <c r="C334" i="13"/>
  <c r="AC534" i="13"/>
  <c r="C534" i="13" s="1"/>
  <c r="C318" i="13"/>
  <c r="AC518" i="13"/>
  <c r="C518" i="13" s="1"/>
  <c r="C302" i="13"/>
  <c r="AC502" i="13"/>
  <c r="C502" i="13" s="1"/>
  <c r="AF839" i="13"/>
  <c r="F639" i="13"/>
  <c r="AF821" i="13"/>
  <c r="F621" i="13"/>
  <c r="AF212" i="13"/>
  <c r="F12" i="13"/>
  <c r="AF236" i="13"/>
  <c r="F36" i="13"/>
  <c r="AF857" i="13"/>
  <c r="F657" i="13"/>
  <c r="AF824" i="13"/>
  <c r="F624" i="13"/>
  <c r="AF231" i="13"/>
  <c r="F31" i="13"/>
  <c r="AF900" i="13"/>
  <c r="F700" i="13"/>
  <c r="AF888" i="13"/>
  <c r="F688" i="13"/>
  <c r="AF876" i="13"/>
  <c r="F676" i="13"/>
  <c r="AF294" i="13"/>
  <c r="F94" i="13"/>
  <c r="AF286" i="13"/>
  <c r="F86" i="13"/>
  <c r="AF278" i="13"/>
  <c r="F78" i="13"/>
  <c r="C949" i="13"/>
  <c r="AC1149" i="13"/>
  <c r="C1149" i="13" s="1"/>
  <c r="AC1101" i="13"/>
  <c r="C1101" i="13" s="1"/>
  <c r="C901" i="13"/>
  <c r="AC1037" i="13"/>
  <c r="C1037" i="13" s="1"/>
  <c r="C837" i="13"/>
  <c r="AC1005" i="13"/>
  <c r="C1005" i="13" s="1"/>
  <c r="C805" i="13"/>
  <c r="AC436" i="13"/>
  <c r="C436" i="13" s="1"/>
  <c r="C236" i="13"/>
  <c r="AC1035" i="13"/>
  <c r="C1035" i="13" s="1"/>
  <c r="C835" i="13"/>
  <c r="AC465" i="13"/>
  <c r="C465" i="13" s="1"/>
  <c r="C265" i="13"/>
  <c r="AC433" i="13"/>
  <c r="C433" i="13" s="1"/>
  <c r="C233" i="13"/>
  <c r="AC1036" i="13"/>
  <c r="C1036" i="13" s="1"/>
  <c r="C836" i="13"/>
  <c r="AC444" i="13"/>
  <c r="C444" i="13" s="1"/>
  <c r="C244" i="13"/>
  <c r="AC1051" i="13"/>
  <c r="C1051" i="13" s="1"/>
  <c r="C851" i="13"/>
  <c r="C916" i="13"/>
  <c r="AC1116" i="13"/>
  <c r="C1116" i="13" s="1"/>
  <c r="AC1064" i="13"/>
  <c r="C1064" i="13" s="1"/>
  <c r="C864" i="13"/>
  <c r="AC488" i="13"/>
  <c r="C488" i="13" s="1"/>
  <c r="C288" i="13"/>
  <c r="AC455" i="13"/>
  <c r="C455" i="13" s="1"/>
  <c r="C255" i="13"/>
  <c r="AC407" i="13"/>
  <c r="C407" i="13" s="1"/>
  <c r="C207" i="13"/>
  <c r="AC1062" i="13"/>
  <c r="C1062" i="13" s="1"/>
  <c r="C862" i="13"/>
  <c r="AC486" i="13"/>
  <c r="C486" i="13" s="1"/>
  <c r="C286" i="13"/>
  <c r="AC406" i="13"/>
  <c r="C406" i="13" s="1"/>
  <c r="C206" i="13"/>
  <c r="AF835" i="13"/>
  <c r="F635" i="13"/>
  <c r="AF842" i="13"/>
  <c r="F642" i="13"/>
  <c r="AF216" i="13"/>
  <c r="F16" i="13"/>
  <c r="AF265" i="13"/>
  <c r="F65" i="13"/>
  <c r="AF217" i="13"/>
  <c r="F17" i="13"/>
  <c r="AF224" i="13"/>
  <c r="F24" i="13"/>
  <c r="K148" i="10"/>
  <c r="AF748" i="13"/>
  <c r="K132" i="10"/>
  <c r="AF732" i="13"/>
  <c r="K120" i="10"/>
  <c r="AF720" i="13"/>
  <c r="K108" i="10"/>
  <c r="AF708" i="13"/>
  <c r="E148" i="10"/>
  <c r="AF148" i="13"/>
  <c r="E136" i="10"/>
  <c r="AF136" i="13"/>
  <c r="E124" i="10"/>
  <c r="AF124" i="13"/>
  <c r="E112" i="10"/>
  <c r="AF112" i="13"/>
  <c r="C945" i="13"/>
  <c r="AC1145" i="13"/>
  <c r="C1145" i="13" s="1"/>
  <c r="AC509" i="13"/>
  <c r="C509" i="13" s="1"/>
  <c r="C309" i="13"/>
  <c r="C939" i="13"/>
  <c r="AC1139" i="13"/>
  <c r="C1139" i="13" s="1"/>
  <c r="C944" i="13"/>
  <c r="AC1144" i="13"/>
  <c r="C1144" i="13" s="1"/>
  <c r="C324" i="13"/>
  <c r="AC524" i="13"/>
  <c r="C524" i="13" s="1"/>
  <c r="C315" i="13"/>
  <c r="AC515" i="13"/>
  <c r="C515" i="13" s="1"/>
  <c r="AC546" i="13"/>
  <c r="C546" i="13" s="1"/>
  <c r="C346" i="13"/>
  <c r="AF863" i="13"/>
  <c r="F663" i="13"/>
  <c r="AF840" i="13"/>
  <c r="F640" i="13"/>
  <c r="AF832" i="13"/>
  <c r="F632" i="13"/>
  <c r="AF807" i="13"/>
  <c r="F607" i="13"/>
  <c r="AF853" i="13"/>
  <c r="F653" i="13"/>
  <c r="AF845" i="13"/>
  <c r="F645" i="13"/>
  <c r="AF822" i="13"/>
  <c r="F622" i="13"/>
  <c r="AF814" i="13"/>
  <c r="F614" i="13"/>
  <c r="AF268" i="13"/>
  <c r="F68" i="13"/>
  <c r="AF260" i="13"/>
  <c r="F60" i="13"/>
  <c r="AF237" i="13"/>
  <c r="F37" i="13"/>
  <c r="AF229" i="13"/>
  <c r="F29" i="13"/>
  <c r="AF204" i="13"/>
  <c r="F4" i="13"/>
  <c r="AF899" i="13"/>
  <c r="F699" i="13"/>
  <c r="AF895" i="13"/>
  <c r="F695" i="13"/>
  <c r="AF891" i="13"/>
  <c r="F691" i="13"/>
  <c r="AF887" i="13"/>
  <c r="F687" i="13"/>
  <c r="AF883" i="13"/>
  <c r="F683" i="13"/>
  <c r="AF879" i="13"/>
  <c r="F679" i="13"/>
  <c r="AF875" i="13"/>
  <c r="F675" i="13"/>
  <c r="AF871" i="13"/>
  <c r="F671" i="13"/>
  <c r="AF301" i="13"/>
  <c r="F101" i="13"/>
  <c r="AF297" i="13"/>
  <c r="F97" i="13"/>
  <c r="AF293" i="13"/>
  <c r="F93" i="13"/>
  <c r="AF289" i="13"/>
  <c r="F89" i="13"/>
  <c r="AF285" i="13"/>
  <c r="F85" i="13"/>
  <c r="AF281" i="13"/>
  <c r="F81" i="13"/>
  <c r="AF277" i="13"/>
  <c r="F77" i="13"/>
  <c r="AF273" i="13"/>
  <c r="F73" i="13"/>
  <c r="AF269" i="13"/>
  <c r="F69" i="13"/>
  <c r="C929" i="13"/>
  <c r="AC1129" i="13"/>
  <c r="C1129" i="13" s="1"/>
  <c r="AC1097" i="13"/>
  <c r="C1097" i="13" s="1"/>
  <c r="C897" i="13"/>
  <c r="AC1081" i="13"/>
  <c r="C1081" i="13" s="1"/>
  <c r="C881" i="13"/>
  <c r="AC1065" i="13"/>
  <c r="C1065" i="13" s="1"/>
  <c r="C865" i="13"/>
  <c r="AC1049" i="13"/>
  <c r="C1049" i="13" s="1"/>
  <c r="C849" i="13"/>
  <c r="AC1033" i="13"/>
  <c r="C1033" i="13" s="1"/>
  <c r="C833" i="13"/>
  <c r="AC1017" i="13"/>
  <c r="C1017" i="13" s="1"/>
  <c r="C817" i="13"/>
  <c r="AC1016" i="13"/>
  <c r="C1016" i="13" s="1"/>
  <c r="C816" i="13"/>
  <c r="AC468" i="13"/>
  <c r="C468" i="13" s="1"/>
  <c r="C268" i="13"/>
  <c r="AC424" i="13"/>
  <c r="C424" i="13" s="1"/>
  <c r="C224" i="13"/>
  <c r="AC1071" i="13"/>
  <c r="C1071" i="13" s="1"/>
  <c r="C871" i="13"/>
  <c r="AC1023" i="13"/>
  <c r="C1023" i="13" s="1"/>
  <c r="C823" i="13"/>
  <c r="AC541" i="13"/>
  <c r="C541" i="13" s="1"/>
  <c r="C341" i="13"/>
  <c r="AC493" i="13"/>
  <c r="C493" i="13" s="1"/>
  <c r="C293" i="13"/>
  <c r="AC477" i="13"/>
  <c r="C477" i="13" s="1"/>
  <c r="C277" i="13"/>
  <c r="AC461" i="13"/>
  <c r="C461" i="13" s="1"/>
  <c r="C261" i="13"/>
  <c r="AC445" i="13"/>
  <c r="C445" i="13" s="1"/>
  <c r="C245" i="13"/>
  <c r="AC429" i="13"/>
  <c r="C429" i="13" s="1"/>
  <c r="C229" i="13"/>
  <c r="AC413" i="13"/>
  <c r="C413" i="13" s="1"/>
  <c r="C213" i="13"/>
  <c r="AC1060" i="13"/>
  <c r="C1060" i="13" s="1"/>
  <c r="C860" i="13"/>
  <c r="AC1028" i="13"/>
  <c r="C1028" i="13" s="1"/>
  <c r="C828" i="13"/>
  <c r="AC484" i="13"/>
  <c r="C484" i="13" s="1"/>
  <c r="C284" i="13"/>
  <c r="AC432" i="13"/>
  <c r="C432" i="13" s="1"/>
  <c r="C232" i="13"/>
  <c r="AC1087" i="13"/>
  <c r="C1087" i="13" s="1"/>
  <c r="C887" i="13"/>
  <c r="AC1043" i="13"/>
  <c r="C1043" i="13" s="1"/>
  <c r="C843" i="13"/>
  <c r="AC1096" i="13"/>
  <c r="C1096" i="13" s="1"/>
  <c r="C896" i="13"/>
  <c r="AC1080" i="13"/>
  <c r="C1080" i="13" s="1"/>
  <c r="C880" i="13"/>
  <c r="AC1056" i="13"/>
  <c r="C1056" i="13" s="1"/>
  <c r="C856" i="13"/>
  <c r="AC1024" i="13"/>
  <c r="C1024" i="13" s="1"/>
  <c r="C824" i="13"/>
  <c r="AC476" i="13"/>
  <c r="C476" i="13" s="1"/>
  <c r="C276" i="13"/>
  <c r="AC428" i="13"/>
  <c r="C428" i="13" s="1"/>
  <c r="C228" i="13"/>
  <c r="AC1091" i="13"/>
  <c r="C1091" i="13" s="1"/>
  <c r="C891" i="13"/>
  <c r="AC1039" i="13"/>
  <c r="C1039" i="13" s="1"/>
  <c r="C839" i="13"/>
  <c r="AC499" i="13"/>
  <c r="C499" i="13" s="1"/>
  <c r="C299" i="13"/>
  <c r="AC483" i="13"/>
  <c r="C483" i="13" s="1"/>
  <c r="C283" i="13"/>
  <c r="AC467" i="13"/>
  <c r="C467" i="13" s="1"/>
  <c r="C267" i="13"/>
  <c r="AC451" i="13"/>
  <c r="C451" i="13" s="1"/>
  <c r="C251" i="13"/>
  <c r="AC435" i="13"/>
  <c r="C435" i="13" s="1"/>
  <c r="C235" i="13"/>
  <c r="AC419" i="13"/>
  <c r="C419" i="13" s="1"/>
  <c r="C219" i="13"/>
  <c r="AC403" i="13"/>
  <c r="C403" i="13" s="1"/>
  <c r="C203" i="13"/>
  <c r="C938" i="13"/>
  <c r="AC1138" i="13"/>
  <c r="C1138" i="13" s="1"/>
  <c r="C922" i="13"/>
  <c r="AC1122" i="13"/>
  <c r="C1122" i="13" s="1"/>
  <c r="AC1106" i="13"/>
  <c r="C1106" i="13" s="1"/>
  <c r="C906" i="13"/>
  <c r="AC1090" i="13"/>
  <c r="C1090" i="13" s="1"/>
  <c r="C890" i="13"/>
  <c r="AC1074" i="13"/>
  <c r="C1074" i="13" s="1"/>
  <c r="C874" i="13"/>
  <c r="AC1058" i="13"/>
  <c r="C1058" i="13" s="1"/>
  <c r="C858" i="13"/>
  <c r="AC1042" i="13"/>
  <c r="C1042" i="13" s="1"/>
  <c r="C842" i="13"/>
  <c r="AC1026" i="13"/>
  <c r="C1026" i="13" s="1"/>
  <c r="C826" i="13"/>
  <c r="AC1010" i="13"/>
  <c r="C1010" i="13" s="1"/>
  <c r="C810" i="13"/>
  <c r="AC498" i="13"/>
  <c r="C498" i="13" s="1"/>
  <c r="C298" i="13"/>
  <c r="AC482" i="13"/>
  <c r="C482" i="13" s="1"/>
  <c r="C282" i="13"/>
  <c r="AC466" i="13"/>
  <c r="C466" i="13" s="1"/>
  <c r="C266" i="13"/>
  <c r="AC450" i="13"/>
  <c r="C450" i="13" s="1"/>
  <c r="C250" i="13"/>
  <c r="AC434" i="13"/>
  <c r="C434" i="13" s="1"/>
  <c r="C234" i="13"/>
  <c r="AC418" i="13"/>
  <c r="C418" i="13" s="1"/>
  <c r="C218" i="13"/>
  <c r="AC1019" i="13"/>
  <c r="C1019" i="13" s="1"/>
  <c r="C819" i="13"/>
  <c r="AF808" i="13"/>
  <c r="F608" i="13"/>
  <c r="AF813" i="13"/>
  <c r="F613" i="13"/>
  <c r="AF245" i="13"/>
  <c r="F45" i="13"/>
  <c r="AF865" i="13"/>
  <c r="F665" i="13"/>
  <c r="AF826" i="13"/>
  <c r="F626" i="13"/>
  <c r="AF847" i="13"/>
  <c r="F647" i="13"/>
  <c r="AF262" i="13"/>
  <c r="F62" i="13"/>
  <c r="AF206" i="13"/>
  <c r="F6" i="13"/>
  <c r="AF896" i="13"/>
  <c r="F696" i="13"/>
  <c r="AF884" i="13"/>
  <c r="F684" i="13"/>
  <c r="AF872" i="13"/>
  <c r="F672" i="13"/>
  <c r="AF298" i="13"/>
  <c r="F98" i="13"/>
  <c r="AF282" i="13"/>
  <c r="F82" i="13"/>
  <c r="AF270" i="13"/>
  <c r="F70" i="13"/>
  <c r="C933" i="13"/>
  <c r="AC1133" i="13"/>
  <c r="C1133" i="13" s="1"/>
  <c r="AC1069" i="13"/>
  <c r="C1069" i="13" s="1"/>
  <c r="C869" i="13"/>
  <c r="C332" i="13"/>
  <c r="AC532" i="13"/>
  <c r="C532" i="13" s="1"/>
  <c r="AC497" i="13"/>
  <c r="C497" i="13" s="1"/>
  <c r="C297" i="13"/>
  <c r="AC449" i="13"/>
  <c r="C449" i="13" s="1"/>
  <c r="C249" i="13"/>
  <c r="AC1076" i="13"/>
  <c r="C1076" i="13" s="1"/>
  <c r="C876" i="13"/>
  <c r="AC496" i="13"/>
  <c r="C496" i="13" s="1"/>
  <c r="C296" i="13"/>
  <c r="AC1099" i="13"/>
  <c r="C1099" i="13" s="1"/>
  <c r="C899" i="13"/>
  <c r="AC1084" i="13"/>
  <c r="C1084" i="13" s="1"/>
  <c r="C884" i="13"/>
  <c r="AC487" i="13"/>
  <c r="C487" i="13" s="1"/>
  <c r="C287" i="13"/>
  <c r="AC439" i="13"/>
  <c r="C439" i="13" s="1"/>
  <c r="C239" i="13"/>
  <c r="AC1094" i="13"/>
  <c r="C1094" i="13" s="1"/>
  <c r="C894" i="13"/>
  <c r="AC1046" i="13"/>
  <c r="C1046" i="13" s="1"/>
  <c r="C846" i="13"/>
  <c r="AC1014" i="13"/>
  <c r="C1014" i="13" s="1"/>
  <c r="C814" i="13"/>
  <c r="AC470" i="13"/>
  <c r="C470" i="13" s="1"/>
  <c r="C270" i="13"/>
  <c r="AC422" i="13"/>
  <c r="C422" i="13" s="1"/>
  <c r="C222" i="13"/>
  <c r="AF868" i="13"/>
  <c r="F668" i="13"/>
  <c r="AF827" i="13"/>
  <c r="F627" i="13"/>
  <c r="AF817" i="13"/>
  <c r="F617" i="13"/>
  <c r="AF249" i="13"/>
  <c r="F49" i="13"/>
  <c r="AF261" i="13"/>
  <c r="F61" i="13"/>
  <c r="AF242" i="13"/>
  <c r="F42" i="13"/>
  <c r="AF263" i="13"/>
  <c r="F63" i="13"/>
  <c r="K144" i="10"/>
  <c r="AF744" i="13"/>
  <c r="K136" i="10"/>
  <c r="AF736" i="13"/>
  <c r="K124" i="10"/>
  <c r="AF724" i="13"/>
  <c r="K112" i="10"/>
  <c r="AF712" i="13"/>
  <c r="E144" i="10"/>
  <c r="AF144" i="13"/>
  <c r="E132" i="10"/>
  <c r="AF132" i="13"/>
  <c r="E120" i="10"/>
  <c r="AF120" i="13"/>
  <c r="E108" i="10"/>
  <c r="AF108" i="13"/>
  <c r="C316" i="13"/>
  <c r="AC516" i="13"/>
  <c r="C516" i="13" s="1"/>
  <c r="C919" i="13"/>
  <c r="AC1119" i="13"/>
  <c r="C1119" i="13" s="1"/>
  <c r="C928" i="13"/>
  <c r="AC1128" i="13"/>
  <c r="C1128" i="13" s="1"/>
  <c r="C935" i="13"/>
  <c r="AC1135" i="13"/>
  <c r="C1135" i="13" s="1"/>
  <c r="C347" i="13"/>
  <c r="AC547" i="13"/>
  <c r="C547" i="13" s="1"/>
  <c r="AC514" i="13"/>
  <c r="C514" i="13" s="1"/>
  <c r="C314" i="13"/>
  <c r="AF866" i="13"/>
  <c r="F666" i="13"/>
  <c r="AF858" i="13"/>
  <c r="F658" i="13"/>
  <c r="AF833" i="13"/>
  <c r="F633" i="13"/>
  <c r="AF825" i="13"/>
  <c r="F625" i="13"/>
  <c r="AF856" i="13"/>
  <c r="F656" i="13"/>
  <c r="AF848" i="13"/>
  <c r="F648" i="13"/>
  <c r="AF823" i="13"/>
  <c r="F623" i="13"/>
  <c r="AF815" i="13"/>
  <c r="F615" i="13"/>
  <c r="AF255" i="13"/>
  <c r="F55" i="13"/>
  <c r="AF247" i="13"/>
  <c r="F47" i="13"/>
  <c r="AF222" i="13"/>
  <c r="F22" i="13"/>
  <c r="AF214" i="13"/>
  <c r="F14" i="13"/>
  <c r="AF234" i="13"/>
  <c r="F34" i="13"/>
  <c r="AF259" i="13"/>
  <c r="F59" i="13"/>
  <c r="AF203" i="13"/>
  <c r="F3" i="13"/>
  <c r="AF248" i="13"/>
  <c r="F48" i="13"/>
  <c r="AF223" i="13"/>
  <c r="F23" i="13"/>
  <c r="AF215" i="13"/>
  <c r="F15" i="13"/>
  <c r="AF257" i="13"/>
  <c r="F57" i="13"/>
  <c r="AF207" i="13"/>
  <c r="F7" i="13"/>
  <c r="K151" i="10"/>
  <c r="AF751" i="13"/>
  <c r="K147" i="10"/>
  <c r="AF747" i="13"/>
  <c r="K143" i="10"/>
  <c r="AF743" i="13"/>
  <c r="K139" i="10"/>
  <c r="AF739" i="13"/>
  <c r="K135" i="10"/>
  <c r="AF735" i="13"/>
  <c r="K131" i="10"/>
  <c r="AF731" i="13"/>
  <c r="K127" i="10"/>
  <c r="AF727" i="13"/>
  <c r="K123" i="10"/>
  <c r="AF723" i="13"/>
  <c r="K119" i="10"/>
  <c r="AF719" i="13"/>
  <c r="K115" i="10"/>
  <c r="AF715" i="13"/>
  <c r="K111" i="10"/>
  <c r="AF711" i="13"/>
  <c r="K107" i="10"/>
  <c r="AF707" i="13"/>
  <c r="K103" i="10"/>
  <c r="AF703" i="13"/>
  <c r="E151" i="10"/>
  <c r="AF151" i="13"/>
  <c r="E147" i="10"/>
  <c r="AF147" i="13"/>
  <c r="E143" i="10"/>
  <c r="AF143" i="13"/>
  <c r="E139" i="10"/>
  <c r="AF139" i="13"/>
  <c r="E135" i="10"/>
  <c r="AF135" i="13"/>
  <c r="E131" i="10"/>
  <c r="AF131" i="13"/>
  <c r="E127" i="10"/>
  <c r="AF127" i="13"/>
  <c r="E123" i="10"/>
  <c r="AF123" i="13"/>
  <c r="E119" i="10"/>
  <c r="AF119" i="13"/>
  <c r="E115" i="10"/>
  <c r="AF115" i="13"/>
  <c r="E111" i="10"/>
  <c r="AF111" i="13"/>
  <c r="E107" i="10"/>
  <c r="AF107" i="13"/>
  <c r="E103" i="10"/>
  <c r="AF103" i="13"/>
  <c r="C941" i="13"/>
  <c r="AC1141" i="13"/>
  <c r="C1141" i="13" s="1"/>
  <c r="C909" i="13"/>
  <c r="AC1109" i="13"/>
  <c r="C1109" i="13" s="1"/>
  <c r="AC504" i="13"/>
  <c r="C504" i="13" s="1"/>
  <c r="C304" i="13"/>
  <c r="C911" i="13"/>
  <c r="AC1111" i="13"/>
  <c r="C1111" i="13" s="1"/>
  <c r="C337" i="13"/>
  <c r="AC537" i="13"/>
  <c r="C537" i="13" s="1"/>
  <c r="C321" i="13"/>
  <c r="AC521" i="13"/>
  <c r="C521" i="13" s="1"/>
  <c r="C305" i="13"/>
  <c r="AC505" i="13"/>
  <c r="C505" i="13" s="1"/>
  <c r="AC520" i="13"/>
  <c r="C520" i="13" s="1"/>
  <c r="C320" i="13"/>
  <c r="C923" i="13"/>
  <c r="AC1123" i="13"/>
  <c r="C1123" i="13" s="1"/>
  <c r="C940" i="13"/>
  <c r="AC1140" i="13"/>
  <c r="C1140" i="13" s="1"/>
  <c r="C924" i="13"/>
  <c r="AC1124" i="13"/>
  <c r="C1124" i="13" s="1"/>
  <c r="C908" i="13"/>
  <c r="AC1108" i="13"/>
  <c r="C1108" i="13" s="1"/>
  <c r="C312" i="13"/>
  <c r="AC512" i="13"/>
  <c r="C512" i="13" s="1"/>
  <c r="C343" i="13"/>
  <c r="AC543" i="13"/>
  <c r="C543" i="13" s="1"/>
  <c r="C327" i="13"/>
  <c r="AC527" i="13"/>
  <c r="C527" i="13" s="1"/>
  <c r="C311" i="13"/>
  <c r="AC511" i="13"/>
  <c r="C511" i="13" s="1"/>
  <c r="C950" i="13"/>
  <c r="AC1150" i="13"/>
  <c r="C1150" i="13" s="1"/>
  <c r="C934" i="13"/>
  <c r="AC1134" i="13"/>
  <c r="C1134" i="13" s="1"/>
  <c r="C918" i="13"/>
  <c r="AC1118" i="13"/>
  <c r="C1118" i="13" s="1"/>
  <c r="C902" i="13"/>
  <c r="AC1102" i="13"/>
  <c r="C1102" i="13" s="1"/>
  <c r="C342" i="13"/>
  <c r="AC542" i="13"/>
  <c r="C542" i="13" s="1"/>
  <c r="C326" i="13"/>
  <c r="AC526" i="13"/>
  <c r="C526" i="13" s="1"/>
  <c r="C310" i="13"/>
  <c r="AC510" i="13"/>
  <c r="C510" i="13" s="1"/>
  <c r="AF831" i="13"/>
  <c r="F631" i="13"/>
  <c r="AF854" i="13"/>
  <c r="F654" i="13"/>
  <c r="AF253" i="13"/>
  <c r="F53" i="13"/>
  <c r="AF228" i="13"/>
  <c r="F28" i="13"/>
  <c r="AF254" i="13"/>
  <c r="F54" i="13"/>
  <c r="AF834" i="13"/>
  <c r="F634" i="13"/>
  <c r="AF855" i="13"/>
  <c r="F655" i="13"/>
  <c r="AF816" i="13"/>
  <c r="F616" i="13"/>
  <c r="AF239" i="13"/>
  <c r="F39" i="13"/>
  <c r="AF892" i="13"/>
  <c r="F692" i="13"/>
  <c r="AF880" i="13"/>
  <c r="F680" i="13"/>
  <c r="AF290" i="13"/>
  <c r="F90" i="13"/>
  <c r="AF274" i="13"/>
  <c r="F74" i="13"/>
  <c r="C917" i="13"/>
  <c r="AC1117" i="13"/>
  <c r="C1117" i="13" s="1"/>
  <c r="AC1085" i="13"/>
  <c r="C1085" i="13" s="1"/>
  <c r="C885" i="13"/>
  <c r="AC1053" i="13"/>
  <c r="C1053" i="13" s="1"/>
  <c r="C853" i="13"/>
  <c r="AC1021" i="13"/>
  <c r="C1021" i="13" s="1"/>
  <c r="C821" i="13"/>
  <c r="AC480" i="13"/>
  <c r="C480" i="13" s="1"/>
  <c r="C280" i="13"/>
  <c r="AC1083" i="13"/>
  <c r="C1083" i="13" s="1"/>
  <c r="C883" i="13"/>
  <c r="AC481" i="13"/>
  <c r="C481" i="13" s="1"/>
  <c r="C281" i="13"/>
  <c r="AC417" i="13"/>
  <c r="C417" i="13" s="1"/>
  <c r="C217" i="13"/>
  <c r="AC1100" i="13"/>
  <c r="C1100" i="13" s="1"/>
  <c r="C900" i="13"/>
  <c r="AC1032" i="13"/>
  <c r="C1032" i="13" s="1"/>
  <c r="C832" i="13"/>
  <c r="AC440" i="13"/>
  <c r="C440" i="13" s="1"/>
  <c r="C240" i="13"/>
  <c r="AC1055" i="13"/>
  <c r="C1055" i="13" s="1"/>
  <c r="C855" i="13"/>
  <c r="AC471" i="13"/>
  <c r="C471" i="13" s="1"/>
  <c r="C271" i="13"/>
  <c r="AC423" i="13"/>
  <c r="C423" i="13" s="1"/>
  <c r="C223" i="13"/>
  <c r="AC1078" i="13"/>
  <c r="C1078" i="13" s="1"/>
  <c r="C878" i="13"/>
  <c r="AC1030" i="13"/>
  <c r="C1030" i="13" s="1"/>
  <c r="C830" i="13"/>
  <c r="AC454" i="13"/>
  <c r="C454" i="13" s="1"/>
  <c r="C254" i="13"/>
  <c r="AC438" i="13"/>
  <c r="C438" i="13" s="1"/>
  <c r="C238" i="13"/>
  <c r="AF860" i="13"/>
  <c r="F660" i="13"/>
  <c r="AF804" i="13"/>
  <c r="F604" i="13"/>
  <c r="AF850" i="13"/>
  <c r="F650" i="13"/>
  <c r="AF809" i="13"/>
  <c r="F609" i="13"/>
  <c r="AF241" i="13"/>
  <c r="F41" i="13"/>
  <c r="AF226" i="13"/>
  <c r="F26" i="13"/>
  <c r="AF250" i="13"/>
  <c r="F50" i="13"/>
  <c r="AF209" i="13"/>
  <c r="F9" i="13"/>
  <c r="K140" i="10"/>
  <c r="AF740" i="13"/>
  <c r="K128" i="10"/>
  <c r="AF728" i="13"/>
  <c r="K116" i="10"/>
  <c r="AF716" i="13"/>
  <c r="K104" i="10"/>
  <c r="AF704" i="13"/>
  <c r="E140" i="10"/>
  <c r="AF140" i="13"/>
  <c r="E128" i="10"/>
  <c r="AF128" i="13"/>
  <c r="E116" i="10"/>
  <c r="AF116" i="13"/>
  <c r="E104" i="10"/>
  <c r="AF104" i="13"/>
  <c r="C913" i="13"/>
  <c r="AC1113" i="13"/>
  <c r="C1113" i="13" s="1"/>
  <c r="C325" i="13"/>
  <c r="AC525" i="13"/>
  <c r="C525" i="13" s="1"/>
  <c r="C328" i="13"/>
  <c r="AC528" i="13"/>
  <c r="C528" i="13" s="1"/>
  <c r="C912" i="13"/>
  <c r="AC1112" i="13"/>
  <c r="C1112" i="13" s="1"/>
  <c r="C331" i="13"/>
  <c r="AC531" i="13"/>
  <c r="C531" i="13" s="1"/>
  <c r="C330" i="13"/>
  <c r="AC530" i="13"/>
  <c r="C530" i="13" s="1"/>
  <c r="AF861" i="13"/>
  <c r="F661" i="13"/>
  <c r="AF838" i="13"/>
  <c r="F638" i="13"/>
  <c r="AF830" i="13"/>
  <c r="F630" i="13"/>
  <c r="AF805" i="13"/>
  <c r="F605" i="13"/>
  <c r="AF851" i="13"/>
  <c r="F651" i="13"/>
  <c r="AF843" i="13"/>
  <c r="F643" i="13"/>
  <c r="AF820" i="13"/>
  <c r="F620" i="13"/>
  <c r="AF812" i="13"/>
  <c r="F612" i="13"/>
  <c r="AF266" i="13"/>
  <c r="F66" i="13"/>
  <c r="AF258" i="13"/>
  <c r="F58" i="13"/>
  <c r="AF235" i="13"/>
  <c r="F35" i="13"/>
  <c r="AF227" i="13"/>
  <c r="F27" i="13"/>
  <c r="AF898" i="13"/>
  <c r="F698" i="13"/>
  <c r="AF894" i="13"/>
  <c r="F694" i="13"/>
  <c r="AF890" i="13"/>
  <c r="F690" i="13"/>
  <c r="AF886" i="13"/>
  <c r="F686" i="13"/>
  <c r="AF882" i="13"/>
  <c r="F682" i="13"/>
  <c r="AF878" i="13"/>
  <c r="F678" i="13"/>
  <c r="AF874" i="13"/>
  <c r="F674" i="13"/>
  <c r="AF870" i="13"/>
  <c r="F670" i="13"/>
  <c r="AF300" i="13"/>
  <c r="F100" i="13"/>
  <c r="AF296" i="13"/>
  <c r="F96" i="13"/>
  <c r="AF292" i="13"/>
  <c r="F92" i="13"/>
  <c r="AF288" i="13"/>
  <c r="F88" i="13"/>
  <c r="AF284" i="13"/>
  <c r="F84" i="13"/>
  <c r="AF280" i="13"/>
  <c r="F80" i="13"/>
  <c r="AF276" i="13"/>
  <c r="F76" i="13"/>
  <c r="AF272" i="13"/>
  <c r="F72" i="13"/>
  <c r="C925" i="13"/>
  <c r="AC1125" i="13"/>
  <c r="C1125" i="13" s="1"/>
  <c r="AC1093" i="13"/>
  <c r="C1093" i="13" s="1"/>
  <c r="C893" i="13"/>
  <c r="AC1077" i="13"/>
  <c r="C1077" i="13" s="1"/>
  <c r="C877" i="13"/>
  <c r="AC1061" i="13"/>
  <c r="C1061" i="13" s="1"/>
  <c r="C861" i="13"/>
  <c r="AC1045" i="13"/>
  <c r="C1045" i="13" s="1"/>
  <c r="C845" i="13"/>
  <c r="AC1029" i="13"/>
  <c r="C1029" i="13" s="1"/>
  <c r="C829" i="13"/>
  <c r="AC1013" i="13"/>
  <c r="C1013" i="13" s="1"/>
  <c r="C813" i="13"/>
  <c r="AC1004" i="13"/>
  <c r="C1004" i="13" s="1"/>
  <c r="C804" i="13"/>
  <c r="AC460" i="13"/>
  <c r="C460" i="13" s="1"/>
  <c r="C260" i="13"/>
  <c r="AC412" i="13"/>
  <c r="C412" i="13" s="1"/>
  <c r="C212" i="13"/>
  <c r="AC1059" i="13"/>
  <c r="C1059" i="13" s="1"/>
  <c r="C859" i="13"/>
  <c r="AC1007" i="13"/>
  <c r="C1007" i="13" s="1"/>
  <c r="C807" i="13"/>
  <c r="AC489" i="13"/>
  <c r="C489" i="13" s="1"/>
  <c r="C289" i="13"/>
  <c r="AC473" i="13"/>
  <c r="C473" i="13" s="1"/>
  <c r="C273" i="13"/>
  <c r="AC457" i="13"/>
  <c r="C457" i="13" s="1"/>
  <c r="C257" i="13"/>
  <c r="AC441" i="13"/>
  <c r="C441" i="13" s="1"/>
  <c r="C241" i="13"/>
  <c r="AC425" i="13"/>
  <c r="C425" i="13" s="1"/>
  <c r="C225" i="13"/>
  <c r="AC409" i="13"/>
  <c r="C409" i="13" s="1"/>
  <c r="C209" i="13"/>
  <c r="AC1052" i="13"/>
  <c r="C1052" i="13" s="1"/>
  <c r="C852" i="13"/>
  <c r="AC1020" i="13"/>
  <c r="C1020" i="13" s="1"/>
  <c r="C820" i="13"/>
  <c r="AC472" i="13"/>
  <c r="C472" i="13" s="1"/>
  <c r="C272" i="13"/>
  <c r="AC420" i="13"/>
  <c r="C420" i="13" s="1"/>
  <c r="C220" i="13"/>
  <c r="AC1075" i="13"/>
  <c r="C1075" i="13" s="1"/>
  <c r="C875" i="13"/>
  <c r="AC1031" i="13"/>
  <c r="C1031" i="13" s="1"/>
  <c r="C831" i="13"/>
  <c r="AC1092" i="13"/>
  <c r="C1092" i="13" s="1"/>
  <c r="C892" i="13"/>
  <c r="AC1072" i="13"/>
  <c r="C1072" i="13" s="1"/>
  <c r="C872" i="13"/>
  <c r="AC1048" i="13"/>
  <c r="C1048" i="13" s="1"/>
  <c r="C848" i="13"/>
  <c r="AC1008" i="13"/>
  <c r="C1008" i="13" s="1"/>
  <c r="C808" i="13"/>
  <c r="AC464" i="13"/>
  <c r="C464" i="13" s="1"/>
  <c r="C264" i="13"/>
  <c r="AC416" i="13"/>
  <c r="C416" i="13" s="1"/>
  <c r="C216" i="13"/>
  <c r="C927" i="13"/>
  <c r="AC1127" i="13"/>
  <c r="C1127" i="13" s="1"/>
  <c r="AC1079" i="13"/>
  <c r="C1079" i="13" s="1"/>
  <c r="C879" i="13"/>
  <c r="AC1027" i="13"/>
  <c r="C1027" i="13" s="1"/>
  <c r="C827" i="13"/>
  <c r="AC495" i="13"/>
  <c r="C495" i="13" s="1"/>
  <c r="C295" i="13"/>
  <c r="AC479" i="13"/>
  <c r="C479" i="13" s="1"/>
  <c r="C279" i="13"/>
  <c r="AC463" i="13"/>
  <c r="C463" i="13" s="1"/>
  <c r="C263" i="13"/>
  <c r="AC447" i="13"/>
  <c r="C447" i="13" s="1"/>
  <c r="C247" i="13"/>
  <c r="AC431" i="13"/>
  <c r="C431" i="13" s="1"/>
  <c r="C231" i="13"/>
  <c r="AC415" i="13"/>
  <c r="C415" i="13" s="1"/>
  <c r="C215" i="13"/>
  <c r="AC1086" i="13"/>
  <c r="C1086" i="13" s="1"/>
  <c r="C886" i="13"/>
  <c r="AC1070" i="13"/>
  <c r="C1070" i="13" s="1"/>
  <c r="C870" i="13"/>
  <c r="AC1054" i="13"/>
  <c r="C1054" i="13" s="1"/>
  <c r="C854" i="13"/>
  <c r="AC1038" i="13"/>
  <c r="C1038" i="13" s="1"/>
  <c r="C838" i="13"/>
  <c r="AC1022" i="13"/>
  <c r="C1022" i="13" s="1"/>
  <c r="C822" i="13"/>
  <c r="AC1006" i="13"/>
  <c r="C1006" i="13" s="1"/>
  <c r="C806" i="13"/>
  <c r="AC494" i="13"/>
  <c r="C494" i="13" s="1"/>
  <c r="C294" i="13"/>
  <c r="AC478" i="13"/>
  <c r="C478" i="13" s="1"/>
  <c r="C278" i="13"/>
  <c r="AC462" i="13"/>
  <c r="C462" i="13" s="1"/>
  <c r="C262" i="13"/>
  <c r="AC446" i="13"/>
  <c r="C446" i="13" s="1"/>
  <c r="C246" i="13"/>
  <c r="AC430" i="13"/>
  <c r="C430" i="13" s="1"/>
  <c r="C230" i="13"/>
  <c r="AC414" i="13"/>
  <c r="C414" i="13" s="1"/>
  <c r="C214" i="13"/>
  <c r="AC1003" i="13"/>
  <c r="C1003" i="13" s="1"/>
  <c r="C803" i="13"/>
  <c r="D56" i="10"/>
  <c r="L2" i="10"/>
  <c r="J2" i="10"/>
  <c r="E2" i="10"/>
  <c r="AF2" i="13"/>
  <c r="F2" i="10"/>
  <c r="D2" i="10"/>
  <c r="L3" i="10"/>
  <c r="K67" i="10"/>
  <c r="K65" i="10"/>
  <c r="K63" i="10"/>
  <c r="K61" i="10"/>
  <c r="K59" i="10"/>
  <c r="K57" i="10"/>
  <c r="K40" i="10"/>
  <c r="K38" i="10"/>
  <c r="K36" i="10"/>
  <c r="K34" i="10"/>
  <c r="K32" i="10"/>
  <c r="K30" i="10"/>
  <c r="K28" i="10"/>
  <c r="K26" i="10"/>
  <c r="K7" i="10"/>
  <c r="K5" i="10"/>
  <c r="K3" i="10"/>
  <c r="L66" i="10"/>
  <c r="L62" i="10"/>
  <c r="L58" i="10"/>
  <c r="L54" i="10"/>
  <c r="L50" i="10"/>
  <c r="L46" i="10"/>
  <c r="L42" i="10"/>
  <c r="L38" i="10"/>
  <c r="L34" i="10"/>
  <c r="L30" i="10"/>
  <c r="L26" i="10"/>
  <c r="L22" i="10"/>
  <c r="L18" i="10"/>
  <c r="L14" i="10"/>
  <c r="L10" i="10"/>
  <c r="L6" i="10"/>
  <c r="K55" i="10"/>
  <c r="K53" i="10"/>
  <c r="K51" i="10"/>
  <c r="K49" i="10"/>
  <c r="K47" i="10"/>
  <c r="K45" i="10"/>
  <c r="K43" i="10"/>
  <c r="K41" i="10"/>
  <c r="K24" i="10"/>
  <c r="K22" i="10"/>
  <c r="K20" i="10"/>
  <c r="K18" i="10"/>
  <c r="K16" i="10"/>
  <c r="K14" i="10"/>
  <c r="K12" i="10"/>
  <c r="K10" i="10"/>
  <c r="L4" i="10"/>
  <c r="K68" i="10"/>
  <c r="K66" i="10"/>
  <c r="K64" i="10"/>
  <c r="K62" i="10"/>
  <c r="K60" i="10"/>
  <c r="K58" i="10"/>
  <c r="K39" i="10"/>
  <c r="K37" i="10"/>
  <c r="K35" i="10"/>
  <c r="K33" i="10"/>
  <c r="K31" i="10"/>
  <c r="K29" i="10"/>
  <c r="K27" i="10"/>
  <c r="K25" i="10"/>
  <c r="K8" i="10"/>
  <c r="K6" i="10"/>
  <c r="K4" i="10"/>
  <c r="L68" i="10"/>
  <c r="L64" i="10"/>
  <c r="L60" i="10"/>
  <c r="L56" i="10"/>
  <c r="L52" i="10"/>
  <c r="L48" i="10"/>
  <c r="L44" i="10"/>
  <c r="L40" i="10"/>
  <c r="L36" i="10"/>
  <c r="L32" i="10"/>
  <c r="L28" i="10"/>
  <c r="L24" i="10"/>
  <c r="L20" i="10"/>
  <c r="L16" i="10"/>
  <c r="L12" i="10"/>
  <c r="L8" i="10"/>
  <c r="K56" i="10"/>
  <c r="K54" i="10"/>
  <c r="K52" i="10"/>
  <c r="K50" i="10"/>
  <c r="K48" i="10"/>
  <c r="K46" i="10"/>
  <c r="K44" i="10"/>
  <c r="K42" i="10"/>
  <c r="K23" i="10"/>
  <c r="K21" i="10"/>
  <c r="K19" i="10"/>
  <c r="K17" i="10"/>
  <c r="K15" i="10"/>
  <c r="K13" i="10"/>
  <c r="K11" i="10"/>
  <c r="K9" i="10"/>
  <c r="L67" i="10"/>
  <c r="L59" i="10"/>
  <c r="L51" i="10"/>
  <c r="L43" i="10"/>
  <c r="L35" i="10"/>
  <c r="L27" i="10"/>
  <c r="L19" i="10"/>
  <c r="L11" i="10"/>
  <c r="L61" i="10"/>
  <c r="L37" i="10"/>
  <c r="L13" i="10"/>
  <c r="L65" i="10"/>
  <c r="L57" i="10"/>
  <c r="L49" i="10"/>
  <c r="L41" i="10"/>
  <c r="L33" i="10"/>
  <c r="L25" i="10"/>
  <c r="L17" i="10"/>
  <c r="L9" i="10"/>
  <c r="L63" i="10"/>
  <c r="L55" i="10"/>
  <c r="L47" i="10"/>
  <c r="L39" i="10"/>
  <c r="L31" i="10"/>
  <c r="L23" i="10"/>
  <c r="L15" i="10"/>
  <c r="L7" i="10"/>
  <c r="L53" i="10"/>
  <c r="L45" i="10"/>
  <c r="L29" i="10"/>
  <c r="L21" i="10"/>
  <c r="L5" i="10"/>
  <c r="F67" i="10"/>
  <c r="F62" i="10"/>
  <c r="F59" i="10"/>
  <c r="F54" i="10"/>
  <c r="F51" i="10"/>
  <c r="F46" i="10"/>
  <c r="F43" i="10"/>
  <c r="F38" i="10"/>
  <c r="F35" i="10"/>
  <c r="F30" i="10"/>
  <c r="F27" i="10"/>
  <c r="F22" i="10"/>
  <c r="F19" i="10"/>
  <c r="F14" i="10"/>
  <c r="F11" i="10"/>
  <c r="F6" i="10"/>
  <c r="E55" i="10"/>
  <c r="E53" i="10"/>
  <c r="E51" i="10"/>
  <c r="E49" i="10"/>
  <c r="E47" i="10"/>
  <c r="E45" i="10"/>
  <c r="E43" i="10"/>
  <c r="J44" i="10"/>
  <c r="J8" i="10"/>
  <c r="J46" i="10"/>
  <c r="J52" i="10"/>
  <c r="J24" i="10"/>
  <c r="J10" i="10"/>
  <c r="D59" i="10"/>
  <c r="D53" i="10"/>
  <c r="D43" i="10"/>
  <c r="D40" i="10"/>
  <c r="D37" i="10"/>
  <c r="D21" i="10"/>
  <c r="D17" i="10"/>
  <c r="D13" i="10"/>
  <c r="D10" i="10"/>
  <c r="D6" i="10"/>
  <c r="D68" i="10"/>
  <c r="D65" i="10"/>
  <c r="D62" i="10"/>
  <c r="D52" i="10"/>
  <c r="D49" i="10"/>
  <c r="D46" i="10"/>
  <c r="D36" i="10"/>
  <c r="D33" i="10"/>
  <c r="D30" i="10"/>
  <c r="D27" i="10"/>
  <c r="D20" i="10"/>
  <c r="D16" i="10"/>
  <c r="D12" i="10"/>
  <c r="D9" i="10"/>
  <c r="D5" i="10"/>
  <c r="D67" i="10"/>
  <c r="D64" i="10"/>
  <c r="D61" i="10"/>
  <c r="D51" i="10"/>
  <c r="D48" i="10"/>
  <c r="D45" i="10"/>
  <c r="D35" i="10"/>
  <c r="D32" i="10"/>
  <c r="D29" i="10"/>
  <c r="D26" i="10"/>
  <c r="D23" i="10"/>
  <c r="D19" i="10"/>
  <c r="D15" i="10"/>
  <c r="D8" i="10"/>
  <c r="D4" i="10"/>
  <c r="D60" i="10"/>
  <c r="D57" i="10"/>
  <c r="D54" i="10"/>
  <c r="D44" i="10"/>
  <c r="D41" i="10"/>
  <c r="D38" i="10"/>
  <c r="D28" i="10"/>
  <c r="D25" i="10"/>
  <c r="D22" i="10"/>
  <c r="D18" i="10"/>
  <c r="D14" i="10"/>
  <c r="D11" i="10"/>
  <c r="D7" i="10"/>
  <c r="D3" i="10"/>
  <c r="D63" i="10"/>
  <c r="D55" i="10"/>
  <c r="D47" i="10"/>
  <c r="D39" i="10"/>
  <c r="D31" i="10"/>
  <c r="D24" i="10"/>
  <c r="D66" i="10"/>
  <c r="D58" i="10"/>
  <c r="D50" i="10"/>
  <c r="D42" i="10"/>
  <c r="D34" i="10"/>
  <c r="D100" i="10"/>
  <c r="D96" i="10"/>
  <c r="D92" i="10"/>
  <c r="D86" i="10"/>
  <c r="D81" i="10"/>
  <c r="D76" i="10"/>
  <c r="D70" i="10"/>
  <c r="F99" i="10"/>
  <c r="F95" i="10"/>
  <c r="F91" i="10"/>
  <c r="F87" i="10"/>
  <c r="F83" i="10"/>
  <c r="F79" i="10"/>
  <c r="F75" i="10"/>
  <c r="F71" i="10"/>
  <c r="E41" i="10"/>
  <c r="E22" i="10"/>
  <c r="E20" i="10"/>
  <c r="E18" i="10"/>
  <c r="E16" i="10"/>
  <c r="E14" i="10"/>
  <c r="E12" i="10"/>
  <c r="E10" i="10"/>
  <c r="F56" i="10"/>
  <c r="F53" i="10"/>
  <c r="F45" i="10"/>
  <c r="F32" i="10"/>
  <c r="F21" i="10"/>
  <c r="F8" i="10"/>
  <c r="E67" i="10"/>
  <c r="E61" i="10"/>
  <c r="E34" i="10"/>
  <c r="E28" i="10"/>
  <c r="E5" i="10"/>
  <c r="F68" i="10"/>
  <c r="F65" i="10"/>
  <c r="F60" i="10"/>
  <c r="F57" i="10"/>
  <c r="F52" i="10"/>
  <c r="F49" i="10"/>
  <c r="F44" i="10"/>
  <c r="F41" i="10"/>
  <c r="F36" i="10"/>
  <c r="F33" i="10"/>
  <c r="F28" i="10"/>
  <c r="F25" i="10"/>
  <c r="F20" i="10"/>
  <c r="F17" i="10"/>
  <c r="F12" i="10"/>
  <c r="F9" i="10"/>
  <c r="F4" i="10"/>
  <c r="E68" i="10"/>
  <c r="E66" i="10"/>
  <c r="E64" i="10"/>
  <c r="E62" i="10"/>
  <c r="E60" i="10"/>
  <c r="E58" i="10"/>
  <c r="E56" i="10"/>
  <c r="E39" i="10"/>
  <c r="E37" i="10"/>
  <c r="E35" i="10"/>
  <c r="E33" i="10"/>
  <c r="E31" i="10"/>
  <c r="E29" i="10"/>
  <c r="E27" i="10"/>
  <c r="E25" i="10"/>
  <c r="E6" i="10"/>
  <c r="E4" i="10"/>
  <c r="F61" i="10"/>
  <c r="F40" i="10"/>
  <c r="F29" i="10"/>
  <c r="F13" i="10"/>
  <c r="F3" i="10"/>
  <c r="E65" i="10"/>
  <c r="E59" i="10"/>
  <c r="E36" i="10"/>
  <c r="E30" i="10"/>
  <c r="E26" i="10"/>
  <c r="E3" i="10"/>
  <c r="F66" i="10"/>
  <c r="F63" i="10"/>
  <c r="F58" i="10"/>
  <c r="F55" i="10"/>
  <c r="F50" i="10"/>
  <c r="F47" i="10"/>
  <c r="F42" i="10"/>
  <c r="F39" i="10"/>
  <c r="F34" i="10"/>
  <c r="F31" i="10"/>
  <c r="F26" i="10"/>
  <c r="F23" i="10"/>
  <c r="F18" i="10"/>
  <c r="F15" i="10"/>
  <c r="F10" i="10"/>
  <c r="F7" i="10"/>
  <c r="E54" i="10"/>
  <c r="E52" i="10"/>
  <c r="E50" i="10"/>
  <c r="E48" i="10"/>
  <c r="E46" i="10"/>
  <c r="E44" i="10"/>
  <c r="E42" i="10"/>
  <c r="E23" i="10"/>
  <c r="E21" i="10"/>
  <c r="E19" i="10"/>
  <c r="E17" i="10"/>
  <c r="E15" i="10"/>
  <c r="E13" i="10"/>
  <c r="E11" i="10"/>
  <c r="E9" i="10"/>
  <c r="F64" i="10"/>
  <c r="F48" i="10"/>
  <c r="F37" i="10"/>
  <c r="F24" i="10"/>
  <c r="F16" i="10"/>
  <c r="F5" i="10"/>
  <c r="E63" i="10"/>
  <c r="E57" i="10"/>
  <c r="E38" i="10"/>
  <c r="E32" i="10"/>
  <c r="E24" i="10"/>
  <c r="E7" i="10"/>
  <c r="E8" i="10"/>
  <c r="E40" i="10"/>
  <c r="J59" i="10"/>
  <c r="J55" i="10"/>
  <c r="J43" i="10"/>
  <c r="J35" i="10"/>
  <c r="J31" i="10"/>
  <c r="J27" i="10"/>
  <c r="J23" i="10"/>
  <c r="J19" i="10"/>
  <c r="J15" i="10"/>
  <c r="J11" i="10"/>
  <c r="J7" i="10"/>
  <c r="J3" i="10"/>
  <c r="J66" i="10"/>
  <c r="J28" i="10"/>
  <c r="J58" i="10"/>
  <c r="J42" i="10"/>
  <c r="J38" i="10"/>
  <c r="J22" i="10"/>
  <c r="J14" i="10"/>
  <c r="J6" i="10"/>
  <c r="J65" i="10"/>
  <c r="J61" i="10"/>
  <c r="J57" i="10"/>
  <c r="J53" i="10"/>
  <c r="J49" i="10"/>
  <c r="J45" i="10"/>
  <c r="J41" i="10"/>
  <c r="J37" i="10"/>
  <c r="J33" i="10"/>
  <c r="J29" i="10"/>
  <c r="J25" i="10"/>
  <c r="J21" i="10"/>
  <c r="J17" i="10"/>
  <c r="J13" i="10"/>
  <c r="J9" i="10"/>
  <c r="J5" i="10"/>
  <c r="J12" i="10"/>
  <c r="J26" i="10"/>
  <c r="J16" i="10"/>
  <c r="J72" i="10"/>
  <c r="D98" i="10"/>
  <c r="D94" i="10"/>
  <c r="D89" i="10"/>
  <c r="D84" i="10"/>
  <c r="D78" i="10"/>
  <c r="D73" i="10"/>
  <c r="F101" i="10"/>
  <c r="F97" i="10"/>
  <c r="F93" i="10"/>
  <c r="F89" i="10"/>
  <c r="F85" i="10"/>
  <c r="F81" i="10"/>
  <c r="F77" i="10"/>
  <c r="F73" i="10"/>
  <c r="F69" i="10"/>
  <c r="K100" i="10"/>
  <c r="K98" i="10"/>
  <c r="K96" i="10"/>
  <c r="K94" i="10"/>
  <c r="K92" i="10"/>
  <c r="K90" i="10"/>
  <c r="K88" i="10"/>
  <c r="K86" i="10"/>
  <c r="K84" i="10"/>
  <c r="K82" i="10"/>
  <c r="K80" i="10"/>
  <c r="K78" i="10"/>
  <c r="K76" i="10"/>
  <c r="K74" i="10"/>
  <c r="K72" i="10"/>
  <c r="K70" i="10"/>
  <c r="J101" i="10"/>
  <c r="J93" i="10"/>
  <c r="J85" i="10"/>
  <c r="J77" i="10"/>
  <c r="J69" i="10"/>
  <c r="D99" i="10"/>
  <c r="D95" i="10"/>
  <c r="D91" i="10"/>
  <c r="D88" i="10"/>
  <c r="D85" i="10"/>
  <c r="D82" i="10"/>
  <c r="D79" i="10"/>
  <c r="D75" i="10"/>
  <c r="D72" i="10"/>
  <c r="D69" i="10"/>
  <c r="L100" i="10"/>
  <c r="L98" i="10"/>
  <c r="L96" i="10"/>
  <c r="L94" i="10"/>
  <c r="L92" i="10"/>
  <c r="L90" i="10"/>
  <c r="L88" i="10"/>
  <c r="L86" i="10"/>
  <c r="L84" i="10"/>
  <c r="L82" i="10"/>
  <c r="L80" i="10"/>
  <c r="L78" i="10"/>
  <c r="L76" i="10"/>
  <c r="L74" i="10"/>
  <c r="L72" i="10"/>
  <c r="L70" i="10"/>
  <c r="E100" i="10"/>
  <c r="E98" i="10"/>
  <c r="E96" i="10"/>
  <c r="E94" i="10"/>
  <c r="E92" i="10"/>
  <c r="E90" i="10"/>
  <c r="E88" i="10"/>
  <c r="E86" i="10"/>
  <c r="E84" i="10"/>
  <c r="E82" i="10"/>
  <c r="E80" i="10"/>
  <c r="E78" i="10"/>
  <c r="E76" i="10"/>
  <c r="E74" i="10"/>
  <c r="E72" i="10"/>
  <c r="E70" i="10"/>
  <c r="L101" i="10"/>
  <c r="L93" i="10"/>
  <c r="L85" i="10"/>
  <c r="L77" i="10"/>
  <c r="L69" i="10"/>
  <c r="L95" i="10"/>
  <c r="L87" i="10"/>
  <c r="L79" i="10"/>
  <c r="L71" i="10"/>
  <c r="K101" i="10"/>
  <c r="K99" i="10"/>
  <c r="K97" i="10"/>
  <c r="K95" i="10"/>
  <c r="K93" i="10"/>
  <c r="K91" i="10"/>
  <c r="K89" i="10"/>
  <c r="K87" i="10"/>
  <c r="K85" i="10"/>
  <c r="K83" i="10"/>
  <c r="K81" i="10"/>
  <c r="K79" i="10"/>
  <c r="K77" i="10"/>
  <c r="K75" i="10"/>
  <c r="K73" i="10"/>
  <c r="K71" i="10"/>
  <c r="K69" i="10"/>
  <c r="J97" i="10"/>
  <c r="J89" i="10"/>
  <c r="J81" i="10"/>
  <c r="J73" i="10"/>
  <c r="D101" i="10"/>
  <c r="D97" i="10"/>
  <c r="D93" i="10"/>
  <c r="D90" i="10"/>
  <c r="D87" i="10"/>
  <c r="D83" i="10"/>
  <c r="D80" i="10"/>
  <c r="D77" i="10"/>
  <c r="D74" i="10"/>
  <c r="D71" i="10"/>
  <c r="F100" i="10"/>
  <c r="F98" i="10"/>
  <c r="F96" i="10"/>
  <c r="F94" i="10"/>
  <c r="F92" i="10"/>
  <c r="F90" i="10"/>
  <c r="F88" i="10"/>
  <c r="F86" i="10"/>
  <c r="F84" i="10"/>
  <c r="F82" i="10"/>
  <c r="F80" i="10"/>
  <c r="F78" i="10"/>
  <c r="F76" i="10"/>
  <c r="F74" i="10"/>
  <c r="F72" i="10"/>
  <c r="F70" i="10"/>
  <c r="E101" i="10"/>
  <c r="E99" i="10"/>
  <c r="E97" i="10"/>
  <c r="E95" i="10"/>
  <c r="E93" i="10"/>
  <c r="E91" i="10"/>
  <c r="E89" i="10"/>
  <c r="E87" i="10"/>
  <c r="E85" i="10"/>
  <c r="E83" i="10"/>
  <c r="E81" i="10"/>
  <c r="E79" i="10"/>
  <c r="E77" i="10"/>
  <c r="E75" i="10"/>
  <c r="E73" i="10"/>
  <c r="E71" i="10"/>
  <c r="E69" i="10"/>
  <c r="L97" i="10"/>
  <c r="L89" i="10"/>
  <c r="L81" i="10"/>
  <c r="L73" i="10"/>
  <c r="L99" i="10"/>
  <c r="L91" i="10"/>
  <c r="L83" i="10"/>
  <c r="L75" i="10"/>
  <c r="H2" i="4"/>
  <c r="AC2" i="13" s="1"/>
  <c r="M16" i="25" l="1"/>
  <c r="M24" i="25"/>
  <c r="I24" i="25"/>
  <c r="I32" i="25"/>
  <c r="M32" i="25"/>
  <c r="I34" i="25"/>
  <c r="M18" i="25"/>
  <c r="M34" i="25"/>
  <c r="I18" i="25"/>
  <c r="I26" i="25"/>
  <c r="M26" i="25"/>
  <c r="M9" i="33"/>
  <c r="I16" i="25"/>
  <c r="J9" i="33"/>
  <c r="N29" i="32"/>
  <c r="K12" i="32"/>
  <c r="N32" i="32"/>
  <c r="N34" i="32"/>
  <c r="N24" i="32"/>
  <c r="N18" i="32"/>
  <c r="N2" i="32"/>
  <c r="N27" i="32"/>
  <c r="N39" i="32"/>
  <c r="N4" i="32"/>
  <c r="N7" i="32"/>
  <c r="N23" i="32"/>
  <c r="K37" i="32"/>
  <c r="K34" i="32"/>
  <c r="K2" i="32"/>
  <c r="K27" i="32"/>
  <c r="K24" i="32"/>
  <c r="K14" i="32"/>
  <c r="K7" i="32"/>
  <c r="K22" i="32"/>
  <c r="K29" i="32"/>
  <c r="K18" i="32"/>
  <c r="K8" i="32"/>
  <c r="K17" i="32"/>
  <c r="N19" i="32"/>
  <c r="N3" i="32"/>
  <c r="N22" i="32"/>
  <c r="K23" i="32"/>
  <c r="N14" i="32"/>
  <c r="N38" i="32"/>
  <c r="K32" i="32"/>
  <c r="K3" i="32"/>
  <c r="N13" i="32"/>
  <c r="N33" i="32"/>
  <c r="N28" i="32"/>
  <c r="N37" i="32"/>
  <c r="K39" i="32"/>
  <c r="K19" i="32"/>
  <c r="K13" i="32"/>
  <c r="K4" i="32"/>
  <c r="K38" i="32"/>
  <c r="N8" i="32"/>
  <c r="N9" i="32"/>
  <c r="N12" i="32"/>
  <c r="K33" i="32"/>
  <c r="K9" i="32"/>
  <c r="N17" i="32"/>
  <c r="K28" i="32"/>
  <c r="C426" i="13"/>
  <c r="C2" i="13"/>
  <c r="F140" i="13"/>
  <c r="AF340" i="13"/>
  <c r="F740" i="13"/>
  <c r="AF940" i="13"/>
  <c r="F107" i="13"/>
  <c r="AF307" i="13"/>
  <c r="F123" i="13"/>
  <c r="AF323" i="13"/>
  <c r="F139" i="13"/>
  <c r="AF339" i="13"/>
  <c r="F703" i="13"/>
  <c r="AF903" i="13"/>
  <c r="F719" i="13"/>
  <c r="AF919" i="13"/>
  <c r="F735" i="13"/>
  <c r="AF935" i="13"/>
  <c r="F751" i="13"/>
  <c r="AF951" i="13"/>
  <c r="F120" i="13"/>
  <c r="AF320" i="13"/>
  <c r="F724" i="13"/>
  <c r="AF924" i="13"/>
  <c r="F148" i="13"/>
  <c r="AF348" i="13"/>
  <c r="F748" i="13"/>
  <c r="AF948" i="13"/>
  <c r="F117" i="13"/>
  <c r="AF317" i="13"/>
  <c r="F133" i="13"/>
  <c r="AF333" i="13"/>
  <c r="F149" i="13"/>
  <c r="AF349" i="13"/>
  <c r="F717" i="13"/>
  <c r="AF917" i="13"/>
  <c r="F733" i="13"/>
  <c r="AF933" i="13"/>
  <c r="F749" i="13"/>
  <c r="AF949" i="13"/>
  <c r="F110" i="13"/>
  <c r="AF310" i="13"/>
  <c r="F126" i="13"/>
  <c r="AF326" i="13"/>
  <c r="F142" i="13"/>
  <c r="AF342" i="13"/>
  <c r="F706" i="13"/>
  <c r="AF906" i="13"/>
  <c r="F722" i="13"/>
  <c r="AF922" i="13"/>
  <c r="F738" i="13"/>
  <c r="AF938" i="13"/>
  <c r="AF202" i="13"/>
  <c r="F2" i="13"/>
  <c r="AF476" i="13"/>
  <c r="F476" i="13" s="1"/>
  <c r="F276" i="13"/>
  <c r="AF492" i="13"/>
  <c r="F492" i="13" s="1"/>
  <c r="F292" i="13"/>
  <c r="AF1074" i="13"/>
  <c r="F1074" i="13" s="1"/>
  <c r="F874" i="13"/>
  <c r="AF1090" i="13"/>
  <c r="F1090" i="13" s="1"/>
  <c r="F890" i="13"/>
  <c r="AF435" i="13"/>
  <c r="F435" i="13" s="1"/>
  <c r="F235" i="13"/>
  <c r="AF1020" i="13"/>
  <c r="F1020" i="13" s="1"/>
  <c r="F820" i="13"/>
  <c r="AF1030" i="13"/>
  <c r="F1030" i="13" s="1"/>
  <c r="F830" i="13"/>
  <c r="AF441" i="13"/>
  <c r="F441" i="13" s="1"/>
  <c r="F241" i="13"/>
  <c r="AF1060" i="13"/>
  <c r="F1060" i="13" s="1"/>
  <c r="F860" i="13"/>
  <c r="AF490" i="13"/>
  <c r="F490" i="13" s="1"/>
  <c r="F290" i="13"/>
  <c r="AF1016" i="13"/>
  <c r="F1016" i="13" s="1"/>
  <c r="F816" i="13"/>
  <c r="AF428" i="13"/>
  <c r="F428" i="13" s="1"/>
  <c r="F228" i="13"/>
  <c r="AF423" i="13"/>
  <c r="F423" i="13" s="1"/>
  <c r="F223" i="13"/>
  <c r="AF434" i="13"/>
  <c r="F434" i="13" s="1"/>
  <c r="F234" i="13"/>
  <c r="AF455" i="13"/>
  <c r="F455" i="13" s="1"/>
  <c r="F255" i="13"/>
  <c r="AF1056" i="13"/>
  <c r="F1056" i="13" s="1"/>
  <c r="F856" i="13"/>
  <c r="AF1066" i="13"/>
  <c r="F1066" i="13" s="1"/>
  <c r="F866" i="13"/>
  <c r="AF442" i="13"/>
  <c r="F442" i="13" s="1"/>
  <c r="F242" i="13"/>
  <c r="AF1027" i="13"/>
  <c r="F1027" i="13" s="1"/>
  <c r="F827" i="13"/>
  <c r="AF498" i="13"/>
  <c r="F498" i="13" s="1"/>
  <c r="F298" i="13"/>
  <c r="AF406" i="13"/>
  <c r="F406" i="13" s="1"/>
  <c r="F206" i="13"/>
  <c r="AF1065" i="13"/>
  <c r="F1065" i="13" s="1"/>
  <c r="F865" i="13"/>
  <c r="AF469" i="13"/>
  <c r="F469" i="13" s="1"/>
  <c r="F269" i="13"/>
  <c r="AF485" i="13"/>
  <c r="F485" i="13" s="1"/>
  <c r="F285" i="13"/>
  <c r="AF501" i="13"/>
  <c r="F501" i="13" s="1"/>
  <c r="F301" i="13"/>
  <c r="AF1083" i="13"/>
  <c r="F1083" i="13" s="1"/>
  <c r="F883" i="13"/>
  <c r="AF1099" i="13"/>
  <c r="F1099" i="13" s="1"/>
  <c r="F899" i="13"/>
  <c r="AF460" i="13"/>
  <c r="F460" i="13" s="1"/>
  <c r="F260" i="13"/>
  <c r="AF1045" i="13"/>
  <c r="F1045" i="13" s="1"/>
  <c r="F845" i="13"/>
  <c r="AF1040" i="13"/>
  <c r="F1040" i="13" s="1"/>
  <c r="F840" i="13"/>
  <c r="AF416" i="13"/>
  <c r="F416" i="13" s="1"/>
  <c r="F216" i="13"/>
  <c r="AF494" i="13"/>
  <c r="F494" i="13" s="1"/>
  <c r="F294" i="13"/>
  <c r="AF431" i="13"/>
  <c r="F431" i="13" s="1"/>
  <c r="F231" i="13"/>
  <c r="AF412" i="13"/>
  <c r="F412" i="13" s="1"/>
  <c r="F212" i="13"/>
  <c r="AF419" i="13"/>
  <c r="F419" i="13" s="1"/>
  <c r="F219" i="13"/>
  <c r="AF405" i="13"/>
  <c r="F405" i="13" s="1"/>
  <c r="F205" i="13"/>
  <c r="AF443" i="13"/>
  <c r="F443" i="13" s="1"/>
  <c r="F243" i="13"/>
  <c r="AF1044" i="13"/>
  <c r="F1044" i="13" s="1"/>
  <c r="F844" i="13"/>
  <c r="AF1037" i="13"/>
  <c r="F1037" i="13" s="1"/>
  <c r="F837" i="13"/>
  <c r="AF471" i="13"/>
  <c r="F471" i="13" s="1"/>
  <c r="F271" i="13"/>
  <c r="AF487" i="13"/>
  <c r="F487" i="13" s="1"/>
  <c r="F287" i="13"/>
  <c r="AF1069" i="13"/>
  <c r="F1069" i="13" s="1"/>
  <c r="F869" i="13"/>
  <c r="AF1085" i="13"/>
  <c r="F1085" i="13" s="1"/>
  <c r="F885" i="13"/>
  <c r="AF1101" i="13"/>
  <c r="F1101" i="13" s="1"/>
  <c r="F901" i="13"/>
  <c r="AF464" i="13"/>
  <c r="F464" i="13" s="1"/>
  <c r="F264" i="13"/>
  <c r="AF1049" i="13"/>
  <c r="F1049" i="13" s="1"/>
  <c r="F849" i="13"/>
  <c r="AF1059" i="13"/>
  <c r="F1059" i="13" s="1"/>
  <c r="F859" i="13"/>
  <c r="AF408" i="13"/>
  <c r="F408" i="13" s="1"/>
  <c r="F208" i="13"/>
  <c r="AF446" i="13"/>
  <c r="F446" i="13" s="1"/>
  <c r="F246" i="13"/>
  <c r="F104" i="13"/>
  <c r="AF304" i="13"/>
  <c r="F704" i="13"/>
  <c r="AF904" i="13"/>
  <c r="F111" i="13"/>
  <c r="AF311" i="13"/>
  <c r="F127" i="13"/>
  <c r="AF327" i="13"/>
  <c r="F143" i="13"/>
  <c r="AF343" i="13"/>
  <c r="AF907" i="13"/>
  <c r="F707" i="13"/>
  <c r="AF923" i="13"/>
  <c r="F723" i="13"/>
  <c r="AF939" i="13"/>
  <c r="F739" i="13"/>
  <c r="F132" i="13"/>
  <c r="AF332" i="13"/>
  <c r="F736" i="13"/>
  <c r="AF936" i="13"/>
  <c r="F112" i="13"/>
  <c r="AF312" i="13"/>
  <c r="AF908" i="13"/>
  <c r="F708" i="13"/>
  <c r="F105" i="13"/>
  <c r="AF305" i="13"/>
  <c r="F121" i="13"/>
  <c r="AF321" i="13"/>
  <c r="F137" i="13"/>
  <c r="AF337" i="13"/>
  <c r="AF905" i="13"/>
  <c r="F705" i="13"/>
  <c r="F721" i="13"/>
  <c r="AF921" i="13"/>
  <c r="F737" i="13"/>
  <c r="AF937" i="13"/>
  <c r="F114" i="13"/>
  <c r="AF314" i="13"/>
  <c r="F130" i="13"/>
  <c r="AF330" i="13"/>
  <c r="F146" i="13"/>
  <c r="AF346" i="13"/>
  <c r="AF910" i="13"/>
  <c r="F710" i="13"/>
  <c r="F726" i="13"/>
  <c r="AF926" i="13"/>
  <c r="AF942" i="13"/>
  <c r="F742" i="13"/>
  <c r="AF1078" i="13"/>
  <c r="F1078" i="13" s="1"/>
  <c r="F878" i="13"/>
  <c r="AF1043" i="13"/>
  <c r="F1043" i="13" s="1"/>
  <c r="F843" i="13"/>
  <c r="AF409" i="13"/>
  <c r="F409" i="13" s="1"/>
  <c r="F209" i="13"/>
  <c r="AF453" i="13"/>
  <c r="F453" i="13" s="1"/>
  <c r="F253" i="13"/>
  <c r="AF414" i="13"/>
  <c r="F414" i="13" s="1"/>
  <c r="F214" i="13"/>
  <c r="AF1025" i="13"/>
  <c r="F1025" i="13" s="1"/>
  <c r="F825" i="13"/>
  <c r="AF1068" i="13"/>
  <c r="F1068" i="13" s="1"/>
  <c r="F868" i="13"/>
  <c r="AF1072" i="13"/>
  <c r="F1072" i="13" s="1"/>
  <c r="F872" i="13"/>
  <c r="AF445" i="13"/>
  <c r="F445" i="13" s="1"/>
  <c r="F245" i="13"/>
  <c r="AF1071" i="13"/>
  <c r="F1071" i="13" s="1"/>
  <c r="F871" i="13"/>
  <c r="AF468" i="13"/>
  <c r="F468" i="13" s="1"/>
  <c r="F268" i="13"/>
  <c r="AF1042" i="13"/>
  <c r="F1042" i="13" s="1"/>
  <c r="F842" i="13"/>
  <c r="AF1076" i="13"/>
  <c r="F1076" i="13" s="1"/>
  <c r="F876" i="13"/>
  <c r="AF440" i="13"/>
  <c r="F440" i="13" s="1"/>
  <c r="F240" i="13"/>
  <c r="AF451" i="13"/>
  <c r="F451" i="13" s="1"/>
  <c r="F251" i="13"/>
  <c r="AF475" i="13"/>
  <c r="F475" i="13" s="1"/>
  <c r="F275" i="13"/>
  <c r="AF425" i="13"/>
  <c r="F425" i="13" s="1"/>
  <c r="F225" i="13"/>
  <c r="AF420" i="13"/>
  <c r="F420" i="13" s="1"/>
  <c r="F220" i="13"/>
  <c r="F115" i="13"/>
  <c r="AF315" i="13"/>
  <c r="F711" i="13"/>
  <c r="AF911" i="13"/>
  <c r="F744" i="13"/>
  <c r="AF944" i="13"/>
  <c r="F124" i="13"/>
  <c r="AF324" i="13"/>
  <c r="F125" i="13"/>
  <c r="AF325" i="13"/>
  <c r="F709" i="13"/>
  <c r="AF909" i="13"/>
  <c r="AF302" i="13"/>
  <c r="F102" i="13"/>
  <c r="F150" i="13"/>
  <c r="AF350" i="13"/>
  <c r="AF484" i="13"/>
  <c r="F484" i="13" s="1"/>
  <c r="F284" i="13"/>
  <c r="AF500" i="13"/>
  <c r="F500" i="13" s="1"/>
  <c r="F300" i="13"/>
  <c r="AF1082" i="13"/>
  <c r="F1082" i="13" s="1"/>
  <c r="F882" i="13"/>
  <c r="AF1098" i="13"/>
  <c r="F1098" i="13" s="1"/>
  <c r="F898" i="13"/>
  <c r="AF466" i="13"/>
  <c r="F466" i="13" s="1"/>
  <c r="F266" i="13"/>
  <c r="AF1051" i="13"/>
  <c r="F1051" i="13" s="1"/>
  <c r="F851" i="13"/>
  <c r="AF1061" i="13"/>
  <c r="F1061" i="13" s="1"/>
  <c r="F861" i="13"/>
  <c r="AF450" i="13"/>
  <c r="F450" i="13" s="1"/>
  <c r="F250" i="13"/>
  <c r="AF1050" i="13"/>
  <c r="F1050" i="13" s="1"/>
  <c r="F850" i="13"/>
  <c r="AF1092" i="13"/>
  <c r="F1092" i="13" s="1"/>
  <c r="F892" i="13"/>
  <c r="AF1034" i="13"/>
  <c r="F1034" i="13" s="1"/>
  <c r="F834" i="13"/>
  <c r="AF1054" i="13"/>
  <c r="F1054" i="13" s="1"/>
  <c r="F854" i="13"/>
  <c r="AF457" i="13"/>
  <c r="F457" i="13" s="1"/>
  <c r="F257" i="13"/>
  <c r="AF403" i="13"/>
  <c r="F403" i="13" s="1"/>
  <c r="F203" i="13"/>
  <c r="AF422" i="13"/>
  <c r="F422" i="13" s="1"/>
  <c r="F222" i="13"/>
  <c r="AF1023" i="13"/>
  <c r="F1023" i="13" s="1"/>
  <c r="F823" i="13"/>
  <c r="AF1033" i="13"/>
  <c r="F1033" i="13" s="1"/>
  <c r="F833" i="13"/>
  <c r="AF449" i="13"/>
  <c r="F449" i="13" s="1"/>
  <c r="F249" i="13"/>
  <c r="AF470" i="13"/>
  <c r="F470" i="13" s="1"/>
  <c r="F270" i="13"/>
  <c r="AF1084" i="13"/>
  <c r="F1084" i="13" s="1"/>
  <c r="F884" i="13"/>
  <c r="AF1047" i="13"/>
  <c r="F1047" i="13" s="1"/>
  <c r="F847" i="13"/>
  <c r="AF1013" i="13"/>
  <c r="F1013" i="13" s="1"/>
  <c r="F813" i="13"/>
  <c r="AF477" i="13"/>
  <c r="F477" i="13" s="1"/>
  <c r="F277" i="13"/>
  <c r="AF493" i="13"/>
  <c r="F493" i="13" s="1"/>
  <c r="F293" i="13"/>
  <c r="AF1075" i="13"/>
  <c r="F1075" i="13" s="1"/>
  <c r="F875" i="13"/>
  <c r="AF1091" i="13"/>
  <c r="F1091" i="13" s="1"/>
  <c r="F891" i="13"/>
  <c r="AF429" i="13"/>
  <c r="F429" i="13" s="1"/>
  <c r="F229" i="13"/>
  <c r="AF1014" i="13"/>
  <c r="F1014" i="13" s="1"/>
  <c r="F814" i="13"/>
  <c r="AF1007" i="13"/>
  <c r="F1007" i="13" s="1"/>
  <c r="F807" i="13"/>
  <c r="AF417" i="13"/>
  <c r="F417" i="13" s="1"/>
  <c r="F217" i="13"/>
  <c r="AF1035" i="13"/>
  <c r="F1035" i="13" s="1"/>
  <c r="F835" i="13"/>
  <c r="AF478" i="13"/>
  <c r="F478" i="13" s="1"/>
  <c r="F278" i="13"/>
  <c r="AF1088" i="13"/>
  <c r="F1088" i="13" s="1"/>
  <c r="F888" i="13"/>
  <c r="AF1057" i="13"/>
  <c r="F1057" i="13" s="1"/>
  <c r="F857" i="13"/>
  <c r="AF1039" i="13"/>
  <c r="F1039" i="13" s="1"/>
  <c r="F839" i="13"/>
  <c r="AF432" i="13"/>
  <c r="F432" i="13" s="1"/>
  <c r="F232" i="13"/>
  <c r="AF452" i="13"/>
  <c r="F452" i="13" s="1"/>
  <c r="F252" i="13"/>
  <c r="AF410" i="13"/>
  <c r="F410" i="13" s="1"/>
  <c r="F210" i="13"/>
  <c r="AF1011" i="13"/>
  <c r="F1011" i="13" s="1"/>
  <c r="F811" i="13"/>
  <c r="AF1006" i="13"/>
  <c r="F1006" i="13" s="1"/>
  <c r="F806" i="13"/>
  <c r="AF479" i="13"/>
  <c r="F479" i="13" s="1"/>
  <c r="F279" i="13"/>
  <c r="AF495" i="13"/>
  <c r="F495" i="13" s="1"/>
  <c r="F295" i="13"/>
  <c r="AF1077" i="13"/>
  <c r="F1077" i="13" s="1"/>
  <c r="F877" i="13"/>
  <c r="AF1093" i="13"/>
  <c r="F1093" i="13" s="1"/>
  <c r="F893" i="13"/>
  <c r="AF433" i="13"/>
  <c r="F433" i="13" s="1"/>
  <c r="F233" i="13"/>
  <c r="AF1018" i="13"/>
  <c r="F1018" i="13" s="1"/>
  <c r="F818" i="13"/>
  <c r="AF1028" i="13"/>
  <c r="F1028" i="13" s="1"/>
  <c r="F828" i="13"/>
  <c r="AF413" i="13"/>
  <c r="F413" i="13" s="1"/>
  <c r="F213" i="13"/>
  <c r="AF1046" i="13"/>
  <c r="F1046" i="13" s="1"/>
  <c r="F846" i="13"/>
  <c r="AF480" i="13"/>
  <c r="F480" i="13" s="1"/>
  <c r="F280" i="13"/>
  <c r="AF1094" i="13"/>
  <c r="F1094" i="13" s="1"/>
  <c r="F894" i="13"/>
  <c r="AF1038" i="13"/>
  <c r="F1038" i="13" s="1"/>
  <c r="F838" i="13"/>
  <c r="AF1009" i="13"/>
  <c r="F1009" i="13" s="1"/>
  <c r="F809" i="13"/>
  <c r="AF1080" i="13"/>
  <c r="F1080" i="13" s="1"/>
  <c r="F880" i="13"/>
  <c r="AF407" i="13"/>
  <c r="F407" i="13" s="1"/>
  <c r="F207" i="13"/>
  <c r="AF1015" i="13"/>
  <c r="F1015" i="13" s="1"/>
  <c r="F815" i="13"/>
  <c r="AF461" i="13"/>
  <c r="F461" i="13" s="1"/>
  <c r="F261" i="13"/>
  <c r="AF462" i="13"/>
  <c r="F462" i="13" s="1"/>
  <c r="F262" i="13"/>
  <c r="AF489" i="13"/>
  <c r="F489" i="13" s="1"/>
  <c r="F289" i="13"/>
  <c r="AF404" i="13"/>
  <c r="F404" i="13" s="1"/>
  <c r="F204" i="13"/>
  <c r="AF1053" i="13"/>
  <c r="F1053" i="13" s="1"/>
  <c r="F853" i="13"/>
  <c r="AF424" i="13"/>
  <c r="F424" i="13" s="1"/>
  <c r="F224" i="13"/>
  <c r="AF1021" i="13"/>
  <c r="F1021" i="13" s="1"/>
  <c r="F821" i="13"/>
  <c r="AF467" i="13"/>
  <c r="F467" i="13" s="1"/>
  <c r="F267" i="13"/>
  <c r="AF1062" i="13"/>
  <c r="F1062" i="13" s="1"/>
  <c r="F862" i="13"/>
  <c r="AF491" i="13"/>
  <c r="F491" i="13" s="1"/>
  <c r="F291" i="13"/>
  <c r="AF1089" i="13"/>
  <c r="F1089" i="13" s="1"/>
  <c r="F889" i="13"/>
  <c r="AF1003" i="13"/>
  <c r="F1003" i="13" s="1"/>
  <c r="F803" i="13"/>
  <c r="F716" i="13"/>
  <c r="AF916" i="13"/>
  <c r="F131" i="13"/>
  <c r="AF331" i="13"/>
  <c r="F743" i="13"/>
  <c r="AF943" i="13"/>
  <c r="F141" i="13"/>
  <c r="AF341" i="13"/>
  <c r="F741" i="13"/>
  <c r="AF941" i="13"/>
  <c r="F118" i="13"/>
  <c r="AF318" i="13"/>
  <c r="F730" i="13"/>
  <c r="AF930" i="13"/>
  <c r="F128" i="13"/>
  <c r="AF328" i="13"/>
  <c r="F728" i="13"/>
  <c r="AF928" i="13"/>
  <c r="F103" i="13"/>
  <c r="AF303" i="13"/>
  <c r="F119" i="13"/>
  <c r="AF319" i="13"/>
  <c r="F135" i="13"/>
  <c r="AF335" i="13"/>
  <c r="F151" i="13"/>
  <c r="AF351" i="13"/>
  <c r="AF915" i="13"/>
  <c r="F715" i="13"/>
  <c r="AF931" i="13"/>
  <c r="F731" i="13"/>
  <c r="AF947" i="13"/>
  <c r="F747" i="13"/>
  <c r="F108" i="13"/>
  <c r="AF308" i="13"/>
  <c r="F712" i="13"/>
  <c r="AF912" i="13"/>
  <c r="F136" i="13"/>
  <c r="AF336" i="13"/>
  <c r="AF932" i="13"/>
  <c r="F732" i="13"/>
  <c r="F113" i="13"/>
  <c r="AF313" i="13"/>
  <c r="F129" i="13"/>
  <c r="AF329" i="13"/>
  <c r="AF345" i="13"/>
  <c r="F145" i="13"/>
  <c r="AF913" i="13"/>
  <c r="F713" i="13"/>
  <c r="F729" i="13"/>
  <c r="AF929" i="13"/>
  <c r="F745" i="13"/>
  <c r="AF945" i="13"/>
  <c r="F106" i="13"/>
  <c r="AF306" i="13"/>
  <c r="F122" i="13"/>
  <c r="AF322" i="13"/>
  <c r="F138" i="13"/>
  <c r="AF338" i="13"/>
  <c r="F702" i="13"/>
  <c r="AF902" i="13"/>
  <c r="AF918" i="13"/>
  <c r="F718" i="13"/>
  <c r="F734" i="13"/>
  <c r="AF934" i="13"/>
  <c r="AF950" i="13"/>
  <c r="F750" i="13"/>
  <c r="AF496" i="13"/>
  <c r="F496" i="13" s="1"/>
  <c r="F296" i="13"/>
  <c r="AF458" i="13"/>
  <c r="F458" i="13" s="1"/>
  <c r="F258" i="13"/>
  <c r="AF1055" i="13"/>
  <c r="F1055" i="13" s="1"/>
  <c r="F855" i="13"/>
  <c r="AF448" i="13"/>
  <c r="F448" i="13" s="1"/>
  <c r="F248" i="13"/>
  <c r="AF473" i="13"/>
  <c r="F473" i="13" s="1"/>
  <c r="F273" i="13"/>
  <c r="AF1087" i="13"/>
  <c r="F1087" i="13" s="1"/>
  <c r="F887" i="13"/>
  <c r="AF1063" i="13"/>
  <c r="F1063" i="13" s="1"/>
  <c r="F863" i="13"/>
  <c r="AF1024" i="13"/>
  <c r="F1024" i="13" s="1"/>
  <c r="F824" i="13"/>
  <c r="AF444" i="13"/>
  <c r="F444" i="13" s="1"/>
  <c r="F244" i="13"/>
  <c r="AF1052" i="13"/>
  <c r="F1052" i="13" s="1"/>
  <c r="F852" i="13"/>
  <c r="AF1073" i="13"/>
  <c r="F1073" i="13" s="1"/>
  <c r="F873" i="13"/>
  <c r="AF1010" i="13"/>
  <c r="F1010" i="13" s="1"/>
  <c r="F810" i="13"/>
  <c r="AF1067" i="13"/>
  <c r="F1067" i="13" s="1"/>
  <c r="F867" i="13"/>
  <c r="AF438" i="13"/>
  <c r="F438" i="13" s="1"/>
  <c r="F238" i="13"/>
  <c r="F116" i="13"/>
  <c r="AF316" i="13"/>
  <c r="F147" i="13"/>
  <c r="AF347" i="13"/>
  <c r="AF927" i="13"/>
  <c r="F727" i="13"/>
  <c r="F144" i="13"/>
  <c r="AF344" i="13"/>
  <c r="F720" i="13"/>
  <c r="AF920" i="13"/>
  <c r="F109" i="13"/>
  <c r="AF309" i="13"/>
  <c r="F725" i="13"/>
  <c r="AF925" i="13"/>
  <c r="F134" i="13"/>
  <c r="AF334" i="13"/>
  <c r="F714" i="13"/>
  <c r="AF914" i="13"/>
  <c r="F746" i="13"/>
  <c r="AF946" i="13"/>
  <c r="AF472" i="13"/>
  <c r="F472" i="13" s="1"/>
  <c r="F272" i="13"/>
  <c r="AF488" i="13"/>
  <c r="F488" i="13" s="1"/>
  <c r="F288" i="13"/>
  <c r="AF1070" i="13"/>
  <c r="F1070" i="13" s="1"/>
  <c r="F870" i="13"/>
  <c r="AF1086" i="13"/>
  <c r="F1086" i="13" s="1"/>
  <c r="F886" i="13"/>
  <c r="AF427" i="13"/>
  <c r="F427" i="13" s="1"/>
  <c r="F227" i="13"/>
  <c r="AF1012" i="13"/>
  <c r="F1012" i="13" s="1"/>
  <c r="F812" i="13"/>
  <c r="AF1005" i="13"/>
  <c r="F1005" i="13" s="1"/>
  <c r="F805" i="13"/>
  <c r="AF426" i="13"/>
  <c r="F226" i="13"/>
  <c r="AF1004" i="13"/>
  <c r="F1004" i="13" s="1"/>
  <c r="F804" i="13"/>
  <c r="AF474" i="13"/>
  <c r="F474" i="13" s="1"/>
  <c r="F274" i="13"/>
  <c r="AF439" i="13"/>
  <c r="F439" i="13" s="1"/>
  <c r="F239" i="13"/>
  <c r="AF454" i="13"/>
  <c r="F454" i="13" s="1"/>
  <c r="F254" i="13"/>
  <c r="AF1031" i="13"/>
  <c r="F1031" i="13" s="1"/>
  <c r="F831" i="13"/>
  <c r="AF415" i="13"/>
  <c r="F415" i="13" s="1"/>
  <c r="F215" i="13"/>
  <c r="AF459" i="13"/>
  <c r="F459" i="13" s="1"/>
  <c r="F259" i="13"/>
  <c r="AF447" i="13"/>
  <c r="F447" i="13" s="1"/>
  <c r="F247" i="13"/>
  <c r="AF1048" i="13"/>
  <c r="F1048" i="13" s="1"/>
  <c r="F848" i="13"/>
  <c r="AF1058" i="13"/>
  <c r="F1058" i="13" s="1"/>
  <c r="F858" i="13"/>
  <c r="AF463" i="13"/>
  <c r="F463" i="13" s="1"/>
  <c r="F263" i="13"/>
  <c r="AF1017" i="13"/>
  <c r="F1017" i="13" s="1"/>
  <c r="F817" i="13"/>
  <c r="AF482" i="13"/>
  <c r="F482" i="13" s="1"/>
  <c r="F282" i="13"/>
  <c r="AF1096" i="13"/>
  <c r="F1096" i="13" s="1"/>
  <c r="F896" i="13"/>
  <c r="AF1026" i="13"/>
  <c r="F1026" i="13" s="1"/>
  <c r="F826" i="13"/>
  <c r="AF1008" i="13"/>
  <c r="F1008" i="13" s="1"/>
  <c r="F808" i="13"/>
  <c r="AF481" i="13"/>
  <c r="F481" i="13" s="1"/>
  <c r="F281" i="13"/>
  <c r="AF497" i="13"/>
  <c r="F497" i="13" s="1"/>
  <c r="F297" i="13"/>
  <c r="AF1079" i="13"/>
  <c r="F1079" i="13" s="1"/>
  <c r="F879" i="13"/>
  <c r="AF1095" i="13"/>
  <c r="F1095" i="13" s="1"/>
  <c r="F895" i="13"/>
  <c r="AF437" i="13"/>
  <c r="F437" i="13" s="1"/>
  <c r="F237" i="13"/>
  <c r="AF1022" i="13"/>
  <c r="F1022" i="13" s="1"/>
  <c r="F822" i="13"/>
  <c r="AF1032" i="13"/>
  <c r="F1032" i="13" s="1"/>
  <c r="F832" i="13"/>
  <c r="AF465" i="13"/>
  <c r="F465" i="13" s="1"/>
  <c r="F265" i="13"/>
  <c r="AF486" i="13"/>
  <c r="F486" i="13" s="1"/>
  <c r="F286" i="13"/>
  <c r="AF1100" i="13"/>
  <c r="F1100" i="13" s="1"/>
  <c r="F900" i="13"/>
  <c r="AF436" i="13"/>
  <c r="F436" i="13" s="1"/>
  <c r="F236" i="13"/>
  <c r="AF411" i="13"/>
  <c r="F411" i="13" s="1"/>
  <c r="F211" i="13"/>
  <c r="AF430" i="13"/>
  <c r="F430" i="13" s="1"/>
  <c r="F230" i="13"/>
  <c r="AF418" i="13"/>
  <c r="F418" i="13" s="1"/>
  <c r="F218" i="13"/>
  <c r="AF1019" i="13"/>
  <c r="F1019" i="13" s="1"/>
  <c r="F819" i="13"/>
  <c r="AF1029" i="13"/>
  <c r="F1029" i="13" s="1"/>
  <c r="F829" i="13"/>
  <c r="AF483" i="13"/>
  <c r="F483" i="13" s="1"/>
  <c r="F283" i="13"/>
  <c r="AF499" i="13"/>
  <c r="F499" i="13" s="1"/>
  <c r="F299" i="13"/>
  <c r="AF1081" i="13"/>
  <c r="F1081" i="13" s="1"/>
  <c r="F881" i="13"/>
  <c r="AF1097" i="13"/>
  <c r="F1097" i="13" s="1"/>
  <c r="F897" i="13"/>
  <c r="AF456" i="13"/>
  <c r="F456" i="13" s="1"/>
  <c r="F256" i="13"/>
  <c r="AF1041" i="13"/>
  <c r="F1041" i="13" s="1"/>
  <c r="F841" i="13"/>
  <c r="AF1036" i="13"/>
  <c r="F1036" i="13" s="1"/>
  <c r="F836" i="13"/>
  <c r="AF421" i="13"/>
  <c r="F421" i="13" s="1"/>
  <c r="F221" i="13"/>
  <c r="AF1064" i="13"/>
  <c r="F1064" i="13" s="1"/>
  <c r="F864" i="13"/>
  <c r="AC202" i="13"/>
  <c r="P2" i="4"/>
  <c r="AF602" i="13" s="1"/>
  <c r="B2" i="10"/>
  <c r="I40" i="25" l="1"/>
  <c r="I42" i="25"/>
  <c r="M40" i="25"/>
  <c r="M42" i="25"/>
  <c r="K15" i="32"/>
  <c r="N30" i="32"/>
  <c r="K20" i="32"/>
  <c r="K30" i="32"/>
  <c r="N20" i="32"/>
  <c r="K35" i="32"/>
  <c r="K5" i="32"/>
  <c r="N5" i="32"/>
  <c r="N15" i="32"/>
  <c r="N40" i="32"/>
  <c r="K25" i="32"/>
  <c r="K40" i="32"/>
  <c r="N25" i="32"/>
  <c r="K10" i="32"/>
  <c r="N10" i="32"/>
  <c r="N35" i="32"/>
  <c r="F426" i="13"/>
  <c r="F334" i="13"/>
  <c r="AF534" i="13"/>
  <c r="F534" i="13" s="1"/>
  <c r="F344" i="13"/>
  <c r="AF544" i="13"/>
  <c r="F544" i="13" s="1"/>
  <c r="F306" i="13"/>
  <c r="AF506" i="13"/>
  <c r="F506" i="13" s="1"/>
  <c r="F336" i="13"/>
  <c r="AF536" i="13"/>
  <c r="F536" i="13" s="1"/>
  <c r="F319" i="13"/>
  <c r="AF519" i="13"/>
  <c r="F519" i="13" s="1"/>
  <c r="F930" i="13"/>
  <c r="AF1130" i="13"/>
  <c r="F1130" i="13" s="1"/>
  <c r="F943" i="13"/>
  <c r="AF1143" i="13"/>
  <c r="F1143" i="13" s="1"/>
  <c r="F944" i="13"/>
  <c r="AF1144" i="13"/>
  <c r="F1144" i="13" s="1"/>
  <c r="F346" i="13"/>
  <c r="AF546" i="13"/>
  <c r="F546" i="13" s="1"/>
  <c r="F921" i="13"/>
  <c r="AF1121" i="13"/>
  <c r="F1121" i="13" s="1"/>
  <c r="F305" i="13"/>
  <c r="AF505" i="13"/>
  <c r="F505" i="13" s="1"/>
  <c r="F332" i="13"/>
  <c r="AF532" i="13"/>
  <c r="F532" i="13" s="1"/>
  <c r="F343" i="13"/>
  <c r="AF543" i="13"/>
  <c r="F543" i="13" s="1"/>
  <c r="AF504" i="13"/>
  <c r="F504" i="13" s="1"/>
  <c r="F304" i="13"/>
  <c r="F922" i="13"/>
  <c r="AF1122" i="13"/>
  <c r="F1122" i="13" s="1"/>
  <c r="F310" i="13"/>
  <c r="AF510" i="13"/>
  <c r="F510" i="13" s="1"/>
  <c r="F349" i="13"/>
  <c r="AF549" i="13"/>
  <c r="F549" i="13" s="1"/>
  <c r="F348" i="13"/>
  <c r="AF548" i="13"/>
  <c r="F548" i="13" s="1"/>
  <c r="F935" i="13"/>
  <c r="AF1135" i="13"/>
  <c r="F1135" i="13" s="1"/>
  <c r="F323" i="13"/>
  <c r="AF523" i="13"/>
  <c r="F523" i="13" s="1"/>
  <c r="F918" i="13"/>
  <c r="AF1118" i="13"/>
  <c r="F1118" i="13" s="1"/>
  <c r="F345" i="13"/>
  <c r="AF545" i="13"/>
  <c r="F545" i="13" s="1"/>
  <c r="F931" i="13"/>
  <c r="AF1131" i="13"/>
  <c r="F1131" i="13" s="1"/>
  <c r="F302" i="13"/>
  <c r="AF502" i="13"/>
  <c r="F502" i="13" s="1"/>
  <c r="F925" i="13"/>
  <c r="AF1125" i="13"/>
  <c r="F1125" i="13" s="1"/>
  <c r="F902" i="13"/>
  <c r="AF1102" i="13"/>
  <c r="F1102" i="13" s="1"/>
  <c r="F945" i="13"/>
  <c r="AF1145" i="13"/>
  <c r="F1145" i="13" s="1"/>
  <c r="F329" i="13"/>
  <c r="AF529" i="13"/>
  <c r="F529" i="13" s="1"/>
  <c r="F912" i="13"/>
  <c r="AF1112" i="13"/>
  <c r="F1112" i="13" s="1"/>
  <c r="F303" i="13"/>
  <c r="AF503" i="13"/>
  <c r="F503" i="13" s="1"/>
  <c r="F318" i="13"/>
  <c r="AF518" i="13"/>
  <c r="F518" i="13" s="1"/>
  <c r="F331" i="13"/>
  <c r="AF531" i="13"/>
  <c r="F531" i="13" s="1"/>
  <c r="F909" i="13"/>
  <c r="AF1109" i="13"/>
  <c r="F1109" i="13" s="1"/>
  <c r="F911" i="13"/>
  <c r="AF1111" i="13"/>
  <c r="F1111" i="13" s="1"/>
  <c r="F330" i="13"/>
  <c r="AF530" i="13"/>
  <c r="F530" i="13" s="1"/>
  <c r="F327" i="13"/>
  <c r="AF527" i="13"/>
  <c r="F527" i="13" s="1"/>
  <c r="F906" i="13"/>
  <c r="AF1106" i="13"/>
  <c r="F1106" i="13" s="1"/>
  <c r="F949" i="13"/>
  <c r="AF1149" i="13"/>
  <c r="F1149" i="13" s="1"/>
  <c r="F333" i="13"/>
  <c r="AF533" i="13"/>
  <c r="F533" i="13" s="1"/>
  <c r="F924" i="13"/>
  <c r="AF1124" i="13"/>
  <c r="F1124" i="13" s="1"/>
  <c r="F919" i="13"/>
  <c r="AF1119" i="13"/>
  <c r="F1119" i="13" s="1"/>
  <c r="F307" i="13"/>
  <c r="AF507" i="13"/>
  <c r="F507" i="13" s="1"/>
  <c r="F927" i="13"/>
  <c r="AF1127" i="13"/>
  <c r="F1127" i="13" s="1"/>
  <c r="F915" i="13"/>
  <c r="AF1115" i="13"/>
  <c r="F1115" i="13" s="1"/>
  <c r="F942" i="13"/>
  <c r="AF1142" i="13"/>
  <c r="F1142" i="13" s="1"/>
  <c r="F905" i="13"/>
  <c r="AF1105" i="13"/>
  <c r="F1105" i="13" s="1"/>
  <c r="F908" i="13"/>
  <c r="AF1108" i="13"/>
  <c r="F1108" i="13" s="1"/>
  <c r="F939" i="13"/>
  <c r="AF1139" i="13"/>
  <c r="F1139" i="13" s="1"/>
  <c r="AF802" i="13"/>
  <c r="F602" i="13"/>
  <c r="F946" i="13"/>
  <c r="AF1146" i="13"/>
  <c r="F1146" i="13" s="1"/>
  <c r="F309" i="13"/>
  <c r="AF509" i="13"/>
  <c r="F509" i="13" s="1"/>
  <c r="F347" i="13"/>
  <c r="AF547" i="13"/>
  <c r="F547" i="13" s="1"/>
  <c r="AF538" i="13"/>
  <c r="F538" i="13" s="1"/>
  <c r="F338" i="13"/>
  <c r="F929" i="13"/>
  <c r="AF1129" i="13"/>
  <c r="F1129" i="13" s="1"/>
  <c r="F313" i="13"/>
  <c r="AF513" i="13"/>
  <c r="F513" i="13" s="1"/>
  <c r="F308" i="13"/>
  <c r="AF508" i="13"/>
  <c r="F508" i="13" s="1"/>
  <c r="F351" i="13"/>
  <c r="AF551" i="13"/>
  <c r="F551" i="13" s="1"/>
  <c r="F928" i="13"/>
  <c r="AF1128" i="13"/>
  <c r="F1128" i="13" s="1"/>
  <c r="F941" i="13"/>
  <c r="AF1141" i="13"/>
  <c r="F1141" i="13" s="1"/>
  <c r="F916" i="13"/>
  <c r="AF1116" i="13"/>
  <c r="F1116" i="13" s="1"/>
  <c r="F325" i="13"/>
  <c r="AF525" i="13"/>
  <c r="F525" i="13" s="1"/>
  <c r="F315" i="13"/>
  <c r="AF515" i="13"/>
  <c r="F515" i="13" s="1"/>
  <c r="F926" i="13"/>
  <c r="AF1126" i="13"/>
  <c r="F1126" i="13" s="1"/>
  <c r="F314" i="13"/>
  <c r="AF514" i="13"/>
  <c r="F514" i="13" s="1"/>
  <c r="F337" i="13"/>
  <c r="AF537" i="13"/>
  <c r="F537" i="13" s="1"/>
  <c r="F312" i="13"/>
  <c r="AF512" i="13"/>
  <c r="F512" i="13" s="1"/>
  <c r="F311" i="13"/>
  <c r="AF511" i="13"/>
  <c r="F511" i="13" s="1"/>
  <c r="F342" i="13"/>
  <c r="AF542" i="13"/>
  <c r="F542" i="13" s="1"/>
  <c r="F933" i="13"/>
  <c r="AF1133" i="13"/>
  <c r="F1133" i="13" s="1"/>
  <c r="AF517" i="13"/>
  <c r="F517" i="13" s="1"/>
  <c r="F317" i="13"/>
  <c r="AF520" i="13"/>
  <c r="F520" i="13" s="1"/>
  <c r="F320" i="13"/>
  <c r="F903" i="13"/>
  <c r="AF1103" i="13"/>
  <c r="F1103" i="13" s="1"/>
  <c r="F940" i="13"/>
  <c r="AF1140" i="13"/>
  <c r="F1140" i="13" s="1"/>
  <c r="F950" i="13"/>
  <c r="AF1150" i="13"/>
  <c r="F1150" i="13" s="1"/>
  <c r="F923" i="13"/>
  <c r="AF1123" i="13"/>
  <c r="F1123" i="13" s="1"/>
  <c r="AF402" i="13"/>
  <c r="F402" i="13" s="1"/>
  <c r="F202" i="13"/>
  <c r="F914" i="13"/>
  <c r="AF1114" i="13"/>
  <c r="F1114" i="13" s="1"/>
  <c r="F920" i="13"/>
  <c r="AF1120" i="13"/>
  <c r="F1120" i="13" s="1"/>
  <c r="F316" i="13"/>
  <c r="AF516" i="13"/>
  <c r="F516" i="13" s="1"/>
  <c r="F934" i="13"/>
  <c r="AF1134" i="13"/>
  <c r="F1134" i="13" s="1"/>
  <c r="F322" i="13"/>
  <c r="AF522" i="13"/>
  <c r="F522" i="13" s="1"/>
  <c r="F335" i="13"/>
  <c r="AF535" i="13"/>
  <c r="F535" i="13" s="1"/>
  <c r="F328" i="13"/>
  <c r="AF528" i="13"/>
  <c r="F528" i="13" s="1"/>
  <c r="AF541" i="13"/>
  <c r="F541" i="13" s="1"/>
  <c r="F341" i="13"/>
  <c r="F350" i="13"/>
  <c r="AF550" i="13"/>
  <c r="F550" i="13" s="1"/>
  <c r="F324" i="13"/>
  <c r="AF524" i="13"/>
  <c r="F524" i="13" s="1"/>
  <c r="F937" i="13"/>
  <c r="AF1137" i="13"/>
  <c r="F1137" i="13" s="1"/>
  <c r="F321" i="13"/>
  <c r="AF521" i="13"/>
  <c r="F521" i="13" s="1"/>
  <c r="F936" i="13"/>
  <c r="AF1136" i="13"/>
  <c r="F1136" i="13" s="1"/>
  <c r="F904" i="13"/>
  <c r="AF1104" i="13"/>
  <c r="F1104" i="13" s="1"/>
  <c r="F938" i="13"/>
  <c r="AF1138" i="13"/>
  <c r="F1138" i="13" s="1"/>
  <c r="F326" i="13"/>
  <c r="AF526" i="13"/>
  <c r="F526" i="13" s="1"/>
  <c r="F917" i="13"/>
  <c r="AF1117" i="13"/>
  <c r="F1117" i="13" s="1"/>
  <c r="F948" i="13"/>
  <c r="AF1148" i="13"/>
  <c r="F1148" i="13" s="1"/>
  <c r="F951" i="13"/>
  <c r="AF1151" i="13"/>
  <c r="F1151" i="13" s="1"/>
  <c r="F339" i="13"/>
  <c r="AF539" i="13"/>
  <c r="F539" i="13" s="1"/>
  <c r="F340" i="13"/>
  <c r="AF540" i="13"/>
  <c r="F540" i="13" s="1"/>
  <c r="AC402" i="13"/>
  <c r="I43" i="26" s="1"/>
  <c r="G43" i="26" s="1"/>
  <c r="C202" i="13"/>
  <c r="F913" i="13"/>
  <c r="AF1113" i="13"/>
  <c r="F1113" i="13" s="1"/>
  <c r="F932" i="13"/>
  <c r="AF1132" i="13"/>
  <c r="F1132" i="13" s="1"/>
  <c r="F947" i="13"/>
  <c r="AF1147" i="13"/>
  <c r="F1147" i="13" s="1"/>
  <c r="F910" i="13"/>
  <c r="AF1110" i="13"/>
  <c r="F1110" i="13" s="1"/>
  <c r="F907" i="13"/>
  <c r="AF1107" i="13"/>
  <c r="F1107" i="13" s="1"/>
  <c r="K2" i="10"/>
  <c r="I20" i="26" l="1"/>
  <c r="G20" i="26" s="1"/>
  <c r="I2" i="26"/>
  <c r="I96" i="26"/>
  <c r="G96" i="26" s="1"/>
  <c r="I23" i="26"/>
  <c r="G23" i="26" s="1"/>
  <c r="I67" i="26"/>
  <c r="G67" i="26" s="1"/>
  <c r="I28" i="26"/>
  <c r="G28" i="26" s="1"/>
  <c r="I57" i="26"/>
  <c r="G57" i="26" s="1"/>
  <c r="I11" i="26"/>
  <c r="G11" i="26" s="1"/>
  <c r="I83" i="26"/>
  <c r="G83" i="26" s="1"/>
  <c r="I99" i="26"/>
  <c r="G99" i="26" s="1"/>
  <c r="I4" i="26"/>
  <c r="G4" i="26" s="1"/>
  <c r="I91" i="26"/>
  <c r="G91" i="26" s="1"/>
  <c r="I13" i="26"/>
  <c r="G13" i="26" s="1"/>
  <c r="I39" i="26"/>
  <c r="G39" i="26" s="1"/>
  <c r="I62" i="26"/>
  <c r="G62" i="26" s="1"/>
  <c r="I33" i="26"/>
  <c r="G33" i="26" s="1"/>
  <c r="I51" i="26"/>
  <c r="G51" i="26" s="1"/>
  <c r="I79" i="26"/>
  <c r="G79" i="26" s="1"/>
  <c r="I101" i="26"/>
  <c r="G101" i="26" s="1"/>
  <c r="I92" i="26"/>
  <c r="G92" i="26" s="1"/>
  <c r="I82" i="26"/>
  <c r="G82" i="26" s="1"/>
  <c r="I69" i="26"/>
  <c r="G69" i="26" s="1"/>
  <c r="I30" i="26"/>
  <c r="G30" i="26" s="1"/>
  <c r="I71" i="26"/>
  <c r="G71" i="26" s="1"/>
  <c r="I50" i="26"/>
  <c r="G50" i="26" s="1"/>
  <c r="I18" i="26"/>
  <c r="G18" i="26" s="1"/>
  <c r="I89" i="26"/>
  <c r="G89" i="26" s="1"/>
  <c r="I66" i="26"/>
  <c r="G66" i="26" s="1"/>
  <c r="I59" i="26"/>
  <c r="G59" i="26" s="1"/>
  <c r="I16" i="26"/>
  <c r="G16" i="26" s="1"/>
  <c r="I87" i="26"/>
  <c r="G87" i="26" s="1"/>
  <c r="I48" i="26"/>
  <c r="G48" i="26" s="1"/>
  <c r="I58" i="26"/>
  <c r="G58" i="26" s="1"/>
  <c r="I25" i="26"/>
  <c r="G25" i="26" s="1"/>
  <c r="I40" i="26"/>
  <c r="G40" i="26" s="1"/>
  <c r="I42" i="26"/>
  <c r="G42" i="26" s="1"/>
  <c r="I37" i="26"/>
  <c r="G37" i="26" s="1"/>
  <c r="I64" i="26"/>
  <c r="G64" i="26" s="1"/>
  <c r="I31" i="26"/>
  <c r="G31" i="26" s="1"/>
  <c r="I53" i="26"/>
  <c r="G53" i="26" s="1"/>
  <c r="I70" i="26"/>
  <c r="G70" i="26" s="1"/>
  <c r="I27" i="26"/>
  <c r="G27" i="26" s="1"/>
  <c r="I95" i="26"/>
  <c r="G95" i="26" s="1"/>
  <c r="I78" i="26"/>
  <c r="G78" i="26" s="1"/>
  <c r="I49" i="26"/>
  <c r="G49" i="26" s="1"/>
  <c r="I8" i="26"/>
  <c r="I41" i="26"/>
  <c r="G41" i="26" s="1"/>
  <c r="I60" i="26"/>
  <c r="G60" i="26" s="1"/>
  <c r="I65" i="26"/>
  <c r="G65" i="26" s="1"/>
  <c r="I7" i="26"/>
  <c r="G7" i="26" s="1"/>
  <c r="I34" i="26"/>
  <c r="G34" i="26" s="1"/>
  <c r="I90" i="26"/>
  <c r="G90" i="26" s="1"/>
  <c r="I5" i="26"/>
  <c r="G5" i="26" s="1"/>
  <c r="I29" i="26"/>
  <c r="G29" i="26" s="1"/>
  <c r="I77" i="26"/>
  <c r="G77" i="26" s="1"/>
  <c r="I38" i="26"/>
  <c r="G38" i="26" s="1"/>
  <c r="I21" i="26"/>
  <c r="G21" i="26" s="1"/>
  <c r="I6" i="26"/>
  <c r="G6" i="26" s="1"/>
  <c r="I44" i="26"/>
  <c r="G44" i="26" s="1"/>
  <c r="I56" i="26"/>
  <c r="G56" i="26" s="1"/>
  <c r="I32" i="26"/>
  <c r="G32" i="26" s="1"/>
  <c r="I35" i="26"/>
  <c r="G35" i="26" s="1"/>
  <c r="I81" i="26"/>
  <c r="G81" i="26" s="1"/>
  <c r="I19" i="26"/>
  <c r="G19" i="26" s="1"/>
  <c r="I12" i="26"/>
  <c r="G12" i="26" s="1"/>
  <c r="I24" i="26"/>
  <c r="G24" i="26" s="1"/>
  <c r="I26" i="26"/>
  <c r="G26" i="26" s="1"/>
  <c r="I76" i="26"/>
  <c r="G76" i="26" s="1"/>
  <c r="I68" i="26"/>
  <c r="G68" i="26" s="1"/>
  <c r="I61" i="26"/>
  <c r="G61" i="26" s="1"/>
  <c r="I74" i="26"/>
  <c r="G74" i="26" s="1"/>
  <c r="I63" i="26"/>
  <c r="G63" i="26" s="1"/>
  <c r="I86" i="26"/>
  <c r="G86" i="26" s="1"/>
  <c r="I55" i="26"/>
  <c r="G55" i="26" s="1"/>
  <c r="I17" i="26"/>
  <c r="G17" i="26" s="1"/>
  <c r="I97" i="26"/>
  <c r="G97" i="26" s="1"/>
  <c r="I84" i="26"/>
  <c r="G84" i="26" s="1"/>
  <c r="I85" i="26"/>
  <c r="G85" i="26" s="1"/>
  <c r="I52" i="26"/>
  <c r="G52" i="26" s="1"/>
  <c r="I36" i="26"/>
  <c r="G36" i="26" s="1"/>
  <c r="I94" i="26"/>
  <c r="G94" i="26" s="1"/>
  <c r="I72" i="26"/>
  <c r="G72" i="26" s="1"/>
  <c r="I75" i="26"/>
  <c r="G75" i="26" s="1"/>
  <c r="I73" i="26"/>
  <c r="G73" i="26" s="1"/>
  <c r="I45" i="26"/>
  <c r="G45" i="26" s="1"/>
  <c r="I54" i="26"/>
  <c r="G54" i="26" s="1"/>
  <c r="I22" i="26"/>
  <c r="G22" i="26" s="1"/>
  <c r="I80" i="26"/>
  <c r="G80" i="26" s="1"/>
  <c r="I88" i="26"/>
  <c r="G88" i="26" s="1"/>
  <c r="I3" i="26"/>
  <c r="G3" i="26" s="1"/>
  <c r="I47" i="26"/>
  <c r="G47" i="26" s="1"/>
  <c r="I10" i="26"/>
  <c r="G10" i="26" s="1"/>
  <c r="I46" i="26"/>
  <c r="G46" i="26" s="1"/>
  <c r="I93" i="26"/>
  <c r="G93" i="26" s="1"/>
  <c r="I15" i="26"/>
  <c r="G15" i="26" s="1"/>
  <c r="I100" i="26"/>
  <c r="G100" i="26" s="1"/>
  <c r="I98" i="26"/>
  <c r="G98" i="26" s="1"/>
  <c r="I14" i="26"/>
  <c r="G14" i="26" s="1"/>
  <c r="C402" i="13"/>
  <c r="I9" i="26"/>
  <c r="AF1002" i="13"/>
  <c r="F1002" i="13" s="1"/>
  <c r="F802" i="13"/>
  <c r="G2" i="26" l="1"/>
  <c r="L24" i="25"/>
  <c r="L32" i="25"/>
  <c r="H24" i="25"/>
  <c r="H32" i="25"/>
  <c r="L16" i="25"/>
  <c r="G8" i="26"/>
  <c r="H16" i="25"/>
  <c r="G9" i="33"/>
  <c r="I9" i="33"/>
  <c r="L64" i="26"/>
  <c r="H64" i="26" s="1"/>
  <c r="L34" i="26"/>
  <c r="H34" i="26" s="1"/>
  <c r="F34" i="26" s="1"/>
  <c r="L80" i="26"/>
  <c r="H80" i="26" s="1"/>
  <c r="F80" i="26" s="1"/>
  <c r="L76" i="26"/>
  <c r="H76" i="26" s="1"/>
  <c r="F76" i="26" s="1"/>
  <c r="L16" i="26"/>
  <c r="H16" i="26" s="1"/>
  <c r="F16" i="26" s="1"/>
  <c r="L84" i="26"/>
  <c r="H84" i="26" s="1"/>
  <c r="F84" i="26" s="1"/>
  <c r="L75" i="26"/>
  <c r="H75" i="26" s="1"/>
  <c r="F75" i="26" s="1"/>
  <c r="L52" i="26"/>
  <c r="H52" i="26" s="1"/>
  <c r="F52" i="26" s="1"/>
  <c r="L74" i="26"/>
  <c r="H74" i="26" s="1"/>
  <c r="F74" i="26" s="1"/>
  <c r="L31" i="26"/>
  <c r="H31" i="26" s="1"/>
  <c r="F31" i="26" s="1"/>
  <c r="L5" i="26"/>
  <c r="H5" i="26" s="1"/>
  <c r="F5" i="26" s="1"/>
  <c r="L72" i="26"/>
  <c r="H72" i="26" s="1"/>
  <c r="F72" i="26" s="1"/>
  <c r="L56" i="26"/>
  <c r="H56" i="26" s="1"/>
  <c r="F56" i="26" s="1"/>
  <c r="L57" i="26"/>
  <c r="H57" i="26" s="1"/>
  <c r="F57" i="26" s="1"/>
  <c r="L21" i="26"/>
  <c r="H21" i="26" s="1"/>
  <c r="F21" i="26" s="1"/>
  <c r="L32" i="26"/>
  <c r="H32" i="26" s="1"/>
  <c r="F32" i="26" s="1"/>
  <c r="L63" i="26"/>
  <c r="H63" i="26" s="1"/>
  <c r="F63" i="26" s="1"/>
  <c r="L55" i="26"/>
  <c r="H55" i="26" s="1"/>
  <c r="F55" i="26" s="1"/>
  <c r="L65" i="26"/>
  <c r="H65" i="26" s="1"/>
  <c r="F65" i="26" s="1"/>
  <c r="L28" i="26"/>
  <c r="H28" i="26" s="1"/>
  <c r="F28" i="26" s="1"/>
  <c r="L101" i="26"/>
  <c r="L53" i="26"/>
  <c r="H53" i="26" s="1"/>
  <c r="F53" i="26" s="1"/>
  <c r="L26" i="26"/>
  <c r="H26" i="26" s="1"/>
  <c r="F26" i="26" s="1"/>
  <c r="L96" i="26"/>
  <c r="H96" i="26" s="1"/>
  <c r="F96" i="26" s="1"/>
  <c r="L93" i="26"/>
  <c r="H93" i="26" s="1"/>
  <c r="F93" i="26" s="1"/>
  <c r="L15" i="26"/>
  <c r="H15" i="26" s="1"/>
  <c r="F15" i="26" s="1"/>
  <c r="L51" i="26"/>
  <c r="H51" i="26" s="1"/>
  <c r="F51" i="26" s="1"/>
  <c r="L95" i="26"/>
  <c r="H95" i="26" s="1"/>
  <c r="F95" i="26" s="1"/>
  <c r="L41" i="26"/>
  <c r="H41" i="26" s="1"/>
  <c r="F41" i="26" s="1"/>
  <c r="L89" i="26"/>
  <c r="H89" i="26" s="1"/>
  <c r="F89" i="26" s="1"/>
  <c r="L71" i="26"/>
  <c r="H71" i="26" s="1"/>
  <c r="F71" i="26" s="1"/>
  <c r="L9" i="26"/>
  <c r="H9" i="26" s="1"/>
  <c r="L8" i="26"/>
  <c r="L30" i="26"/>
  <c r="H30" i="26" s="1"/>
  <c r="F30" i="26" s="1"/>
  <c r="L90" i="26"/>
  <c r="H90" i="26" s="1"/>
  <c r="F90" i="26" s="1"/>
  <c r="L12" i="26"/>
  <c r="H12" i="26" s="1"/>
  <c r="F12" i="26" s="1"/>
  <c r="L88" i="26"/>
  <c r="H88" i="26" s="1"/>
  <c r="F88" i="26" s="1"/>
  <c r="L25" i="26"/>
  <c r="H25" i="26" s="1"/>
  <c r="F25" i="26" s="1"/>
  <c r="L3" i="26"/>
  <c r="H3" i="26" s="1"/>
  <c r="F3" i="26" s="1"/>
  <c r="L98" i="26"/>
  <c r="H98" i="26" s="1"/>
  <c r="F98" i="26" s="1"/>
  <c r="L11" i="26"/>
  <c r="H11" i="26" s="1"/>
  <c r="F11" i="26" s="1"/>
  <c r="L94" i="26"/>
  <c r="H94" i="26" s="1"/>
  <c r="F94" i="26" s="1"/>
  <c r="L27" i="26"/>
  <c r="H27" i="26" s="1"/>
  <c r="F27" i="26" s="1"/>
  <c r="L92" i="26"/>
  <c r="H92" i="26" s="1"/>
  <c r="F92" i="26" s="1"/>
  <c r="L91" i="26"/>
  <c r="H91" i="26" s="1"/>
  <c r="F91" i="26" s="1"/>
  <c r="L73" i="26"/>
  <c r="H73" i="26" s="1"/>
  <c r="F73" i="26" s="1"/>
  <c r="L35" i="26"/>
  <c r="H35" i="26" s="1"/>
  <c r="F35" i="26" s="1"/>
  <c r="L49" i="26"/>
  <c r="H49" i="26" s="1"/>
  <c r="F49" i="26" s="1"/>
  <c r="L77" i="26"/>
  <c r="H77" i="26" s="1"/>
  <c r="F77" i="26" s="1"/>
  <c r="L48" i="26"/>
  <c r="H48" i="26" s="1"/>
  <c r="F48" i="26" s="1"/>
  <c r="L87" i="26"/>
  <c r="H87" i="26" s="1"/>
  <c r="F87" i="26" s="1"/>
  <c r="L100" i="26"/>
  <c r="H100" i="26" s="1"/>
  <c r="F100" i="26" s="1"/>
  <c r="L33" i="26"/>
  <c r="H33" i="26" s="1"/>
  <c r="F33" i="26" s="1"/>
  <c r="L60" i="26"/>
  <c r="H60" i="26" s="1"/>
  <c r="F60" i="26" s="1"/>
  <c r="L50" i="26"/>
  <c r="H50" i="26" s="1"/>
  <c r="F50" i="26" s="1"/>
  <c r="L19" i="26"/>
  <c r="H19" i="26" s="1"/>
  <c r="F19" i="26" s="1"/>
  <c r="L13" i="26"/>
  <c r="H13" i="26" s="1"/>
  <c r="F13" i="26" s="1"/>
  <c r="L42" i="26"/>
  <c r="H42" i="26" s="1"/>
  <c r="F42" i="26" s="1"/>
  <c r="L82" i="26"/>
  <c r="H82" i="26" s="1"/>
  <c r="F82" i="26" s="1"/>
  <c r="L22" i="26"/>
  <c r="H22" i="26" s="1"/>
  <c r="F22" i="26" s="1"/>
  <c r="L7" i="26"/>
  <c r="H7" i="26" s="1"/>
  <c r="F7" i="26" s="1"/>
  <c r="L38" i="26"/>
  <c r="H38" i="26" s="1"/>
  <c r="F38" i="26" s="1"/>
  <c r="L66" i="26"/>
  <c r="H66" i="26" s="1"/>
  <c r="F66" i="26" s="1"/>
  <c r="L83" i="26"/>
  <c r="H83" i="26" s="1"/>
  <c r="F83" i="26" s="1"/>
  <c r="L45" i="26"/>
  <c r="H45" i="26" s="1"/>
  <c r="F45" i="26" s="1"/>
  <c r="L44" i="26"/>
  <c r="H44" i="26" s="1"/>
  <c r="F44" i="26" s="1"/>
  <c r="L4" i="26"/>
  <c r="H4" i="26" s="1"/>
  <c r="F4" i="26" s="1"/>
  <c r="L78" i="26"/>
  <c r="H78" i="26" s="1"/>
  <c r="F78" i="26" s="1"/>
  <c r="L39" i="26"/>
  <c r="H39" i="26" s="1"/>
  <c r="F39" i="26" s="1"/>
  <c r="L99" i="26"/>
  <c r="H99" i="26" s="1"/>
  <c r="F99" i="26" s="1"/>
  <c r="L86" i="26"/>
  <c r="H86" i="26" s="1"/>
  <c r="F86" i="26" s="1"/>
  <c r="L37" i="26"/>
  <c r="H37" i="26" s="1"/>
  <c r="F37" i="26" s="1"/>
  <c r="L59" i="26"/>
  <c r="H59" i="26" s="1"/>
  <c r="F59" i="26" s="1"/>
  <c r="L23" i="26"/>
  <c r="H23" i="26" s="1"/>
  <c r="F23" i="26" s="1"/>
  <c r="L14" i="26"/>
  <c r="H14" i="26" s="1"/>
  <c r="F14" i="26" s="1"/>
  <c r="L17" i="26"/>
  <c r="H17" i="26" s="1"/>
  <c r="F17" i="26" s="1"/>
  <c r="L85" i="26"/>
  <c r="H85" i="26" s="1"/>
  <c r="F85" i="26" s="1"/>
  <c r="L54" i="26"/>
  <c r="H54" i="26" s="1"/>
  <c r="F54" i="26" s="1"/>
  <c r="L62" i="26"/>
  <c r="H62" i="26" s="1"/>
  <c r="F62" i="26" s="1"/>
  <c r="L18" i="26"/>
  <c r="H18" i="26" s="1"/>
  <c r="F18" i="26" s="1"/>
  <c r="L46" i="26"/>
  <c r="H46" i="26" s="1"/>
  <c r="F46" i="26" s="1"/>
  <c r="L58" i="26"/>
  <c r="H58" i="26" s="1"/>
  <c r="F58" i="26" s="1"/>
  <c r="L6" i="26"/>
  <c r="H6" i="26" s="1"/>
  <c r="F6" i="26" s="1"/>
  <c r="L79" i="26"/>
  <c r="H79" i="26" s="1"/>
  <c r="F79" i="26" s="1"/>
  <c r="L36" i="26"/>
  <c r="H36" i="26" s="1"/>
  <c r="F36" i="26" s="1"/>
  <c r="L20" i="26"/>
  <c r="H20" i="26" s="1"/>
  <c r="F20" i="26" s="1"/>
  <c r="L67" i="26"/>
  <c r="H67" i="26" s="1"/>
  <c r="F67" i="26" s="1"/>
  <c r="L24" i="26"/>
  <c r="H24" i="26" s="1"/>
  <c r="F24" i="26" s="1"/>
  <c r="L97" i="26"/>
  <c r="H97" i="26" s="1"/>
  <c r="F97" i="26" s="1"/>
  <c r="L69" i="26"/>
  <c r="H69" i="26" s="1"/>
  <c r="F69" i="26" s="1"/>
  <c r="L40" i="26"/>
  <c r="H40" i="26" s="1"/>
  <c r="F40" i="26" s="1"/>
  <c r="L70" i="26"/>
  <c r="H70" i="26" s="1"/>
  <c r="F70" i="26" s="1"/>
  <c r="L81" i="26"/>
  <c r="H81" i="26" s="1"/>
  <c r="F81" i="26" s="1"/>
  <c r="L68" i="26"/>
  <c r="H68" i="26" s="1"/>
  <c r="F68" i="26" s="1"/>
  <c r="L61" i="26"/>
  <c r="H61" i="26" s="1"/>
  <c r="F61" i="26" s="1"/>
  <c r="L2" i="26"/>
  <c r="L10" i="26"/>
  <c r="H10" i="26" s="1"/>
  <c r="F10" i="26" s="1"/>
  <c r="L47" i="26"/>
  <c r="H47" i="26" s="1"/>
  <c r="F47" i="26" s="1"/>
  <c r="G9" i="26"/>
  <c r="J27" i="32"/>
  <c r="J32" i="32"/>
  <c r="J34" i="32"/>
  <c r="J24" i="32"/>
  <c r="J23" i="32"/>
  <c r="J13" i="32"/>
  <c r="J7" i="32"/>
  <c r="J17" i="32"/>
  <c r="J14" i="32"/>
  <c r="J12" i="32"/>
  <c r="J8" i="32"/>
  <c r="J37" i="32"/>
  <c r="J3" i="32"/>
  <c r="J4" i="32"/>
  <c r="J28" i="32"/>
  <c r="J29" i="32"/>
  <c r="J38" i="32"/>
  <c r="J22" i="32"/>
  <c r="J9" i="32"/>
  <c r="J33" i="32"/>
  <c r="J39" i="32"/>
  <c r="J19" i="32"/>
  <c r="J2" i="32"/>
  <c r="J18" i="32"/>
  <c r="L29" i="26"/>
  <c r="H29" i="26" s="1"/>
  <c r="F29" i="26" s="1"/>
  <c r="L43" i="26"/>
  <c r="H43" i="26" s="1"/>
  <c r="F43" i="26" s="1"/>
  <c r="H40" i="25" l="1"/>
  <c r="L40" i="25"/>
  <c r="H34" i="25"/>
  <c r="L34" i="25"/>
  <c r="L18" i="25"/>
  <c r="H26" i="25"/>
  <c r="L26" i="25"/>
  <c r="M14" i="25"/>
  <c r="I22" i="25"/>
  <c r="I30" i="25"/>
  <c r="M30" i="25"/>
  <c r="M22" i="25"/>
  <c r="H8" i="26"/>
  <c r="H18" i="25"/>
  <c r="I14" i="25"/>
  <c r="F9" i="26"/>
  <c r="O9" i="26" s="1"/>
  <c r="F64" i="26"/>
  <c r="B64" i="26" s="1"/>
  <c r="O4" i="26"/>
  <c r="B67" i="26"/>
  <c r="B82" i="26"/>
  <c r="B5" i="26"/>
  <c r="B35" i="26"/>
  <c r="B40" i="26"/>
  <c r="B26" i="26"/>
  <c r="O10" i="26"/>
  <c r="B97" i="26"/>
  <c r="O36" i="26"/>
  <c r="O39" i="26"/>
  <c r="O45" i="26"/>
  <c r="O7" i="26"/>
  <c r="O33" i="26"/>
  <c r="B91" i="26"/>
  <c r="B88" i="26"/>
  <c r="O41" i="26"/>
  <c r="B93" i="26"/>
  <c r="O56" i="26"/>
  <c r="B31" i="26"/>
  <c r="O90" i="26"/>
  <c r="O76" i="26"/>
  <c r="B14" i="26"/>
  <c r="B77" i="26"/>
  <c r="B13" i="26"/>
  <c r="B59" i="26"/>
  <c r="B84" i="26"/>
  <c r="B46" i="26"/>
  <c r="B85" i="26"/>
  <c r="B34" i="26"/>
  <c r="B68" i="26"/>
  <c r="B69" i="26"/>
  <c r="O20" i="26"/>
  <c r="B23" i="26"/>
  <c r="O42" i="26"/>
  <c r="B73" i="26"/>
  <c r="B25" i="26"/>
  <c r="O30" i="26"/>
  <c r="B75" i="26"/>
  <c r="B48" i="26"/>
  <c r="O60" i="26"/>
  <c r="O6" i="26"/>
  <c r="B3" i="26"/>
  <c r="B62" i="26"/>
  <c r="O52" i="26"/>
  <c r="B50" i="26"/>
  <c r="O21" i="26"/>
  <c r="B86" i="26"/>
  <c r="B61" i="26"/>
  <c r="O57" i="26"/>
  <c r="B70" i="26"/>
  <c r="O24" i="26"/>
  <c r="B79" i="26"/>
  <c r="O17" i="26"/>
  <c r="B37" i="26"/>
  <c r="B78" i="26"/>
  <c r="B83" i="26"/>
  <c r="B22" i="26"/>
  <c r="O19" i="26"/>
  <c r="B100" i="26"/>
  <c r="O49" i="26"/>
  <c r="B92" i="26"/>
  <c r="B95" i="26"/>
  <c r="O28" i="26"/>
  <c r="B32" i="26"/>
  <c r="B72" i="26"/>
  <c r="B74" i="26"/>
  <c r="O16" i="26"/>
  <c r="B11" i="26"/>
  <c r="O71" i="26"/>
  <c r="O53" i="26"/>
  <c r="B38" i="26"/>
  <c r="B63" i="26"/>
  <c r="O80" i="26"/>
  <c r="O27" i="26"/>
  <c r="B55" i="26"/>
  <c r="B96" i="26"/>
  <c r="B87" i="26"/>
  <c r="B81" i="26"/>
  <c r="B15" i="26"/>
  <c r="O51" i="26"/>
  <c r="O58" i="26"/>
  <c r="O65" i="26"/>
  <c r="B94" i="26"/>
  <c r="O98" i="26"/>
  <c r="O99" i="26"/>
  <c r="B18" i="26"/>
  <c r="B54" i="26"/>
  <c r="B89" i="26"/>
  <c r="B44" i="26"/>
  <c r="O47" i="26"/>
  <c r="B33" i="26"/>
  <c r="O31" i="26"/>
  <c r="B56" i="26"/>
  <c r="B41" i="26"/>
  <c r="B36" i="26"/>
  <c r="B7" i="26"/>
  <c r="O68" i="26"/>
  <c r="B42" i="26"/>
  <c r="O74" i="26"/>
  <c r="B28" i="26"/>
  <c r="O73" i="26"/>
  <c r="B49" i="26"/>
  <c r="O64" i="26"/>
  <c r="O37" i="26"/>
  <c r="O75" i="26"/>
  <c r="O25" i="26"/>
  <c r="O32" i="26"/>
  <c r="O91" i="26"/>
  <c r="B39" i="26"/>
  <c r="O88" i="26"/>
  <c r="O93" i="26"/>
  <c r="H2" i="26"/>
  <c r="L9" i="33"/>
  <c r="O69" i="26"/>
  <c r="B30" i="26"/>
  <c r="B16" i="26"/>
  <c r="B19" i="26"/>
  <c r="B24" i="26"/>
  <c r="O23" i="26"/>
  <c r="O72" i="26"/>
  <c r="O97" i="26"/>
  <c r="J15" i="32"/>
  <c r="B10" i="26"/>
  <c r="H101" i="26"/>
  <c r="F101" i="26" s="1"/>
  <c r="B45" i="26"/>
  <c r="O22" i="26"/>
  <c r="O83" i="26"/>
  <c r="M2" i="32"/>
  <c r="B17" i="26"/>
  <c r="O70" i="26"/>
  <c r="M29" i="32"/>
  <c r="O79" i="26"/>
  <c r="O100" i="26"/>
  <c r="M9" i="32"/>
  <c r="J20" i="32"/>
  <c r="O78" i="26"/>
  <c r="M8" i="32"/>
  <c r="J25" i="32"/>
  <c r="O95" i="26"/>
  <c r="M33" i="32"/>
  <c r="O92" i="26"/>
  <c r="M12" i="32"/>
  <c r="J5" i="32"/>
  <c r="M38" i="32"/>
  <c r="M14" i="32"/>
  <c r="M37" i="32"/>
  <c r="B12" i="26"/>
  <c r="M3" i="32"/>
  <c r="M32" i="32"/>
  <c r="M23" i="32"/>
  <c r="J35" i="32"/>
  <c r="M13" i="32"/>
  <c r="M39" i="32"/>
  <c r="M4" i="32"/>
  <c r="J30" i="32"/>
  <c r="B43" i="26"/>
  <c r="M7" i="32"/>
  <c r="M17" i="32"/>
  <c r="M18" i="32"/>
  <c r="B29" i="26"/>
  <c r="M22" i="32"/>
  <c r="M24" i="32"/>
  <c r="M28" i="32"/>
  <c r="H38" i="32"/>
  <c r="H18" i="32"/>
  <c r="H3" i="32"/>
  <c r="H27" i="32"/>
  <c r="H29" i="32"/>
  <c r="H12" i="32"/>
  <c r="H17" i="32"/>
  <c r="H19" i="32"/>
  <c r="H33" i="32"/>
  <c r="H4" i="32"/>
  <c r="H22" i="32"/>
  <c r="H9" i="32"/>
  <c r="H7" i="32"/>
  <c r="H13" i="32"/>
  <c r="H23" i="32"/>
  <c r="H28" i="32"/>
  <c r="H8" i="32"/>
  <c r="H39" i="32"/>
  <c r="H37" i="32"/>
  <c r="H24" i="32"/>
  <c r="H14" i="32"/>
  <c r="H34" i="32"/>
  <c r="H32" i="32"/>
  <c r="H2" i="32"/>
  <c r="J10" i="32"/>
  <c r="M19" i="32"/>
  <c r="M27" i="32"/>
  <c r="M34" i="32"/>
  <c r="J40" i="32"/>
  <c r="O29" i="26"/>
  <c r="O43" i="26"/>
  <c r="O12" i="26"/>
  <c r="H42" i="25" l="1"/>
  <c r="F2" i="26"/>
  <c r="N22" i="25"/>
  <c r="J22" i="25"/>
  <c r="N30" i="25"/>
  <c r="J30" i="25"/>
  <c r="N14" i="25"/>
  <c r="I38" i="25"/>
  <c r="L42" i="25"/>
  <c r="M38" i="25"/>
  <c r="F8" i="26"/>
  <c r="B8" i="26" s="1"/>
  <c r="J14" i="25"/>
  <c r="B47" i="26"/>
  <c r="O63" i="26"/>
  <c r="B21" i="26"/>
  <c r="O13" i="26"/>
  <c r="O26" i="26"/>
  <c r="O14" i="26"/>
  <c r="O82" i="26"/>
  <c r="O89" i="26"/>
  <c r="O40" i="26"/>
  <c r="O86" i="26"/>
  <c r="B27" i="26"/>
  <c r="O94" i="26"/>
  <c r="O48" i="26"/>
  <c r="O18" i="26"/>
  <c r="O54" i="26"/>
  <c r="O46" i="26"/>
  <c r="B20" i="26"/>
  <c r="O77" i="26"/>
  <c r="O81" i="26"/>
  <c r="O34" i="26"/>
  <c r="B6" i="26"/>
  <c r="B57" i="26"/>
  <c r="O96" i="26"/>
  <c r="B51" i="26"/>
  <c r="B58" i="26"/>
  <c r="O67" i="26"/>
  <c r="O38" i="26"/>
  <c r="O85" i="26"/>
  <c r="O15" i="26"/>
  <c r="O55" i="26"/>
  <c r="B53" i="26"/>
  <c r="O84" i="26"/>
  <c r="B65" i="26"/>
  <c r="B71" i="26"/>
  <c r="O35" i="26"/>
  <c r="B4" i="26"/>
  <c r="O87" i="26"/>
  <c r="O44" i="26"/>
  <c r="B98" i="26"/>
  <c r="B76" i="26"/>
  <c r="B90" i="26"/>
  <c r="O62" i="26"/>
  <c r="O59" i="26"/>
  <c r="O11" i="26"/>
  <c r="B80" i="26"/>
  <c r="B60" i="26"/>
  <c r="B99" i="26"/>
  <c r="B52" i="26"/>
  <c r="O3" i="26"/>
  <c r="O50" i="26"/>
  <c r="O61" i="26"/>
  <c r="O5" i="26"/>
  <c r="I22" i="32"/>
  <c r="I4" i="32"/>
  <c r="I14" i="32"/>
  <c r="I32" i="32"/>
  <c r="M20" i="32"/>
  <c r="M40" i="32"/>
  <c r="I28" i="32"/>
  <c r="M25" i="32"/>
  <c r="I17" i="32"/>
  <c r="H9" i="33"/>
  <c r="M30" i="32"/>
  <c r="M15" i="32"/>
  <c r="I29" i="32"/>
  <c r="I24" i="32"/>
  <c r="I34" i="32"/>
  <c r="I3" i="32"/>
  <c r="I38" i="32"/>
  <c r="I2" i="32"/>
  <c r="I27" i="32"/>
  <c r="I12" i="32"/>
  <c r="I37" i="32"/>
  <c r="M10" i="32"/>
  <c r="I19" i="32"/>
  <c r="I39" i="32"/>
  <c r="I9" i="32"/>
  <c r="I7" i="32"/>
  <c r="I13" i="32"/>
  <c r="I23" i="32"/>
  <c r="I8" i="32"/>
  <c r="I33" i="32"/>
  <c r="I18" i="32"/>
  <c r="H40" i="32"/>
  <c r="H25" i="32"/>
  <c r="M35" i="32"/>
  <c r="M5" i="32"/>
  <c r="B9" i="26"/>
  <c r="H10" i="32"/>
  <c r="H30" i="32"/>
  <c r="H5" i="32"/>
  <c r="H35" i="32"/>
  <c r="H20" i="32"/>
  <c r="H15" i="32"/>
  <c r="B66" i="26"/>
  <c r="O66" i="26"/>
  <c r="N38" i="25" l="1"/>
  <c r="J38" i="25"/>
  <c r="L14" i="25"/>
  <c r="L22" i="25"/>
  <c r="H22" i="25"/>
  <c r="L30" i="25"/>
  <c r="H30" i="25"/>
  <c r="G14" i="32"/>
  <c r="H14" i="25"/>
  <c r="O8" i="26"/>
  <c r="I5" i="32"/>
  <c r="I20" i="32"/>
  <c r="I35" i="32"/>
  <c r="I40" i="32"/>
  <c r="G24" i="32"/>
  <c r="G39" i="32"/>
  <c r="I25" i="32"/>
  <c r="I30" i="32"/>
  <c r="G18" i="32"/>
  <c r="G19" i="32"/>
  <c r="G2" i="32"/>
  <c r="G7" i="32"/>
  <c r="G12" i="32"/>
  <c r="G29" i="32"/>
  <c r="G23" i="32"/>
  <c r="G17" i="32"/>
  <c r="G3" i="32"/>
  <c r="G34" i="32"/>
  <c r="F9" i="33"/>
  <c r="O2" i="26"/>
  <c r="O9" i="33" s="1"/>
  <c r="B2" i="26"/>
  <c r="B9" i="33" s="1"/>
  <c r="G33" i="32"/>
  <c r="G9" i="32"/>
  <c r="G13" i="32"/>
  <c r="G38" i="32"/>
  <c r="G37" i="32"/>
  <c r="G32" i="32"/>
  <c r="I10" i="32"/>
  <c r="I15" i="32"/>
  <c r="G4" i="32"/>
  <c r="G8" i="32"/>
  <c r="G27" i="32"/>
  <c r="G22" i="32"/>
  <c r="G28" i="32"/>
  <c r="B101" i="26"/>
  <c r="O101" i="26"/>
  <c r="L38" i="25" l="1"/>
  <c r="H38" i="25"/>
  <c r="C14" i="32"/>
  <c r="G20" i="32"/>
  <c r="C39" i="32"/>
  <c r="G15" i="32"/>
  <c r="G25" i="32"/>
  <c r="G35" i="32"/>
  <c r="G5" i="32"/>
  <c r="G40" i="32"/>
  <c r="G30" i="32"/>
  <c r="C24" i="32"/>
  <c r="C19" i="32"/>
  <c r="G10" i="32"/>
  <c r="C33" i="32"/>
  <c r="C7" i="32"/>
  <c r="C34" i="32"/>
  <c r="C4" i="32"/>
  <c r="C18" i="32"/>
  <c r="C29" i="32"/>
  <c r="C8" i="32"/>
  <c r="C3" i="32"/>
  <c r="C23" i="32"/>
  <c r="C17" i="32"/>
  <c r="C12" i="32"/>
  <c r="C28" i="32"/>
  <c r="C13" i="32"/>
  <c r="C38" i="32"/>
  <c r="C32" i="32"/>
  <c r="C9" i="32"/>
  <c r="C2" i="32"/>
  <c r="C27" i="32"/>
  <c r="C37" i="32"/>
  <c r="C22" i="32"/>
  <c r="C30" i="32" l="1"/>
  <c r="C35" i="32"/>
  <c r="C25" i="32"/>
  <c r="C10" i="32"/>
  <c r="C5" i="32"/>
  <c r="C20" i="32"/>
  <c r="C40" i="32"/>
  <c r="C15" i="32"/>
</calcChain>
</file>

<file path=xl/sharedStrings.xml><?xml version="1.0" encoding="utf-8"?>
<sst xmlns="http://schemas.openxmlformats.org/spreadsheetml/2006/main" count="1558" uniqueCount="276">
  <si>
    <t>r1</t>
  </si>
  <si>
    <t>r2</t>
  </si>
  <si>
    <t>r3</t>
  </si>
  <si>
    <t>R</t>
  </si>
  <si>
    <t>b1</t>
  </si>
  <si>
    <t>b2</t>
  </si>
  <si>
    <t>b3</t>
  </si>
  <si>
    <t>B</t>
  </si>
  <si>
    <t>Match</t>
  </si>
  <si>
    <t>Score</t>
  </si>
  <si>
    <t>DAR</t>
  </si>
  <si>
    <t>ADR</t>
  </si>
  <si>
    <t>W</t>
  </si>
  <si>
    <t>Team</t>
  </si>
  <si>
    <t>Rank</t>
  </si>
  <si>
    <t>Number</t>
  </si>
  <si>
    <t>OPR</t>
  </si>
  <si>
    <t>DPR</t>
  </si>
  <si>
    <t>N/A</t>
  </si>
  <si>
    <t>Auto OPR</t>
  </si>
  <si>
    <t>TeleOp OPR</t>
  </si>
  <si>
    <t>Match Number</t>
  </si>
  <si>
    <t>Foul Score</t>
  </si>
  <si>
    <t>Red Foul DAR</t>
  </si>
  <si>
    <t>Red Disc DAR</t>
  </si>
  <si>
    <t>Red Climb DAR</t>
  </si>
  <si>
    <t>Blue Disc DAR</t>
  </si>
  <si>
    <t>Blue Climb DAR</t>
  </si>
  <si>
    <t>Blue Foul DAR</t>
  </si>
  <si>
    <t>Blue Disc ADR</t>
  </si>
  <si>
    <t>Blue Foul ADR</t>
  </si>
  <si>
    <t>Red Disc ADR</t>
  </si>
  <si>
    <t>Red Climb ADR</t>
  </si>
  <si>
    <t>Red Foul ADR</t>
  </si>
  <si>
    <t>Blue Climb DAR2</t>
  </si>
  <si>
    <t>Foul DAR</t>
  </si>
  <si>
    <t>Foul ADR</t>
  </si>
  <si>
    <t>DAR Foul</t>
  </si>
  <si>
    <t>ADR Foul</t>
  </si>
  <si>
    <t>RED</t>
  </si>
  <si>
    <t>BLUE</t>
  </si>
  <si>
    <t>ALLIANCE MAKER</t>
  </si>
  <si>
    <t>wl</t>
  </si>
  <si>
    <t>Red 1</t>
  </si>
  <si>
    <t>Red 2</t>
  </si>
  <si>
    <t>Red 3</t>
  </si>
  <si>
    <t>Blue 1</t>
  </si>
  <si>
    <t>Blue 2</t>
  </si>
  <si>
    <t>Blue 3</t>
  </si>
  <si>
    <t>Auto Score</t>
  </si>
  <si>
    <t>TeleOp Score</t>
  </si>
  <si>
    <t xml:space="preserve"> Red 1</t>
  </si>
  <si>
    <t>Red OPR</t>
  </si>
  <si>
    <t>Blue OPR</t>
  </si>
  <si>
    <t>Auto DAR</t>
  </si>
  <si>
    <t>TeleOp DAR</t>
  </si>
  <si>
    <t>Auto ADR</t>
  </si>
  <si>
    <t>TeleOp ADR</t>
  </si>
  <si>
    <t>DAR Auto</t>
  </si>
  <si>
    <t>ADR Auto</t>
  </si>
  <si>
    <t>DAR TeleOp</t>
  </si>
  <si>
    <t>ADR TeleOp</t>
  </si>
  <si>
    <t>Team Number</t>
  </si>
  <si>
    <t>NUMBER</t>
  </si>
  <si>
    <t>ALLIANCE</t>
  </si>
  <si>
    <t>M-VAL</t>
  </si>
  <si>
    <t>TPR</t>
  </si>
  <si>
    <t>Total</t>
  </si>
  <si>
    <t>Name</t>
  </si>
  <si>
    <t>Location</t>
  </si>
  <si>
    <t xml:space="preserve">Name </t>
  </si>
  <si>
    <t>Team Info</t>
  </si>
  <si>
    <t>Statistics</t>
  </si>
  <si>
    <t>Team 1</t>
  </si>
  <si>
    <t>Team 2</t>
  </si>
  <si>
    <t>Team 3</t>
  </si>
  <si>
    <t>Alliance Stats</t>
  </si>
  <si>
    <t>SUM</t>
  </si>
  <si>
    <t>AVG</t>
  </si>
  <si>
    <t>Integration Stats</t>
  </si>
  <si>
    <t xml:space="preserve">Team 3 </t>
  </si>
  <si>
    <t>TechnoKats Robotics Team</t>
  </si>
  <si>
    <t>Kokomo, IN, USA</t>
  </si>
  <si>
    <t>The HOT Team</t>
  </si>
  <si>
    <t>Milford, MI, USA</t>
  </si>
  <si>
    <t>More Martians</t>
  </si>
  <si>
    <t>Goodrich, MI, USA</t>
  </si>
  <si>
    <t>Team Krunch</t>
  </si>
  <si>
    <t>Tarpon Springs, FL, USA</t>
  </si>
  <si>
    <t>Gael Force</t>
  </si>
  <si>
    <t>Clinton, MA, USA</t>
  </si>
  <si>
    <t>Robowranglers</t>
  </si>
  <si>
    <t>Greenville, TX, USA</t>
  </si>
  <si>
    <t>Aces High</t>
  </si>
  <si>
    <t>Windsor Locks, CT, USA</t>
  </si>
  <si>
    <t>The Children of the Swamp</t>
  </si>
  <si>
    <t>Riviera Beach, FL, USA</t>
  </si>
  <si>
    <t>Blizzard</t>
  </si>
  <si>
    <t>Toronto, ON, Canada</t>
  </si>
  <si>
    <t>MORT Beta</t>
  </si>
  <si>
    <t>Flanders, NJ, USA</t>
  </si>
  <si>
    <t>ThunderChickens</t>
  </si>
  <si>
    <t>Sterling Heights, MI, USA</t>
  </si>
  <si>
    <t>TechFire</t>
  </si>
  <si>
    <t>York, PA, USA</t>
  </si>
  <si>
    <t>GUS Robotics</t>
  </si>
  <si>
    <t>Meriden, CT, USA</t>
  </si>
  <si>
    <t>TEST Team 303</t>
  </si>
  <si>
    <t>Bridgewater, NJ, USA</t>
  </si>
  <si>
    <t>Hard Working Hard Hats</t>
  </si>
  <si>
    <t>Logan, WV, USA</t>
  </si>
  <si>
    <t>POBots</t>
  </si>
  <si>
    <t>Plainview, NY, USA</t>
  </si>
  <si>
    <t>Miracle Workerz</t>
  </si>
  <si>
    <t>Wilmington, DE, USA</t>
  </si>
  <si>
    <t>Sparky 384</t>
  </si>
  <si>
    <t>Richmond, VA, USA</t>
  </si>
  <si>
    <t>Team XBot</t>
  </si>
  <si>
    <t>Seattle, WA, USA</t>
  </si>
  <si>
    <t>Martians</t>
  </si>
  <si>
    <t>Robo Squad</t>
  </si>
  <si>
    <t>New Haven, CT, USA</t>
  </si>
  <si>
    <t>Quixilver</t>
  </si>
  <si>
    <t>San Jose, CA, USA</t>
  </si>
  <si>
    <t>panthera</t>
  </si>
  <si>
    <t>Newark, NJ, USA</t>
  </si>
  <si>
    <t>M-A Bears</t>
  </si>
  <si>
    <t>Atherton, CA, USA</t>
  </si>
  <si>
    <t>SWAT</t>
  </si>
  <si>
    <t>Oakville, ON, Canada</t>
  </si>
  <si>
    <t>The RoboBees</t>
  </si>
  <si>
    <t>Leonardtown, MD, USA</t>
  </si>
  <si>
    <t>Superior Roboworks</t>
  </si>
  <si>
    <t>Houghton, MI, USA</t>
  </si>
  <si>
    <t>Lightning Robotics</t>
  </si>
  <si>
    <t>Canton, MI, USA</t>
  </si>
  <si>
    <t>Power Cord 869</t>
  </si>
  <si>
    <t>Middlesex, NJ, USA</t>
  </si>
  <si>
    <t>Mechanical Mules</t>
  </si>
  <si>
    <t>Malverne, NY, USA</t>
  </si>
  <si>
    <t>CV Robotics</t>
  </si>
  <si>
    <t>Corvallis, OR, USA</t>
  </si>
  <si>
    <t>Greybots</t>
  </si>
  <si>
    <t>Atascadero, CA, USA</t>
  </si>
  <si>
    <t>CRUSH</t>
  </si>
  <si>
    <t>Tucson, AZ, USA</t>
  </si>
  <si>
    <t>Bedford Express</t>
  </si>
  <si>
    <t>Temperance, MI, USA</t>
  </si>
  <si>
    <t>Panther Robotics</t>
  </si>
  <si>
    <t>Paola, KS, USA</t>
  </si>
  <si>
    <t>Robo-Rebels</t>
  </si>
  <si>
    <t>Walpole, MA, USA</t>
  </si>
  <si>
    <t>Vulcan Robotics</t>
  </si>
  <si>
    <t>Philadelphia, PA, USA</t>
  </si>
  <si>
    <t>The Devil Duckies</t>
  </si>
  <si>
    <t>San Diego, CA, USA</t>
  </si>
  <si>
    <t>RUNNYMEDE ROBOTICS</t>
  </si>
  <si>
    <t>Issaquah Robotics Society</t>
  </si>
  <si>
    <t>Issaquah, WA, USA</t>
  </si>
  <si>
    <t>Red Devils</t>
  </si>
  <si>
    <t>MorTorq</t>
  </si>
  <si>
    <t>Beverly Hills, CA, USA</t>
  </si>
  <si>
    <t>B.O.T. (Builders of Tomorrow)</t>
  </si>
  <si>
    <t>Franklin, VA, USA</t>
  </si>
  <si>
    <t>Techno Titans</t>
  </si>
  <si>
    <t>Johns Creek, GA, USA</t>
  </si>
  <si>
    <t>D'Penguineers</t>
  </si>
  <si>
    <t>Goleta, CA, USA</t>
  </si>
  <si>
    <t>Team Driven</t>
  </si>
  <si>
    <t>Lee’s Summit, MO, USA</t>
  </si>
  <si>
    <t>Argos</t>
  </si>
  <si>
    <t>Peoria, IL, USA</t>
  </si>
  <si>
    <t>Tigerbytes</t>
  </si>
  <si>
    <t>Kansas City, MO, USA</t>
  </si>
  <si>
    <t>ILITE Robotics</t>
  </si>
  <si>
    <t>Haymarket, VA, USA</t>
  </si>
  <si>
    <t>KnightKrawler</t>
  </si>
  <si>
    <t>New Brighton, MN, USA</t>
  </si>
  <si>
    <t>Team Tators</t>
  </si>
  <si>
    <t>Boise, ID, USA</t>
  </si>
  <si>
    <t>Presentation Invasion</t>
  </si>
  <si>
    <t>The Robettes</t>
  </si>
  <si>
    <t>Mendota Heights, MN, USA</t>
  </si>
  <si>
    <t>EngiNERDs</t>
  </si>
  <si>
    <t>Grand Blanc, MI, USA</t>
  </si>
  <si>
    <t>Triple Helix</t>
  </si>
  <si>
    <t>Newport News, VA, USA</t>
  </si>
  <si>
    <t>Robot Mafia</t>
  </si>
  <si>
    <t>Bixby, OK, USA</t>
  </si>
  <si>
    <t>Team Mean Machine</t>
  </si>
  <si>
    <t>Camas, WA, USA</t>
  </si>
  <si>
    <t>Roboteers</t>
  </si>
  <si>
    <t>Tremont, IL, USA</t>
  </si>
  <si>
    <t>Pitt Pirates</t>
  </si>
  <si>
    <t>Winterville, NC, USA</t>
  </si>
  <si>
    <t>CougarBots</t>
  </si>
  <si>
    <t>Dayton, OH, USA</t>
  </si>
  <si>
    <t>Walton Robotics</t>
  </si>
  <si>
    <t>Marietta, GA, USA</t>
  </si>
  <si>
    <t>The Whidbey Island Wild Cats</t>
  </si>
  <si>
    <t>Oak Harbor, WA, USA</t>
  </si>
  <si>
    <t>Falcons</t>
  </si>
  <si>
    <t>Honolulu, HI, USA</t>
  </si>
  <si>
    <t>The Captains</t>
  </si>
  <si>
    <t>Waterford, MI, USA</t>
  </si>
  <si>
    <t>Iron Plaid</t>
  </si>
  <si>
    <t>Houston, TX, USA</t>
  </si>
  <si>
    <t>Innovators Robotics</t>
  </si>
  <si>
    <t>The Wingnuts</t>
  </si>
  <si>
    <t>Salt Lake City, UT, USA</t>
  </si>
  <si>
    <t>Friarbots</t>
  </si>
  <si>
    <t>Anaheim, CA, USA</t>
  </si>
  <si>
    <t>Black Hawk Robotics</t>
  </si>
  <si>
    <t>Heath, TX, USA</t>
  </si>
  <si>
    <t>D-Bug</t>
  </si>
  <si>
    <t>Tel Aviv, TA, Israel</t>
  </si>
  <si>
    <t>Hyperion</t>
  </si>
  <si>
    <t>Sherbrooke, QC, Canada</t>
  </si>
  <si>
    <t>ABTOMAT</t>
  </si>
  <si>
    <t>León, GUA, Mexico</t>
  </si>
  <si>
    <t>Girls of Steel</t>
  </si>
  <si>
    <t>Pittsburgh, PA, USA</t>
  </si>
  <si>
    <t>Team Dave</t>
  </si>
  <si>
    <t>Waterloo, ON, Canada</t>
  </si>
  <si>
    <t>Breakaway</t>
  </si>
  <si>
    <t>Searcy, AR, USA</t>
  </si>
  <si>
    <t>S.W.A.G.</t>
  </si>
  <si>
    <t>Chehalis, WA, USA</t>
  </si>
  <si>
    <t>TriKzR4Kidz</t>
  </si>
  <si>
    <t>Del Rio, TX, USA</t>
  </si>
  <si>
    <t>Iron Tigers</t>
  </si>
  <si>
    <t>North Easton, MA, USA</t>
  </si>
  <si>
    <t>Cyborg Cats</t>
  </si>
  <si>
    <t>Town and Country, MO, USA</t>
  </si>
  <si>
    <t>Worcester Beach Bots</t>
  </si>
  <si>
    <t>Berlin, MD, USA</t>
  </si>
  <si>
    <t>W.A.F.F.L.E.S.</t>
  </si>
  <si>
    <t>Kingston, ON, Canada</t>
  </si>
  <si>
    <t>ShockWave</t>
  </si>
  <si>
    <t>Hillsboro, OR, USA</t>
  </si>
  <si>
    <t>MinuteBots</t>
  </si>
  <si>
    <t>Saint Paul, MN, USA</t>
  </si>
  <si>
    <t>Bulldogs</t>
  </si>
  <si>
    <t>Calgary, AB, Canada</t>
  </si>
  <si>
    <t>Sir Lancer Bots</t>
  </si>
  <si>
    <t>Elmira, ON, Canada</t>
  </si>
  <si>
    <t>Knight Vision</t>
  </si>
  <si>
    <t>Windsor, ON, Canada</t>
  </si>
  <si>
    <t>Titanium-Wrecks</t>
  </si>
  <si>
    <t>Ocean City, MD, USA</t>
  </si>
  <si>
    <t>FIRE</t>
  </si>
  <si>
    <t>Anderson, SC, USA</t>
  </si>
  <si>
    <t>That ONE Team - Our Next Engineers</t>
  </si>
  <si>
    <t>Belmont, MI, USA</t>
  </si>
  <si>
    <t>DevilStorm Robotics</t>
  </si>
  <si>
    <t>Hinsdale, IL, USA</t>
  </si>
  <si>
    <t>Olympus Robotics</t>
  </si>
  <si>
    <t>Fort Wayne, IN, USA</t>
  </si>
  <si>
    <t>elkSPLOSION</t>
  </si>
  <si>
    <t>Eagar, AZ, USA</t>
  </si>
  <si>
    <t>Horsepower</t>
  </si>
  <si>
    <t>Bridgeville, PA, USA</t>
  </si>
  <si>
    <t>Gryffingear</t>
  </si>
  <si>
    <t>Palmdale, CA, USA</t>
  </si>
  <si>
    <t>STING - R</t>
  </si>
  <si>
    <t>North Kansas City, MO, USA</t>
  </si>
  <si>
    <t>robOTies</t>
  </si>
  <si>
    <t>Old Town, ME, USA</t>
  </si>
  <si>
    <t>Iron Kodiaks</t>
  </si>
  <si>
    <t>San Marcos, CA, USA</t>
  </si>
  <si>
    <t>WolfBotics</t>
  </si>
  <si>
    <t>Gainesville, FL, USA</t>
  </si>
  <si>
    <t>New Berlin Blitz</t>
  </si>
  <si>
    <t>New Berlin, WI, USA</t>
  </si>
  <si>
    <t>Cyber Hornets</t>
  </si>
  <si>
    <t>Lorenzo, TX, 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</si>
</sst>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1"/>
      <color rgb="FF9C65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gradientFill type="path" left="0.5" right="0.5" top="0.5" bottom="0.5">
        <stop position="0">
          <color theme="9" tint="-0.25098422193060094"/>
        </stop>
        <stop position="1">
          <color rgb="FFFFFF00"/>
        </stop>
      </gradientFill>
    </fill>
    <fill>
      <patternFill patternType="solid">
        <fgColor theme="0"/>
        <bgColor theme="7"/>
      </patternFill>
    </fill>
    <fill>
      <patternFill patternType="solid">
        <fgColor rgb="FF7030A0"/>
        <bgColor indexed="64"/>
      </patternFill>
    </fill>
    <fill>
      <patternFill patternType="solid">
        <fgColor rgb="FFFFEB9C"/>
      </patternFill>
    </fill>
    <fill>
      <patternFill patternType="solid">
        <fgColor rgb="FFF9F9F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1" fillId="14" borderId="0" applyNumberFormat="0" applyBorder="0" applyAlignment="0" applyProtection="0"/>
  </cellStyleXfs>
  <cellXfs count="86">
    <xf numFmtId="0" fontId="0" fillId="0" borderId="0" xfId="0"/>
    <xf numFmtId="0" fontId="0" fillId="4" borderId="0" xfId="0" applyFill="1"/>
    <xf numFmtId="0" fontId="0" fillId="5" borderId="0" xfId="0" applyFill="1"/>
    <xf numFmtId="164" fontId="0" fillId="0" borderId="0" xfId="0" applyNumberFormat="1"/>
    <xf numFmtId="0" fontId="0" fillId="7" borderId="0" xfId="0" applyFill="1"/>
    <xf numFmtId="0" fontId="0" fillId="8" borderId="0" xfId="0" applyFill="1"/>
    <xf numFmtId="0" fontId="0" fillId="8" borderId="1" xfId="0" applyFill="1" applyBorder="1"/>
    <xf numFmtId="0" fontId="0" fillId="6" borderId="1" xfId="0" applyFill="1" applyBorder="1"/>
    <xf numFmtId="0" fontId="0" fillId="8" borderId="4" xfId="0" applyFill="1" applyBorder="1"/>
    <xf numFmtId="0" fontId="0" fillId="9" borderId="0" xfId="0" applyFill="1"/>
    <xf numFmtId="164" fontId="0" fillId="0" borderId="0" xfId="0" applyNumberFormat="1" applyBorder="1"/>
    <xf numFmtId="0" fontId="0" fillId="0" borderId="1" xfId="0" applyBorder="1"/>
    <xf numFmtId="0" fontId="0" fillId="3" borderId="1" xfId="0" applyFill="1" applyBorder="1"/>
    <xf numFmtId="0" fontId="0" fillId="4" borderId="1" xfId="0" applyFill="1" applyBorder="1"/>
    <xf numFmtId="0" fontId="0" fillId="2" borderId="1" xfId="0" applyFill="1" applyBorder="1"/>
    <xf numFmtId="0" fontId="0" fillId="7" borderId="1" xfId="0" applyFill="1" applyBorder="1"/>
    <xf numFmtId="0" fontId="0" fillId="8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5" borderId="1" xfId="0" applyFill="1" applyBorder="1"/>
    <xf numFmtId="0" fontId="0" fillId="7" borderId="1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8" borderId="5" xfId="0" applyFill="1" applyBorder="1"/>
    <xf numFmtId="0" fontId="0" fillId="0" borderId="7" xfId="0" applyBorder="1"/>
    <xf numFmtId="0" fontId="0" fillId="0" borderId="8" xfId="0" applyBorder="1"/>
    <xf numFmtId="0" fontId="0" fillId="8" borderId="9" xfId="0" applyFill="1" applyBorder="1"/>
    <xf numFmtId="0" fontId="0" fillId="6" borderId="4" xfId="0" applyFill="1" applyBorder="1"/>
    <xf numFmtId="0" fontId="0" fillId="6" borderId="5" xfId="0" applyFill="1" applyBorder="1"/>
    <xf numFmtId="0" fontId="0" fillId="6" borderId="9" xfId="0" applyFill="1" applyBorder="1"/>
    <xf numFmtId="0" fontId="3" fillId="6" borderId="2" xfId="0" applyFont="1" applyFill="1" applyBorder="1"/>
    <xf numFmtId="0" fontId="3" fillId="6" borderId="3" xfId="0" applyFont="1" applyFill="1" applyBorder="1"/>
    <xf numFmtId="0" fontId="3" fillId="6" borderId="4" xfId="0" applyFont="1" applyFill="1" applyBorder="1"/>
    <xf numFmtId="0" fontId="3" fillId="6" borderId="1" xfId="0" applyFont="1" applyFill="1" applyBorder="1"/>
    <xf numFmtId="0" fontId="3" fillId="8" borderId="6" xfId="0" applyFont="1" applyFill="1" applyBorder="1"/>
    <xf numFmtId="0" fontId="3" fillId="8" borderId="4" xfId="0" applyFont="1" applyFill="1" applyBorder="1"/>
    <xf numFmtId="0" fontId="3" fillId="8" borderId="1" xfId="0" applyFont="1" applyFill="1" applyBorder="1"/>
    <xf numFmtId="0" fontId="3" fillId="6" borderId="6" xfId="0" applyFont="1" applyFill="1" applyBorder="1"/>
    <xf numFmtId="0" fontId="3" fillId="8" borderId="2" xfId="0" applyFont="1" applyFill="1" applyBorder="1"/>
    <xf numFmtId="0" fontId="3" fillId="8" borderId="3" xfId="0" applyFont="1" applyFill="1" applyBorder="1"/>
    <xf numFmtId="0" fontId="4" fillId="7" borderId="0" xfId="0" applyFont="1" applyFill="1"/>
    <xf numFmtId="0" fontId="0" fillId="0" borderId="0" xfId="0" applyNumberFormat="1"/>
    <xf numFmtId="0" fontId="2" fillId="12" borderId="10" xfId="0" applyFont="1" applyFill="1" applyBorder="1"/>
    <xf numFmtId="0" fontId="6" fillId="7" borderId="0" xfId="0" applyFont="1" applyFill="1"/>
    <xf numFmtId="0" fontId="0" fillId="10" borderId="0" xfId="0" applyFill="1"/>
    <xf numFmtId="0" fontId="0" fillId="7" borderId="13" xfId="0" applyFont="1" applyFill="1" applyBorder="1" applyAlignment="1">
      <alignment horizontal="center"/>
    </xf>
    <xf numFmtId="0" fontId="0" fillId="8" borderId="13" xfId="0" applyFont="1" applyFill="1" applyBorder="1" applyAlignment="1">
      <alignment horizontal="center"/>
    </xf>
    <xf numFmtId="0" fontId="0" fillId="6" borderId="13" xfId="0" applyFont="1" applyFill="1" applyBorder="1" applyAlignment="1">
      <alignment horizontal="center"/>
    </xf>
    <xf numFmtId="0" fontId="0" fillId="7" borderId="11" xfId="0" applyFont="1" applyFill="1" applyBorder="1" applyAlignment="1">
      <alignment horizontal="center"/>
    </xf>
    <xf numFmtId="0" fontId="0" fillId="10" borderId="1" xfId="0" applyFill="1" applyBorder="1"/>
    <xf numFmtId="0" fontId="0" fillId="6" borderId="0" xfId="0" applyFill="1"/>
    <xf numFmtId="0" fontId="7" fillId="7" borderId="13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0" fillId="0" borderId="0" xfId="0" applyAlignme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13" borderId="14" xfId="0" applyFont="1" applyFill="1" applyBorder="1"/>
    <xf numFmtId="0" fontId="0" fillId="13" borderId="15" xfId="0" applyFont="1" applyFill="1" applyBorder="1"/>
    <xf numFmtId="0" fontId="0" fillId="13" borderId="16" xfId="0" applyFont="1" applyFill="1" applyBorder="1"/>
    <xf numFmtId="0" fontId="8" fillId="5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10" borderId="3" xfId="0" applyFill="1" applyBorder="1" applyAlignment="1">
      <alignment horizontal="center"/>
    </xf>
    <xf numFmtId="0" fontId="0" fillId="0" borderId="4" xfId="0" applyBorder="1"/>
    <xf numFmtId="0" fontId="0" fillId="0" borderId="18" xfId="0" applyBorder="1"/>
    <xf numFmtId="0" fontId="0" fillId="0" borderId="5" xfId="0" applyBorder="1"/>
    <xf numFmtId="0" fontId="0" fillId="0" borderId="19" xfId="0" applyBorder="1"/>
    <xf numFmtId="0" fontId="0" fillId="0" borderId="20" xfId="0" applyBorder="1"/>
    <xf numFmtId="0" fontId="0" fillId="5" borderId="8" xfId="0" applyFill="1" applyBorder="1"/>
    <xf numFmtId="0" fontId="0" fillId="5" borderId="17" xfId="0" applyFill="1" applyBorder="1"/>
    <xf numFmtId="0" fontId="0" fillId="5" borderId="2" xfId="0" applyFill="1" applyBorder="1"/>
    <xf numFmtId="0" fontId="0" fillId="0" borderId="3" xfId="0" applyBorder="1" applyAlignment="1">
      <alignment horizontal="center"/>
    </xf>
    <xf numFmtId="0" fontId="0" fillId="5" borderId="3" xfId="0" applyFill="1" applyBorder="1"/>
    <xf numFmtId="0" fontId="0" fillId="5" borderId="21" xfId="0" applyFill="1" applyBorder="1"/>
    <xf numFmtId="0" fontId="0" fillId="0" borderId="0" xfId="0" applyAlignment="1">
      <alignment horizontal="center"/>
    </xf>
    <xf numFmtId="0" fontId="2" fillId="8" borderId="1" xfId="3" applyFont="1" applyFill="1" applyBorder="1" applyAlignment="1">
      <alignment horizontal="center"/>
    </xf>
    <xf numFmtId="0" fontId="2" fillId="6" borderId="1" xfId="3" applyFont="1" applyFill="1" applyBorder="1" applyAlignment="1">
      <alignment horizontal="center"/>
    </xf>
    <xf numFmtId="0" fontId="2" fillId="6" borderId="1" xfId="3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11" borderId="0" xfId="0" applyFont="1" applyFill="1" applyAlignment="1">
      <alignment horizontal="center"/>
    </xf>
    <xf numFmtId="0" fontId="9" fillId="15" borderId="22" xfId="2" applyFill="1" applyBorder="1" applyAlignment="1" applyProtection="1">
      <alignment horizontal="center" vertical="top" wrapText="1"/>
    </xf>
    <xf numFmtId="0" fontId="10" fillId="15" borderId="22" xfId="0" applyFont="1" applyFill="1" applyBorder="1" applyAlignment="1">
      <alignment horizontal="center" vertical="top" wrapText="1"/>
    </xf>
    <xf numFmtId="0" fontId="9" fillId="0" borderId="22" xfId="2" applyBorder="1" applyAlignment="1" applyProtection="1">
      <alignment horizontal="center" vertical="top" wrapText="1"/>
    </xf>
    <xf numFmtId="0" fontId="10" fillId="0" borderId="22" xfId="0" applyFont="1" applyBorder="1" applyAlignment="1">
      <alignment horizontal="center" vertical="top" wrapText="1"/>
    </xf>
  </cellXfs>
  <cellStyles count="4">
    <cellStyle name="Hyperlink" xfId="2" builtinId="8"/>
    <cellStyle name="Neutral" xfId="3" builtinId="28"/>
    <cellStyle name="Normal" xfId="0" builtinId="0"/>
    <cellStyle name="Normal 10" xfId="1"/>
  </cellStyles>
  <dxfs count="47">
    <dxf>
      <font>
        <name val="Arial"/>
        <scheme val="none"/>
      </font>
      <fill>
        <patternFill patternType="solid">
          <fgColor indexed="64"/>
          <bgColor theme="0"/>
        </patternFill>
      </fill>
      <alignment horizontal="center" vertical="top" textRotation="0" wrapText="1" indent="0" justifyLastLine="0" shrinkToFit="0" readingOrder="0"/>
      <border diagonalUp="0" diagonalDown="0">
        <left/>
        <right/>
        <top style="medium">
          <color rgb="FFDDDDDD"/>
        </top>
        <bottom/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top" textRotation="0" wrapText="1" indent="0" justifyLastLine="0" shrinkToFit="0" readingOrder="0"/>
      <border diagonalUp="0" diagonalDown="0">
        <left/>
        <right/>
        <top style="medium">
          <color rgb="FFDDDDDD"/>
        </top>
        <bottom/>
        <vertical/>
        <horizontal/>
      </border>
      <protection locked="1" hidden="0"/>
    </dxf>
    <dxf>
      <fill>
        <patternFill patternType="solid">
          <fgColor indexed="64"/>
          <bgColor theme="0"/>
        </patternFill>
      </fill>
      <alignment horizontal="center" vertical="top" textRotation="0" wrapText="1" indent="0" justifyLastLine="0" shrinkToFit="0" readingOrder="0"/>
      <border diagonalUp="0" diagonalDown="0">
        <left/>
        <right/>
        <top style="medium">
          <color rgb="FFDDDDDD"/>
        </top>
        <bottom/>
        <vertical/>
        <horizontal/>
      </border>
      <protection locked="1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indexed="64"/>
          <bgColor rgb="FF00B0F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</dxf>
    <dxf>
      <numFmt numFmtId="164" formatCode="0.0"/>
    </dxf>
    <dxf>
      <numFmt numFmtId="164" formatCode="0.0"/>
    </dxf>
    <dxf>
      <numFmt numFmtId="164" formatCode="0.0"/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7"/>
          <c:order val="0"/>
          <c:tx>
            <c:strRef>
              <c:f>'Alliance Maker'!$G$14</c:f>
              <c:strCache>
                <c:ptCount val="1"/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</c:spPr>
          </c:marker>
          <c:xVal>
            <c:numRef>
              <c:f>'Alliance Maker'!$H$12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Maker'!$H$14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'Alliance Maker'!$G$22</c:f>
              <c:strCache>
                <c:ptCount val="1"/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</c:spPr>
          </c:marker>
          <c:xVal>
            <c:numRef>
              <c:f>'Alliance Maker'!$H$20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Maker'!$H$22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'Alliance Maker'!$G$30</c:f>
              <c:strCache>
                <c:ptCount val="1"/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Pt>
            <c:idx val="0"/>
            <c:bubble3D val="0"/>
            <c:spPr>
              <a:ln>
                <a:solidFill>
                  <a:schemeClr val="tx1"/>
                </a:solidFill>
                <a:prstDash val="solid"/>
              </a:ln>
            </c:spPr>
          </c:dPt>
          <c:xVal>
            <c:numRef>
              <c:f>'Alliance Maker'!$H$28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Maker'!$H$30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'Alliance Maker'!$K$14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rgbClr val="002060"/>
              </a:solidFill>
            </c:spPr>
          </c:marker>
          <c:xVal>
            <c:numRef>
              <c:f>'Alliance Maker'!$L$12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Maker'!$L$14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'Alliance Maker'!$K$22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rgbClr val="002060"/>
              </a:solidFill>
            </c:spPr>
          </c:marker>
          <c:xVal>
            <c:numRef>
              <c:f>'Alliance Maker'!$L$20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Maker'!$L$22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'Alliance Maker'!$K$30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square"/>
            <c:size val="7"/>
            <c:spPr>
              <a:solidFill>
                <a:srgbClr val="002060"/>
              </a:solidFill>
            </c:spPr>
          </c:marker>
          <c:xVal>
            <c:numRef>
              <c:f>'Alliance Maker'!$L$28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Maker'!$L$30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649728"/>
        <c:axId val="284660480"/>
      </c:scatterChart>
      <c:valAx>
        <c:axId val="28464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OPR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4660480"/>
        <c:crosses val="autoZero"/>
        <c:crossBetween val="midCat"/>
      </c:valAx>
      <c:valAx>
        <c:axId val="284660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DPR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84649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235324</xdr:colOff>
      <xdr:row>45</xdr:row>
      <xdr:rowOff>11206</xdr:rowOff>
    </xdr:from>
    <xdr:to>
      <xdr:col>14</xdr:col>
      <xdr:colOff>694765</xdr:colOff>
      <xdr:row>70</xdr:row>
      <xdr:rowOff>33617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eaminput" displayName="teaminput" ref="Q1:S101" totalsRowShown="0" headerRowDxfId="4" tableBorderDxfId="3">
  <autoFilter ref="Q1:S101"/>
  <tableColumns count="3">
    <tableColumn id="1" name="Team Number" dataDxfId="2" dataCellStyle="Hyperlink"/>
    <tableColumn id="2" name="Name" dataDxfId="1" dataCellStyle="Hyperlink"/>
    <tableColumn id="3" name="Location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oproutput" displayName="oproutput" ref="S1:W1201" totalsRowShown="0">
  <autoFilter ref="S1:W1201"/>
  <sortState ref="S2:W1201">
    <sortCondition ref="T1:T1201"/>
  </sortState>
  <tableColumns count="5">
    <tableColumn id="1" name="Team"/>
    <tableColumn id="2" name="Match"/>
    <tableColumn id="3" name="Auto Score"/>
    <tableColumn id="4" name="TeleOp Score"/>
    <tableColumn id="5" name="Foul Scor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finaloproutput" displayName="finaloproutput" ref="B1:E101" totalsRowShown="0">
  <autoFilter ref="B1:E101"/>
  <sortState ref="B2:E101">
    <sortCondition ref="B1:B101"/>
  </sortState>
  <tableColumns count="4">
    <tableColumn id="1" name="Team">
      <calculatedColumnFormula>'Match Score and Team Input'!Q2</calculatedColumnFormula>
    </tableColumn>
    <tableColumn id="2" name="OPR" dataDxfId="45">
      <calculatedColumnFormula>SUM(D2:E2)</calculatedColumnFormula>
    </tableColumn>
    <tableColumn id="3" name="Auto OPR" dataDxfId="44">
      <calculatedColumnFormula>AVERAGEIF('OPR Calculation'!S:S,'Team OPR Output'!B2,'OPR Calculation'!U:U)/3</calculatedColumnFormula>
    </tableColumn>
    <tableColumn id="4" name="TeleOp OPR" dataDxfId="43">
      <calculatedColumnFormula>AVERAGEIF('OPR Calculation'!S:S,'Team OPR Output'!B2,'OPR Calculation'!V:V)/3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atchoutput" displayName="matchoutput" ref="A1:H1201" totalsRowShown="0" headerRowDxfId="42" dataDxfId="41">
  <autoFilter ref="A1:H1201"/>
  <sortState ref="A2:H601">
    <sortCondition sortBy="cellColor" ref="A1:A601" dxfId="40"/>
  </sortState>
  <tableColumns count="8">
    <tableColumn id="1" name="Team" dataDxfId="39">
      <calculatedColumnFormula>AA2</calculatedColumnFormula>
    </tableColumn>
    <tableColumn id="2" name="Match" dataDxfId="38">
      <calculatedColumnFormula>AB2</calculatedColumnFormula>
    </tableColumn>
    <tableColumn id="3" name="Auto DAR" dataDxfId="37">
      <calculatedColumnFormula>AC2</calculatedColumnFormula>
    </tableColumn>
    <tableColumn id="4" name="TeleOp DAR" dataDxfId="36">
      <calculatedColumnFormula>AD2</calculatedColumnFormula>
    </tableColumn>
    <tableColumn id="5" name="Foul DAR" dataDxfId="35">
      <calculatedColumnFormula>AE2</calculatedColumnFormula>
    </tableColumn>
    <tableColumn id="6" name="Auto ADR" dataDxfId="34">
      <calculatedColumnFormula>AF2</calculatedColumnFormula>
    </tableColumn>
    <tableColumn id="7" name="TeleOp ADR" dataDxfId="33">
      <calculatedColumnFormula>AG2</calculatedColumnFormula>
    </tableColumn>
    <tableColumn id="8" name="Foul ADR" dataDxfId="32">
      <calculatedColumnFormula>AH2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3" displayName="Table3" ref="A1:M151" totalsRowShown="0">
  <autoFilter ref="A1:M151"/>
  <tableColumns count="13">
    <tableColumn id="1" name="Match"/>
    <tableColumn id="2" name="Red Disc DAR" dataDxfId="31">
      <calculatedColumnFormula>'Auto Calculation'!H2</calculatedColumnFormula>
    </tableColumn>
    <tableColumn id="3" name="Red Climb DAR" dataDxfId="30">
      <calculatedColumnFormula>#REF!</calculatedColumnFormula>
    </tableColumn>
    <tableColumn id="4" name="Red Foul DAR" dataDxfId="29">
      <calculatedColumnFormula>#REF!</calculatedColumnFormula>
    </tableColumn>
    <tableColumn id="5" name="Red Disc ADR" dataDxfId="28">
      <calculatedColumnFormula>'Auto Calculation'!I2</calculatedColumnFormula>
    </tableColumn>
    <tableColumn id="6" name="Red Climb ADR" dataDxfId="27">
      <calculatedColumnFormula>#REF!</calculatedColumnFormula>
    </tableColumn>
    <tableColumn id="7" name="Red Foul ADR" dataDxfId="26">
      <calculatedColumnFormula>#REF!</calculatedColumnFormula>
    </tableColumn>
    <tableColumn id="8" name="Blue Disc DAR" dataDxfId="25">
      <calculatedColumnFormula>'Auto Calculation'!O2</calculatedColumnFormula>
    </tableColumn>
    <tableColumn id="9" name="Blue Climb DAR" dataDxfId="24">
      <calculatedColumnFormula>#REF!</calculatedColumnFormula>
    </tableColumn>
    <tableColumn id="10" name="Blue Foul DAR" dataDxfId="23">
      <calculatedColumnFormula>#REF!</calculatedColumnFormula>
    </tableColumn>
    <tableColumn id="11" name="Blue Disc ADR" dataDxfId="22">
      <calculatedColumnFormula>'Auto Calculation'!P2</calculatedColumnFormula>
    </tableColumn>
    <tableColumn id="12" name="Blue Climb DAR2" dataDxfId="21">
      <calculatedColumnFormula>#REF!</calculatedColumnFormula>
    </tableColumn>
    <tableColumn id="13" name="Blue Foul ADR" dataDxfId="20">
      <calculatedColumnFormula>#REF!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output" displayName="output" ref="A1:O101" totalsRowShown="0">
  <autoFilter ref="A1:O101"/>
  <sortState ref="A2:M101">
    <sortCondition descending="1" ref="A1:A101"/>
  </sortState>
  <tableColumns count="15">
    <tableColumn id="1" name="Number" dataDxfId="19">
      <calculatedColumnFormula>'Match Score and Team Input'!Q2</calculatedColumnFormula>
    </tableColumn>
    <tableColumn id="15" name="TPR" dataDxfId="18">
      <calculatedColumnFormula>SUM(output[[#This Row],[OPR]],output[[#This Row],[DPR]])</calculatedColumnFormula>
    </tableColumn>
    <tableColumn id="2" name="OPR" dataDxfId="17">
      <calculatedColumnFormula>finaloproutput[[#This Row],[OPR]]</calculatedColumnFormula>
    </tableColumn>
    <tableColumn id="3" name="Auto OPR" dataDxfId="16">
      <calculatedColumnFormula>finaloproutput[[#This Row],[Auto OPR]]</calculatedColumnFormula>
    </tableColumn>
    <tableColumn id="4" name="TeleOp OPR" dataDxfId="15">
      <calculatedColumnFormula>finaloproutput[[#This Row],[TeleOp OPR]]</calculatedColumnFormula>
    </tableColumn>
    <tableColumn id="6" name="DPR" dataDxfId="14">
      <calculatedColumnFormula>ABS(output[[#This Row],[DAR]]-output[[#This Row],[ADR]])</calculatedColumnFormula>
    </tableColumn>
    <tableColumn id="7" name="DAR" dataDxfId="13">
      <calculatedColumnFormula>SUM(output[[#This Row],[Auto DAR]:[Foul DAR]])</calculatedColumnFormula>
    </tableColumn>
    <tableColumn id="8" name="ADR" dataDxfId="12">
      <calculatedColumnFormula>SUM(output[[#This Row],[Auto ADR]:[Foul ADR]])</calculatedColumnFormula>
    </tableColumn>
    <tableColumn id="9" name="Auto DAR" dataDxfId="11">
      <calculatedColumnFormula>AVERAGEIF('Team Data Output'!AA:AA,output[[#This Row],[Number]],'Team Data Output'!AC:AC)</calculatedColumnFormula>
    </tableColumn>
    <tableColumn id="10" name="TeleOp DAR" dataDxfId="10">
      <calculatedColumnFormula>AVERAGEIF('Team Data Output'!AA:AA,output[[#This Row],[Number]],'Team Data Output'!AD:AD)</calculatedColumnFormula>
    </tableColumn>
    <tableColumn id="11" name="Foul DAR" dataDxfId="9">
      <calculatedColumnFormula>AVERAGEIF('Team Data Output'!AA:AA,output[[#This Row],[Number]],'Team Data Output'!AE:AE)</calculatedColumnFormula>
    </tableColumn>
    <tableColumn id="12" name="Auto ADR" dataDxfId="8">
      <calculatedColumnFormula>AVERAGEIF('Team Data Output'!AA:AA,output[[#This Row],[Number]],'Team Data Output'!AF:AF)</calculatedColumnFormula>
    </tableColumn>
    <tableColumn id="13" name="TeleOp ADR" dataDxfId="7">
      <calculatedColumnFormula>AVERAGEIF('Team Data Output'!AA:AA,output[[#This Row],[Number]],'Team Data Output'!AG:AG)</calculatedColumnFormula>
    </tableColumn>
    <tableColumn id="14" name="Foul ADR" dataDxfId="6">
      <calculatedColumnFormula>AVERAGEIF('Team Data Output'!AA:AA,output[[#This Row],[Number]],'Team Data Output'!AH:AH)</calculatedColumnFormula>
    </tableColumn>
    <tableColumn id="5" name="M-VAL" dataDxfId="5">
      <calculatedColumnFormula>output[[#This Row],[OPR]]/output[[#This Row],[DPR]]</calculatedColumnFormula>
    </tableColumn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thebluealliance.com/team/2642/2014" TargetMode="External"/><Relationship Id="rId21" Type="http://schemas.openxmlformats.org/officeDocument/2006/relationships/hyperlink" Target="http://www.thebluealliance.com/team/217/2014" TargetMode="External"/><Relationship Id="rId42" Type="http://schemas.openxmlformats.org/officeDocument/2006/relationships/hyperlink" Target="http://www.thebluealliance.com/team/558/2014" TargetMode="External"/><Relationship Id="rId63" Type="http://schemas.openxmlformats.org/officeDocument/2006/relationships/hyperlink" Target="http://www.thebluealliance.com/team/973/2014" TargetMode="External"/><Relationship Id="rId84" Type="http://schemas.openxmlformats.org/officeDocument/2006/relationships/hyperlink" Target="http://www.thebluealliance.com/team/1515/2014" TargetMode="External"/><Relationship Id="rId138" Type="http://schemas.openxmlformats.org/officeDocument/2006/relationships/hyperlink" Target="http://www.thebluealliance.com/team/3310/2014" TargetMode="External"/><Relationship Id="rId159" Type="http://schemas.openxmlformats.org/officeDocument/2006/relationships/hyperlink" Target="http://www.thebluealliance.com/team/4288/2014" TargetMode="External"/><Relationship Id="rId170" Type="http://schemas.openxmlformats.org/officeDocument/2006/relationships/hyperlink" Target="http://www.thebluealliance.com/team/4917/2014" TargetMode="External"/><Relationship Id="rId191" Type="http://schemas.openxmlformats.org/officeDocument/2006/relationships/hyperlink" Target="http://www.thebluealliance.com/team/5122/2014" TargetMode="External"/><Relationship Id="rId196" Type="http://schemas.openxmlformats.org/officeDocument/2006/relationships/hyperlink" Target="http://www.thebluealliance.com/team/5145/2014" TargetMode="External"/><Relationship Id="rId200" Type="http://schemas.openxmlformats.org/officeDocument/2006/relationships/hyperlink" Target="http://www.thebluealliance.com/team/5320/2014" TargetMode="External"/><Relationship Id="rId16" Type="http://schemas.openxmlformats.org/officeDocument/2006/relationships/hyperlink" Target="http://www.thebluealliance.com/team/179/2014" TargetMode="External"/><Relationship Id="rId107" Type="http://schemas.openxmlformats.org/officeDocument/2006/relationships/hyperlink" Target="http://www.thebluealliance.com/team/2337/2014" TargetMode="External"/><Relationship Id="rId11" Type="http://schemas.openxmlformats.org/officeDocument/2006/relationships/hyperlink" Target="http://www.thebluealliance.com/team/148/2014" TargetMode="External"/><Relationship Id="rId32" Type="http://schemas.openxmlformats.org/officeDocument/2006/relationships/hyperlink" Target="http://www.thebluealliance.com/team/353/2014" TargetMode="External"/><Relationship Id="rId37" Type="http://schemas.openxmlformats.org/officeDocument/2006/relationships/hyperlink" Target="http://www.thebluealliance.com/team/488/2014" TargetMode="External"/><Relationship Id="rId53" Type="http://schemas.openxmlformats.org/officeDocument/2006/relationships/hyperlink" Target="http://www.thebluealliance.com/team/857/2014" TargetMode="External"/><Relationship Id="rId58" Type="http://schemas.openxmlformats.org/officeDocument/2006/relationships/hyperlink" Target="http://www.thebluealliance.com/team/869/2014" TargetMode="External"/><Relationship Id="rId74" Type="http://schemas.openxmlformats.org/officeDocument/2006/relationships/hyperlink" Target="http://www.thebluealliance.com/team/1218/2014" TargetMode="External"/><Relationship Id="rId79" Type="http://schemas.openxmlformats.org/officeDocument/2006/relationships/hyperlink" Target="http://www.thebluealliance.com/team/1318/2014" TargetMode="External"/><Relationship Id="rId102" Type="http://schemas.openxmlformats.org/officeDocument/2006/relationships/hyperlink" Target="http://www.thebluealliance.com/team/2122/2014" TargetMode="External"/><Relationship Id="rId123" Type="http://schemas.openxmlformats.org/officeDocument/2006/relationships/hyperlink" Target="http://www.thebluealliance.com/team/2980/2014" TargetMode="External"/><Relationship Id="rId128" Type="http://schemas.openxmlformats.org/officeDocument/2006/relationships/hyperlink" Target="http://www.thebluealliance.com/team/3098/2014" TargetMode="External"/><Relationship Id="rId144" Type="http://schemas.openxmlformats.org/officeDocument/2006/relationships/hyperlink" Target="http://www.thebluealliance.com/team/3480/2014" TargetMode="External"/><Relationship Id="rId149" Type="http://schemas.openxmlformats.org/officeDocument/2006/relationships/hyperlink" Target="http://www.thebluealliance.com/team/3937/2014" TargetMode="External"/><Relationship Id="rId5" Type="http://schemas.openxmlformats.org/officeDocument/2006/relationships/hyperlink" Target="http://www.thebluealliance.com/team/70/2014" TargetMode="External"/><Relationship Id="rId90" Type="http://schemas.openxmlformats.org/officeDocument/2006/relationships/hyperlink" Target="http://www.thebluealliance.com/team/1717/2014" TargetMode="External"/><Relationship Id="rId95" Type="http://schemas.openxmlformats.org/officeDocument/2006/relationships/hyperlink" Target="http://www.thebluealliance.com/team/1775/2014" TargetMode="External"/><Relationship Id="rId160" Type="http://schemas.openxmlformats.org/officeDocument/2006/relationships/hyperlink" Target="http://www.thebluealliance.com/team/4288/2014" TargetMode="External"/><Relationship Id="rId165" Type="http://schemas.openxmlformats.org/officeDocument/2006/relationships/hyperlink" Target="http://www.thebluealliance.com/team/4536/2014" TargetMode="External"/><Relationship Id="rId181" Type="http://schemas.openxmlformats.org/officeDocument/2006/relationships/hyperlink" Target="http://www.thebluealliance.com/team/4982/2014" TargetMode="External"/><Relationship Id="rId186" Type="http://schemas.openxmlformats.org/officeDocument/2006/relationships/hyperlink" Target="http://www.thebluealliance.com/team/4991/2014" TargetMode="External"/><Relationship Id="rId22" Type="http://schemas.openxmlformats.org/officeDocument/2006/relationships/hyperlink" Target="http://www.thebluealliance.com/team/217/2014" TargetMode="External"/><Relationship Id="rId27" Type="http://schemas.openxmlformats.org/officeDocument/2006/relationships/hyperlink" Target="http://www.thebluealliance.com/team/303/2014" TargetMode="External"/><Relationship Id="rId43" Type="http://schemas.openxmlformats.org/officeDocument/2006/relationships/hyperlink" Target="http://www.thebluealliance.com/team/604/2014" TargetMode="External"/><Relationship Id="rId48" Type="http://schemas.openxmlformats.org/officeDocument/2006/relationships/hyperlink" Target="http://www.thebluealliance.com/team/766/2014" TargetMode="External"/><Relationship Id="rId64" Type="http://schemas.openxmlformats.org/officeDocument/2006/relationships/hyperlink" Target="http://www.thebluealliance.com/team/973/2014" TargetMode="External"/><Relationship Id="rId69" Type="http://schemas.openxmlformats.org/officeDocument/2006/relationships/hyperlink" Target="http://www.thebluealliance.com/team/1108/2014" TargetMode="External"/><Relationship Id="rId113" Type="http://schemas.openxmlformats.org/officeDocument/2006/relationships/hyperlink" Target="http://www.thebluealliance.com/team/2471/2014" TargetMode="External"/><Relationship Id="rId118" Type="http://schemas.openxmlformats.org/officeDocument/2006/relationships/hyperlink" Target="http://www.thebluealliance.com/team/2642/2014" TargetMode="External"/><Relationship Id="rId134" Type="http://schemas.openxmlformats.org/officeDocument/2006/relationships/hyperlink" Target="http://www.thebluealliance.com/team/3191/2014" TargetMode="External"/><Relationship Id="rId139" Type="http://schemas.openxmlformats.org/officeDocument/2006/relationships/hyperlink" Target="http://www.thebluealliance.com/team/3316/2014" TargetMode="External"/><Relationship Id="rId80" Type="http://schemas.openxmlformats.org/officeDocument/2006/relationships/hyperlink" Target="http://www.thebluealliance.com/team/1318/2014" TargetMode="External"/><Relationship Id="rId85" Type="http://schemas.openxmlformats.org/officeDocument/2006/relationships/hyperlink" Target="http://www.thebluealliance.com/team/1610/2014" TargetMode="External"/><Relationship Id="rId150" Type="http://schemas.openxmlformats.org/officeDocument/2006/relationships/hyperlink" Target="http://www.thebluealliance.com/team/3937/2014" TargetMode="External"/><Relationship Id="rId155" Type="http://schemas.openxmlformats.org/officeDocument/2006/relationships/hyperlink" Target="http://www.thebluealliance.com/team/4176/2014" TargetMode="External"/><Relationship Id="rId171" Type="http://schemas.openxmlformats.org/officeDocument/2006/relationships/hyperlink" Target="http://www.thebluealliance.com/team/4940/2014" TargetMode="External"/><Relationship Id="rId176" Type="http://schemas.openxmlformats.org/officeDocument/2006/relationships/hyperlink" Target="http://www.thebluealliance.com/team/4965/2014" TargetMode="External"/><Relationship Id="rId192" Type="http://schemas.openxmlformats.org/officeDocument/2006/relationships/hyperlink" Target="http://www.thebluealliance.com/team/5122/2014" TargetMode="External"/><Relationship Id="rId197" Type="http://schemas.openxmlformats.org/officeDocument/2006/relationships/hyperlink" Target="http://www.thebluealliance.com/team/5148/2014" TargetMode="External"/><Relationship Id="rId201" Type="http://schemas.openxmlformats.org/officeDocument/2006/relationships/printerSettings" Target="../printerSettings/printerSettings1.bin"/><Relationship Id="rId12" Type="http://schemas.openxmlformats.org/officeDocument/2006/relationships/hyperlink" Target="http://www.thebluealliance.com/team/148/2014" TargetMode="External"/><Relationship Id="rId17" Type="http://schemas.openxmlformats.org/officeDocument/2006/relationships/hyperlink" Target="http://www.thebluealliance.com/team/188/2014" TargetMode="External"/><Relationship Id="rId33" Type="http://schemas.openxmlformats.org/officeDocument/2006/relationships/hyperlink" Target="http://www.thebluealliance.com/team/365/2014" TargetMode="External"/><Relationship Id="rId38" Type="http://schemas.openxmlformats.org/officeDocument/2006/relationships/hyperlink" Target="http://www.thebluealliance.com/team/488/2014" TargetMode="External"/><Relationship Id="rId59" Type="http://schemas.openxmlformats.org/officeDocument/2006/relationships/hyperlink" Target="http://www.thebluealliance.com/team/884/2014" TargetMode="External"/><Relationship Id="rId103" Type="http://schemas.openxmlformats.org/officeDocument/2006/relationships/hyperlink" Target="http://www.thebluealliance.com/team/2135/2014" TargetMode="External"/><Relationship Id="rId108" Type="http://schemas.openxmlformats.org/officeDocument/2006/relationships/hyperlink" Target="http://www.thebluealliance.com/team/2337/2014" TargetMode="External"/><Relationship Id="rId124" Type="http://schemas.openxmlformats.org/officeDocument/2006/relationships/hyperlink" Target="http://www.thebluealliance.com/team/2980/2014" TargetMode="External"/><Relationship Id="rId129" Type="http://schemas.openxmlformats.org/officeDocument/2006/relationships/hyperlink" Target="http://www.thebluealliance.com/team/3103/2014" TargetMode="External"/><Relationship Id="rId54" Type="http://schemas.openxmlformats.org/officeDocument/2006/relationships/hyperlink" Target="http://www.thebluealliance.com/team/857/2014" TargetMode="External"/><Relationship Id="rId70" Type="http://schemas.openxmlformats.org/officeDocument/2006/relationships/hyperlink" Target="http://www.thebluealliance.com/team/1108/2014" TargetMode="External"/><Relationship Id="rId75" Type="http://schemas.openxmlformats.org/officeDocument/2006/relationships/hyperlink" Target="http://www.thebluealliance.com/team/1266/2014" TargetMode="External"/><Relationship Id="rId91" Type="http://schemas.openxmlformats.org/officeDocument/2006/relationships/hyperlink" Target="http://www.thebluealliance.com/team/1730/2014" TargetMode="External"/><Relationship Id="rId96" Type="http://schemas.openxmlformats.org/officeDocument/2006/relationships/hyperlink" Target="http://www.thebluealliance.com/team/1775/2014" TargetMode="External"/><Relationship Id="rId140" Type="http://schemas.openxmlformats.org/officeDocument/2006/relationships/hyperlink" Target="http://www.thebluealliance.com/team/3316/2014" TargetMode="External"/><Relationship Id="rId145" Type="http://schemas.openxmlformats.org/officeDocument/2006/relationships/hyperlink" Target="http://www.thebluealliance.com/team/3504/2014" TargetMode="External"/><Relationship Id="rId161" Type="http://schemas.openxmlformats.org/officeDocument/2006/relationships/hyperlink" Target="http://www.thebluealliance.com/team/4476/2014" TargetMode="External"/><Relationship Id="rId166" Type="http://schemas.openxmlformats.org/officeDocument/2006/relationships/hyperlink" Target="http://www.thebluealliance.com/team/4536/2014" TargetMode="External"/><Relationship Id="rId182" Type="http://schemas.openxmlformats.org/officeDocument/2006/relationships/hyperlink" Target="http://www.thebluealliance.com/team/4982/2014" TargetMode="External"/><Relationship Id="rId187" Type="http://schemas.openxmlformats.org/officeDocument/2006/relationships/hyperlink" Target="http://www.thebluealliance.com/team/5012/2014" TargetMode="External"/><Relationship Id="rId1" Type="http://schemas.openxmlformats.org/officeDocument/2006/relationships/hyperlink" Target="http://www.thebluealliance.com/team/45/2014" TargetMode="External"/><Relationship Id="rId6" Type="http://schemas.openxmlformats.org/officeDocument/2006/relationships/hyperlink" Target="http://www.thebluealliance.com/team/70/2014" TargetMode="External"/><Relationship Id="rId23" Type="http://schemas.openxmlformats.org/officeDocument/2006/relationships/hyperlink" Target="http://www.thebluealliance.com/team/225/2014" TargetMode="External"/><Relationship Id="rId28" Type="http://schemas.openxmlformats.org/officeDocument/2006/relationships/hyperlink" Target="http://www.thebluealliance.com/team/303/2014" TargetMode="External"/><Relationship Id="rId49" Type="http://schemas.openxmlformats.org/officeDocument/2006/relationships/hyperlink" Target="http://www.thebluealliance.com/team/771/2014" TargetMode="External"/><Relationship Id="rId114" Type="http://schemas.openxmlformats.org/officeDocument/2006/relationships/hyperlink" Target="http://www.thebluealliance.com/team/2471/2014" TargetMode="External"/><Relationship Id="rId119" Type="http://schemas.openxmlformats.org/officeDocument/2006/relationships/hyperlink" Target="http://www.thebluealliance.com/team/2665/2014" TargetMode="External"/><Relationship Id="rId44" Type="http://schemas.openxmlformats.org/officeDocument/2006/relationships/hyperlink" Target="http://www.thebluealliance.com/team/604/2014" TargetMode="External"/><Relationship Id="rId60" Type="http://schemas.openxmlformats.org/officeDocument/2006/relationships/hyperlink" Target="http://www.thebluealliance.com/team/884/2014" TargetMode="External"/><Relationship Id="rId65" Type="http://schemas.openxmlformats.org/officeDocument/2006/relationships/hyperlink" Target="http://www.thebluealliance.com/team/1011/2014" TargetMode="External"/><Relationship Id="rId81" Type="http://schemas.openxmlformats.org/officeDocument/2006/relationships/hyperlink" Target="http://www.thebluealliance.com/team/1334/2014" TargetMode="External"/><Relationship Id="rId86" Type="http://schemas.openxmlformats.org/officeDocument/2006/relationships/hyperlink" Target="http://www.thebluealliance.com/team/1610/2014" TargetMode="External"/><Relationship Id="rId130" Type="http://schemas.openxmlformats.org/officeDocument/2006/relationships/hyperlink" Target="http://www.thebluealliance.com/team/3103/2014" TargetMode="External"/><Relationship Id="rId135" Type="http://schemas.openxmlformats.org/officeDocument/2006/relationships/hyperlink" Target="http://www.thebluealliance.com/team/3309/2014" TargetMode="External"/><Relationship Id="rId151" Type="http://schemas.openxmlformats.org/officeDocument/2006/relationships/hyperlink" Target="http://www.thebluealliance.com/team/4060/2014" TargetMode="External"/><Relationship Id="rId156" Type="http://schemas.openxmlformats.org/officeDocument/2006/relationships/hyperlink" Target="http://www.thebluealliance.com/team/4176/2014" TargetMode="External"/><Relationship Id="rId177" Type="http://schemas.openxmlformats.org/officeDocument/2006/relationships/hyperlink" Target="http://www.thebluealliance.com/team/4967/2014" TargetMode="External"/><Relationship Id="rId198" Type="http://schemas.openxmlformats.org/officeDocument/2006/relationships/hyperlink" Target="http://www.thebluealliance.com/team/5148/2014" TargetMode="External"/><Relationship Id="rId172" Type="http://schemas.openxmlformats.org/officeDocument/2006/relationships/hyperlink" Target="http://www.thebluealliance.com/team/4940/2014" TargetMode="External"/><Relationship Id="rId193" Type="http://schemas.openxmlformats.org/officeDocument/2006/relationships/hyperlink" Target="http://www.thebluealliance.com/team/5137/2014" TargetMode="External"/><Relationship Id="rId202" Type="http://schemas.openxmlformats.org/officeDocument/2006/relationships/table" Target="../tables/table1.xml"/><Relationship Id="rId13" Type="http://schemas.openxmlformats.org/officeDocument/2006/relationships/hyperlink" Target="http://www.thebluealliance.com/team/176/2014" TargetMode="External"/><Relationship Id="rId18" Type="http://schemas.openxmlformats.org/officeDocument/2006/relationships/hyperlink" Target="http://www.thebluealliance.com/team/188/2014" TargetMode="External"/><Relationship Id="rId39" Type="http://schemas.openxmlformats.org/officeDocument/2006/relationships/hyperlink" Target="http://www.thebluealliance.com/team/494/2014" TargetMode="External"/><Relationship Id="rId109" Type="http://schemas.openxmlformats.org/officeDocument/2006/relationships/hyperlink" Target="http://www.thebluealliance.com/team/2363/2014" TargetMode="External"/><Relationship Id="rId34" Type="http://schemas.openxmlformats.org/officeDocument/2006/relationships/hyperlink" Target="http://www.thebluealliance.com/team/365/2014" TargetMode="External"/><Relationship Id="rId50" Type="http://schemas.openxmlformats.org/officeDocument/2006/relationships/hyperlink" Target="http://www.thebluealliance.com/team/771/2014" TargetMode="External"/><Relationship Id="rId55" Type="http://schemas.openxmlformats.org/officeDocument/2006/relationships/hyperlink" Target="http://www.thebluealliance.com/team/862/2014" TargetMode="External"/><Relationship Id="rId76" Type="http://schemas.openxmlformats.org/officeDocument/2006/relationships/hyperlink" Target="http://www.thebluealliance.com/team/1266/2014" TargetMode="External"/><Relationship Id="rId97" Type="http://schemas.openxmlformats.org/officeDocument/2006/relationships/hyperlink" Target="http://www.thebluealliance.com/team/1885/2014" TargetMode="External"/><Relationship Id="rId104" Type="http://schemas.openxmlformats.org/officeDocument/2006/relationships/hyperlink" Target="http://www.thebluealliance.com/team/2135/2014" TargetMode="External"/><Relationship Id="rId120" Type="http://schemas.openxmlformats.org/officeDocument/2006/relationships/hyperlink" Target="http://www.thebluealliance.com/team/2665/2014" TargetMode="External"/><Relationship Id="rId125" Type="http://schemas.openxmlformats.org/officeDocument/2006/relationships/hyperlink" Target="http://www.thebluealliance.com/team/3008/2014" TargetMode="External"/><Relationship Id="rId141" Type="http://schemas.openxmlformats.org/officeDocument/2006/relationships/hyperlink" Target="http://www.thebluealliance.com/team/3360/2014" TargetMode="External"/><Relationship Id="rId146" Type="http://schemas.openxmlformats.org/officeDocument/2006/relationships/hyperlink" Target="http://www.thebluealliance.com/team/3504/2014" TargetMode="External"/><Relationship Id="rId167" Type="http://schemas.openxmlformats.org/officeDocument/2006/relationships/hyperlink" Target="http://www.thebluealliance.com/team/4719/2014" TargetMode="External"/><Relationship Id="rId188" Type="http://schemas.openxmlformats.org/officeDocument/2006/relationships/hyperlink" Target="http://www.thebluealliance.com/team/5012/2014" TargetMode="External"/><Relationship Id="rId7" Type="http://schemas.openxmlformats.org/officeDocument/2006/relationships/hyperlink" Target="http://www.thebluealliance.com/team/79/2014" TargetMode="External"/><Relationship Id="rId71" Type="http://schemas.openxmlformats.org/officeDocument/2006/relationships/hyperlink" Target="http://www.thebluealliance.com/team/1153/2014" TargetMode="External"/><Relationship Id="rId92" Type="http://schemas.openxmlformats.org/officeDocument/2006/relationships/hyperlink" Target="http://www.thebluealliance.com/team/1730/2014" TargetMode="External"/><Relationship Id="rId162" Type="http://schemas.openxmlformats.org/officeDocument/2006/relationships/hyperlink" Target="http://www.thebluealliance.com/team/4476/2014" TargetMode="External"/><Relationship Id="rId183" Type="http://schemas.openxmlformats.org/officeDocument/2006/relationships/hyperlink" Target="http://www.thebluealliance.com/team/4985/2014" TargetMode="External"/><Relationship Id="rId2" Type="http://schemas.openxmlformats.org/officeDocument/2006/relationships/hyperlink" Target="http://www.thebluealliance.com/team/45/2014" TargetMode="External"/><Relationship Id="rId29" Type="http://schemas.openxmlformats.org/officeDocument/2006/relationships/hyperlink" Target="http://www.thebluealliance.com/team/337/2014" TargetMode="External"/><Relationship Id="rId24" Type="http://schemas.openxmlformats.org/officeDocument/2006/relationships/hyperlink" Target="http://www.thebluealliance.com/team/225/2014" TargetMode="External"/><Relationship Id="rId40" Type="http://schemas.openxmlformats.org/officeDocument/2006/relationships/hyperlink" Target="http://www.thebluealliance.com/team/494/2014" TargetMode="External"/><Relationship Id="rId45" Type="http://schemas.openxmlformats.org/officeDocument/2006/relationships/hyperlink" Target="http://www.thebluealliance.com/team/714/2014" TargetMode="External"/><Relationship Id="rId66" Type="http://schemas.openxmlformats.org/officeDocument/2006/relationships/hyperlink" Target="http://www.thebluealliance.com/team/1011/2014" TargetMode="External"/><Relationship Id="rId87" Type="http://schemas.openxmlformats.org/officeDocument/2006/relationships/hyperlink" Target="http://www.thebluealliance.com/team/1683/2014" TargetMode="External"/><Relationship Id="rId110" Type="http://schemas.openxmlformats.org/officeDocument/2006/relationships/hyperlink" Target="http://www.thebluealliance.com/team/2363/2014" TargetMode="External"/><Relationship Id="rId115" Type="http://schemas.openxmlformats.org/officeDocument/2006/relationships/hyperlink" Target="http://www.thebluealliance.com/team/2481/2014" TargetMode="External"/><Relationship Id="rId131" Type="http://schemas.openxmlformats.org/officeDocument/2006/relationships/hyperlink" Target="http://www.thebluealliance.com/team/3138/2014" TargetMode="External"/><Relationship Id="rId136" Type="http://schemas.openxmlformats.org/officeDocument/2006/relationships/hyperlink" Target="http://www.thebluealliance.com/team/3309/2014" TargetMode="External"/><Relationship Id="rId157" Type="http://schemas.openxmlformats.org/officeDocument/2006/relationships/hyperlink" Target="http://www.thebluealliance.com/team/4256/2014" TargetMode="External"/><Relationship Id="rId178" Type="http://schemas.openxmlformats.org/officeDocument/2006/relationships/hyperlink" Target="http://www.thebluealliance.com/team/4967/2014" TargetMode="External"/><Relationship Id="rId61" Type="http://schemas.openxmlformats.org/officeDocument/2006/relationships/hyperlink" Target="http://www.thebluealliance.com/team/955/2014" TargetMode="External"/><Relationship Id="rId82" Type="http://schemas.openxmlformats.org/officeDocument/2006/relationships/hyperlink" Target="http://www.thebluealliance.com/team/1334/2014" TargetMode="External"/><Relationship Id="rId152" Type="http://schemas.openxmlformats.org/officeDocument/2006/relationships/hyperlink" Target="http://www.thebluealliance.com/team/4060/2014" TargetMode="External"/><Relationship Id="rId173" Type="http://schemas.openxmlformats.org/officeDocument/2006/relationships/hyperlink" Target="http://www.thebluealliance.com/team/4945/2014" TargetMode="External"/><Relationship Id="rId194" Type="http://schemas.openxmlformats.org/officeDocument/2006/relationships/hyperlink" Target="http://www.thebluealliance.com/team/5137/2014" TargetMode="External"/><Relationship Id="rId199" Type="http://schemas.openxmlformats.org/officeDocument/2006/relationships/hyperlink" Target="http://www.thebluealliance.com/team/5320/2014" TargetMode="External"/><Relationship Id="rId19" Type="http://schemas.openxmlformats.org/officeDocument/2006/relationships/hyperlink" Target="http://www.thebluealliance.com/team/193/2014" TargetMode="External"/><Relationship Id="rId14" Type="http://schemas.openxmlformats.org/officeDocument/2006/relationships/hyperlink" Target="http://www.thebluealliance.com/team/176/2014" TargetMode="External"/><Relationship Id="rId30" Type="http://schemas.openxmlformats.org/officeDocument/2006/relationships/hyperlink" Target="http://www.thebluealliance.com/team/337/2014" TargetMode="External"/><Relationship Id="rId35" Type="http://schemas.openxmlformats.org/officeDocument/2006/relationships/hyperlink" Target="http://www.thebluealliance.com/team/384/2014" TargetMode="External"/><Relationship Id="rId56" Type="http://schemas.openxmlformats.org/officeDocument/2006/relationships/hyperlink" Target="http://www.thebluealliance.com/team/862/2014" TargetMode="External"/><Relationship Id="rId77" Type="http://schemas.openxmlformats.org/officeDocument/2006/relationships/hyperlink" Target="http://www.thebluealliance.com/team/1310/2014" TargetMode="External"/><Relationship Id="rId100" Type="http://schemas.openxmlformats.org/officeDocument/2006/relationships/hyperlink" Target="http://www.thebluealliance.com/team/2052/2014" TargetMode="External"/><Relationship Id="rId105" Type="http://schemas.openxmlformats.org/officeDocument/2006/relationships/hyperlink" Target="http://www.thebluealliance.com/team/2177/2014" TargetMode="External"/><Relationship Id="rId126" Type="http://schemas.openxmlformats.org/officeDocument/2006/relationships/hyperlink" Target="http://www.thebluealliance.com/team/3008/2014" TargetMode="External"/><Relationship Id="rId147" Type="http://schemas.openxmlformats.org/officeDocument/2006/relationships/hyperlink" Target="http://www.thebluealliance.com/team/3683/2014" TargetMode="External"/><Relationship Id="rId168" Type="http://schemas.openxmlformats.org/officeDocument/2006/relationships/hyperlink" Target="http://www.thebluealliance.com/team/4719/2014" TargetMode="External"/><Relationship Id="rId8" Type="http://schemas.openxmlformats.org/officeDocument/2006/relationships/hyperlink" Target="http://www.thebluealliance.com/team/79/2014" TargetMode="External"/><Relationship Id="rId51" Type="http://schemas.openxmlformats.org/officeDocument/2006/relationships/hyperlink" Target="http://www.thebluealliance.com/team/836/2014" TargetMode="External"/><Relationship Id="rId72" Type="http://schemas.openxmlformats.org/officeDocument/2006/relationships/hyperlink" Target="http://www.thebluealliance.com/team/1153/2014" TargetMode="External"/><Relationship Id="rId93" Type="http://schemas.openxmlformats.org/officeDocument/2006/relationships/hyperlink" Target="http://www.thebluealliance.com/team/1756/2014" TargetMode="External"/><Relationship Id="rId98" Type="http://schemas.openxmlformats.org/officeDocument/2006/relationships/hyperlink" Target="http://www.thebluealliance.com/team/1885/2014" TargetMode="External"/><Relationship Id="rId121" Type="http://schemas.openxmlformats.org/officeDocument/2006/relationships/hyperlink" Target="http://www.thebluealliance.com/team/2974/2014" TargetMode="External"/><Relationship Id="rId142" Type="http://schemas.openxmlformats.org/officeDocument/2006/relationships/hyperlink" Target="http://www.thebluealliance.com/team/3360/2014" TargetMode="External"/><Relationship Id="rId163" Type="http://schemas.openxmlformats.org/officeDocument/2006/relationships/hyperlink" Target="http://www.thebluealliance.com/team/4488/2014" TargetMode="External"/><Relationship Id="rId184" Type="http://schemas.openxmlformats.org/officeDocument/2006/relationships/hyperlink" Target="http://www.thebluealliance.com/team/4985/2014" TargetMode="External"/><Relationship Id="rId189" Type="http://schemas.openxmlformats.org/officeDocument/2006/relationships/hyperlink" Target="http://www.thebluealliance.com/team/5098/2014" TargetMode="External"/><Relationship Id="rId3" Type="http://schemas.openxmlformats.org/officeDocument/2006/relationships/hyperlink" Target="http://www.thebluealliance.com/team/67/2014" TargetMode="External"/><Relationship Id="rId25" Type="http://schemas.openxmlformats.org/officeDocument/2006/relationships/hyperlink" Target="http://www.thebluealliance.com/team/228/2014" TargetMode="External"/><Relationship Id="rId46" Type="http://schemas.openxmlformats.org/officeDocument/2006/relationships/hyperlink" Target="http://www.thebluealliance.com/team/714/2014" TargetMode="External"/><Relationship Id="rId67" Type="http://schemas.openxmlformats.org/officeDocument/2006/relationships/hyperlink" Target="http://www.thebluealliance.com/team/1023/2014" TargetMode="External"/><Relationship Id="rId116" Type="http://schemas.openxmlformats.org/officeDocument/2006/relationships/hyperlink" Target="http://www.thebluealliance.com/team/2481/2014" TargetMode="External"/><Relationship Id="rId137" Type="http://schemas.openxmlformats.org/officeDocument/2006/relationships/hyperlink" Target="http://www.thebluealliance.com/team/3310/2014" TargetMode="External"/><Relationship Id="rId158" Type="http://schemas.openxmlformats.org/officeDocument/2006/relationships/hyperlink" Target="http://www.thebluealliance.com/team/4256/2014" TargetMode="External"/><Relationship Id="rId20" Type="http://schemas.openxmlformats.org/officeDocument/2006/relationships/hyperlink" Target="http://www.thebluealliance.com/team/193/2014" TargetMode="External"/><Relationship Id="rId41" Type="http://schemas.openxmlformats.org/officeDocument/2006/relationships/hyperlink" Target="http://www.thebluealliance.com/team/558/2014" TargetMode="External"/><Relationship Id="rId62" Type="http://schemas.openxmlformats.org/officeDocument/2006/relationships/hyperlink" Target="http://www.thebluealliance.com/team/955/2014" TargetMode="External"/><Relationship Id="rId83" Type="http://schemas.openxmlformats.org/officeDocument/2006/relationships/hyperlink" Target="http://www.thebluealliance.com/team/1515/2014" TargetMode="External"/><Relationship Id="rId88" Type="http://schemas.openxmlformats.org/officeDocument/2006/relationships/hyperlink" Target="http://www.thebluealliance.com/team/1683/2014" TargetMode="External"/><Relationship Id="rId111" Type="http://schemas.openxmlformats.org/officeDocument/2006/relationships/hyperlink" Target="http://www.thebluealliance.com/team/2424/2014" TargetMode="External"/><Relationship Id="rId132" Type="http://schemas.openxmlformats.org/officeDocument/2006/relationships/hyperlink" Target="http://www.thebluealliance.com/team/3138/2014" TargetMode="External"/><Relationship Id="rId153" Type="http://schemas.openxmlformats.org/officeDocument/2006/relationships/hyperlink" Target="http://www.thebluealliance.com/team/4063/2014" TargetMode="External"/><Relationship Id="rId174" Type="http://schemas.openxmlformats.org/officeDocument/2006/relationships/hyperlink" Target="http://www.thebluealliance.com/team/4945/2014" TargetMode="External"/><Relationship Id="rId179" Type="http://schemas.openxmlformats.org/officeDocument/2006/relationships/hyperlink" Target="http://www.thebluealliance.com/team/4979/2014" TargetMode="External"/><Relationship Id="rId195" Type="http://schemas.openxmlformats.org/officeDocument/2006/relationships/hyperlink" Target="http://www.thebluealliance.com/team/5145/2014" TargetMode="External"/><Relationship Id="rId190" Type="http://schemas.openxmlformats.org/officeDocument/2006/relationships/hyperlink" Target="http://www.thebluealliance.com/team/5098/2014" TargetMode="External"/><Relationship Id="rId15" Type="http://schemas.openxmlformats.org/officeDocument/2006/relationships/hyperlink" Target="http://www.thebluealliance.com/team/179/2014" TargetMode="External"/><Relationship Id="rId36" Type="http://schemas.openxmlformats.org/officeDocument/2006/relationships/hyperlink" Target="http://www.thebluealliance.com/team/384/2014" TargetMode="External"/><Relationship Id="rId57" Type="http://schemas.openxmlformats.org/officeDocument/2006/relationships/hyperlink" Target="http://www.thebluealliance.com/team/869/2014" TargetMode="External"/><Relationship Id="rId106" Type="http://schemas.openxmlformats.org/officeDocument/2006/relationships/hyperlink" Target="http://www.thebluealliance.com/team/2177/2014" TargetMode="External"/><Relationship Id="rId127" Type="http://schemas.openxmlformats.org/officeDocument/2006/relationships/hyperlink" Target="http://www.thebluealliance.com/team/3098/2014" TargetMode="External"/><Relationship Id="rId10" Type="http://schemas.openxmlformats.org/officeDocument/2006/relationships/hyperlink" Target="http://www.thebluealliance.com/team/126/2014" TargetMode="External"/><Relationship Id="rId31" Type="http://schemas.openxmlformats.org/officeDocument/2006/relationships/hyperlink" Target="http://www.thebluealliance.com/team/353/2014" TargetMode="External"/><Relationship Id="rId52" Type="http://schemas.openxmlformats.org/officeDocument/2006/relationships/hyperlink" Target="http://www.thebluealliance.com/team/836/2014" TargetMode="External"/><Relationship Id="rId73" Type="http://schemas.openxmlformats.org/officeDocument/2006/relationships/hyperlink" Target="http://www.thebluealliance.com/team/1218/2014" TargetMode="External"/><Relationship Id="rId78" Type="http://schemas.openxmlformats.org/officeDocument/2006/relationships/hyperlink" Target="http://www.thebluealliance.com/team/1310/2014" TargetMode="External"/><Relationship Id="rId94" Type="http://schemas.openxmlformats.org/officeDocument/2006/relationships/hyperlink" Target="http://www.thebluealliance.com/team/1756/2014" TargetMode="External"/><Relationship Id="rId99" Type="http://schemas.openxmlformats.org/officeDocument/2006/relationships/hyperlink" Target="http://www.thebluealliance.com/team/2052/2014" TargetMode="External"/><Relationship Id="rId101" Type="http://schemas.openxmlformats.org/officeDocument/2006/relationships/hyperlink" Target="http://www.thebluealliance.com/team/2122/2014" TargetMode="External"/><Relationship Id="rId122" Type="http://schemas.openxmlformats.org/officeDocument/2006/relationships/hyperlink" Target="http://www.thebluealliance.com/team/2974/2014" TargetMode="External"/><Relationship Id="rId143" Type="http://schemas.openxmlformats.org/officeDocument/2006/relationships/hyperlink" Target="http://www.thebluealliance.com/team/3480/2014" TargetMode="External"/><Relationship Id="rId148" Type="http://schemas.openxmlformats.org/officeDocument/2006/relationships/hyperlink" Target="http://www.thebluealliance.com/team/3683/2014" TargetMode="External"/><Relationship Id="rId164" Type="http://schemas.openxmlformats.org/officeDocument/2006/relationships/hyperlink" Target="http://www.thebluealliance.com/team/4488/2014" TargetMode="External"/><Relationship Id="rId169" Type="http://schemas.openxmlformats.org/officeDocument/2006/relationships/hyperlink" Target="http://www.thebluealliance.com/team/4917/2014" TargetMode="External"/><Relationship Id="rId185" Type="http://schemas.openxmlformats.org/officeDocument/2006/relationships/hyperlink" Target="http://www.thebluealliance.com/team/4991/2014" TargetMode="External"/><Relationship Id="rId4" Type="http://schemas.openxmlformats.org/officeDocument/2006/relationships/hyperlink" Target="http://www.thebluealliance.com/team/67/2014" TargetMode="External"/><Relationship Id="rId9" Type="http://schemas.openxmlformats.org/officeDocument/2006/relationships/hyperlink" Target="http://www.thebluealliance.com/team/126/2014" TargetMode="External"/><Relationship Id="rId180" Type="http://schemas.openxmlformats.org/officeDocument/2006/relationships/hyperlink" Target="http://www.thebluealliance.com/team/4979/2014" TargetMode="External"/><Relationship Id="rId26" Type="http://schemas.openxmlformats.org/officeDocument/2006/relationships/hyperlink" Target="http://www.thebluealliance.com/team/228/2014" TargetMode="External"/><Relationship Id="rId47" Type="http://schemas.openxmlformats.org/officeDocument/2006/relationships/hyperlink" Target="http://www.thebluealliance.com/team/766/2014" TargetMode="External"/><Relationship Id="rId68" Type="http://schemas.openxmlformats.org/officeDocument/2006/relationships/hyperlink" Target="http://www.thebluealliance.com/team/1023/2014" TargetMode="External"/><Relationship Id="rId89" Type="http://schemas.openxmlformats.org/officeDocument/2006/relationships/hyperlink" Target="http://www.thebluealliance.com/team/1717/2014" TargetMode="External"/><Relationship Id="rId112" Type="http://schemas.openxmlformats.org/officeDocument/2006/relationships/hyperlink" Target="http://www.thebluealliance.com/team/2424/2014" TargetMode="External"/><Relationship Id="rId133" Type="http://schemas.openxmlformats.org/officeDocument/2006/relationships/hyperlink" Target="http://www.thebluealliance.com/team/3191/2014" TargetMode="External"/><Relationship Id="rId154" Type="http://schemas.openxmlformats.org/officeDocument/2006/relationships/hyperlink" Target="http://www.thebluealliance.com/team/4063/2014" TargetMode="External"/><Relationship Id="rId175" Type="http://schemas.openxmlformats.org/officeDocument/2006/relationships/hyperlink" Target="http://www.thebluealliance.com/team/4965/2014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B631"/>
  <sheetViews>
    <sheetView tabSelected="1" zoomScale="85" zoomScaleNormal="85" workbookViewId="0">
      <pane ySplit="1" topLeftCell="A89" activePane="bottomLeft" state="frozen"/>
      <selection pane="bottomLeft" activeCell="P17" sqref="P17"/>
    </sheetView>
  </sheetViews>
  <sheetFormatPr defaultRowHeight="15"/>
  <cols>
    <col min="1" max="1" width="14.28515625" style="15" bestFit="1" customWidth="1"/>
    <col min="2" max="4" width="9.140625" style="6"/>
    <col min="5" max="7" width="9.140625" style="7"/>
    <col min="8" max="8" width="10.5703125" style="6" bestFit="1" customWidth="1"/>
    <col min="9" max="9" width="12.7109375" style="6" bestFit="1" customWidth="1"/>
    <col min="10" max="10" width="10.140625" style="6" bestFit="1" customWidth="1"/>
    <col min="11" max="11" width="9.85546875" style="7" bestFit="1" customWidth="1"/>
    <col min="12" max="12" width="12.7109375" style="7" bestFit="1" customWidth="1"/>
    <col min="13" max="13" width="10.140625" style="7" bestFit="1" customWidth="1"/>
    <col min="14" max="16" width="9.140625" style="11"/>
    <col min="17" max="17" width="17.42578125" style="11" customWidth="1"/>
    <col min="18" max="18" width="48" style="11" customWidth="1"/>
    <col min="19" max="19" width="61.28515625" style="11" customWidth="1"/>
    <col min="20" max="16384" width="9.140625" style="11"/>
  </cols>
  <sheetData>
    <row r="1" spans="1:80" ht="15.75" thickBot="1">
      <c r="A1" s="19" t="s">
        <v>21</v>
      </c>
      <c r="B1" s="16" t="s">
        <v>43</v>
      </c>
      <c r="C1" s="16" t="s">
        <v>44</v>
      </c>
      <c r="D1" s="16" t="s">
        <v>45</v>
      </c>
      <c r="E1" s="17" t="s">
        <v>46</v>
      </c>
      <c r="F1" s="17" t="s">
        <v>47</v>
      </c>
      <c r="G1" s="17" t="s">
        <v>48</v>
      </c>
      <c r="H1" s="16" t="s">
        <v>49</v>
      </c>
      <c r="I1" s="16" t="s">
        <v>50</v>
      </c>
      <c r="J1" s="16" t="s">
        <v>22</v>
      </c>
      <c r="K1" s="17" t="s">
        <v>49</v>
      </c>
      <c r="L1" s="17" t="s">
        <v>50</v>
      </c>
      <c r="M1" s="17" t="s">
        <v>22</v>
      </c>
      <c r="N1" s="18"/>
      <c r="O1" s="18"/>
      <c r="P1" s="18"/>
      <c r="Q1" s="58" t="s">
        <v>62</v>
      </c>
      <c r="R1" s="59" t="s">
        <v>68</v>
      </c>
      <c r="S1" s="60" t="s">
        <v>69</v>
      </c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ht="15.75" thickBot="1">
      <c r="A2" s="19">
        <v>1</v>
      </c>
      <c r="B2" s="76">
        <v>973</v>
      </c>
      <c r="C2" s="76">
        <v>67</v>
      </c>
      <c r="D2" s="76">
        <v>2481</v>
      </c>
      <c r="E2" s="77">
        <v>1218</v>
      </c>
      <c r="F2" s="77">
        <v>4488</v>
      </c>
      <c r="G2" s="77">
        <v>1153</v>
      </c>
      <c r="H2" s="76">
        <v>65</v>
      </c>
      <c r="I2" s="76">
        <v>150</v>
      </c>
      <c r="J2" s="76">
        <v>0</v>
      </c>
      <c r="K2" s="77">
        <v>70</v>
      </c>
      <c r="L2" s="77">
        <v>70</v>
      </c>
      <c r="M2" s="77">
        <v>0</v>
      </c>
      <c r="N2" s="18"/>
      <c r="O2" s="18"/>
      <c r="P2" s="18"/>
      <c r="Q2" s="82">
        <v>45</v>
      </c>
      <c r="R2" s="82" t="s">
        <v>81</v>
      </c>
      <c r="S2" s="83" t="s">
        <v>82</v>
      </c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</row>
    <row r="3" spans="1:80" ht="15.75" thickBot="1">
      <c r="A3" s="19">
        <v>2</v>
      </c>
      <c r="B3" s="76">
        <v>973</v>
      </c>
      <c r="C3" s="76">
        <v>67</v>
      </c>
      <c r="D3" s="76">
        <v>2481</v>
      </c>
      <c r="E3" s="77">
        <v>1218</v>
      </c>
      <c r="F3" s="77">
        <v>4488</v>
      </c>
      <c r="G3" s="77">
        <v>1153</v>
      </c>
      <c r="H3" s="76">
        <v>65</v>
      </c>
      <c r="I3" s="76">
        <v>120</v>
      </c>
      <c r="J3" s="76">
        <v>0</v>
      </c>
      <c r="K3" s="77">
        <v>50</v>
      </c>
      <c r="L3" s="77">
        <v>61</v>
      </c>
      <c r="M3" s="77">
        <v>90</v>
      </c>
      <c r="N3" s="18"/>
      <c r="O3" s="18"/>
      <c r="P3" s="18"/>
      <c r="Q3" s="84">
        <v>67</v>
      </c>
      <c r="R3" s="84" t="s">
        <v>83</v>
      </c>
      <c r="S3" s="85" t="s">
        <v>84</v>
      </c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</row>
    <row r="4" spans="1:80" ht="15.75" thickBot="1">
      <c r="A4" s="19">
        <v>3</v>
      </c>
      <c r="B4" s="76">
        <v>973</v>
      </c>
      <c r="C4" s="76">
        <v>67</v>
      </c>
      <c r="D4" s="76">
        <v>2481</v>
      </c>
      <c r="E4" s="77">
        <v>1318</v>
      </c>
      <c r="F4" s="77">
        <v>4488</v>
      </c>
      <c r="G4" s="77">
        <v>1153</v>
      </c>
      <c r="H4" s="76">
        <v>65</v>
      </c>
      <c r="I4" s="76">
        <v>200</v>
      </c>
      <c r="J4" s="76">
        <v>0</v>
      </c>
      <c r="K4" s="77">
        <v>30</v>
      </c>
      <c r="L4" s="77">
        <v>52</v>
      </c>
      <c r="M4" s="77">
        <v>0</v>
      </c>
      <c r="N4" s="18"/>
      <c r="O4" s="18"/>
      <c r="P4" s="18"/>
      <c r="Q4" s="82">
        <v>70</v>
      </c>
      <c r="R4" s="82" t="s">
        <v>85</v>
      </c>
      <c r="S4" s="83" t="s">
        <v>86</v>
      </c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</row>
    <row r="5" spans="1:80" ht="15.75" thickBot="1">
      <c r="A5" s="19">
        <v>4</v>
      </c>
      <c r="B5" s="76">
        <v>1318</v>
      </c>
      <c r="C5" s="76">
        <v>4488</v>
      </c>
      <c r="D5" s="76">
        <v>1153</v>
      </c>
      <c r="E5" s="77">
        <v>1310</v>
      </c>
      <c r="F5" s="77">
        <v>494</v>
      </c>
      <c r="G5" s="77">
        <v>1730</v>
      </c>
      <c r="H5" s="76">
        <v>70</v>
      </c>
      <c r="I5" s="76">
        <v>151</v>
      </c>
      <c r="J5" s="76">
        <v>0</v>
      </c>
      <c r="K5" s="77">
        <v>70</v>
      </c>
      <c r="L5" s="77">
        <v>92</v>
      </c>
      <c r="M5" s="77">
        <v>0</v>
      </c>
      <c r="N5" s="18"/>
      <c r="O5" s="18"/>
      <c r="P5" s="18"/>
      <c r="Q5" s="84">
        <v>79</v>
      </c>
      <c r="R5" s="84" t="s">
        <v>87</v>
      </c>
      <c r="S5" s="85" t="s">
        <v>88</v>
      </c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</row>
    <row r="6" spans="1:80" ht="15.75" thickBot="1">
      <c r="A6" s="19">
        <v>5</v>
      </c>
      <c r="B6" s="76">
        <v>1318</v>
      </c>
      <c r="C6" s="76">
        <v>4488</v>
      </c>
      <c r="D6" s="76">
        <v>1153</v>
      </c>
      <c r="E6" s="77">
        <v>1310</v>
      </c>
      <c r="F6" s="77">
        <v>494</v>
      </c>
      <c r="G6" s="77">
        <v>1730</v>
      </c>
      <c r="H6" s="76">
        <v>70</v>
      </c>
      <c r="I6" s="76">
        <v>101</v>
      </c>
      <c r="J6" s="76">
        <v>0</v>
      </c>
      <c r="K6" s="77">
        <v>35</v>
      </c>
      <c r="L6" s="77">
        <v>105</v>
      </c>
      <c r="M6" s="77">
        <v>50</v>
      </c>
      <c r="N6" s="18"/>
      <c r="O6" s="18"/>
      <c r="P6" s="18"/>
      <c r="Q6" s="82">
        <v>126</v>
      </c>
      <c r="R6" s="82" t="s">
        <v>89</v>
      </c>
      <c r="S6" s="83" t="s">
        <v>90</v>
      </c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</row>
    <row r="7" spans="1:80" ht="15.75" thickBot="1">
      <c r="A7" s="19">
        <v>6</v>
      </c>
      <c r="B7" s="76">
        <v>3098</v>
      </c>
      <c r="C7" s="76">
        <v>148</v>
      </c>
      <c r="D7" s="76">
        <v>558</v>
      </c>
      <c r="E7" s="77">
        <v>973</v>
      </c>
      <c r="F7" s="77">
        <v>67</v>
      </c>
      <c r="G7" s="77">
        <v>2481</v>
      </c>
      <c r="H7" s="76">
        <v>35</v>
      </c>
      <c r="I7" s="76">
        <v>62</v>
      </c>
      <c r="J7" s="76">
        <v>50</v>
      </c>
      <c r="K7" s="77">
        <v>45</v>
      </c>
      <c r="L7" s="77">
        <v>110</v>
      </c>
      <c r="M7" s="77">
        <v>0</v>
      </c>
      <c r="N7" s="18"/>
      <c r="O7" s="18"/>
      <c r="P7" s="18"/>
      <c r="Q7" s="84">
        <v>148</v>
      </c>
      <c r="R7" s="84" t="s">
        <v>91</v>
      </c>
      <c r="S7" s="85" t="s">
        <v>92</v>
      </c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</row>
    <row r="8" spans="1:80" ht="15.75" thickBot="1">
      <c r="A8" s="19">
        <v>7</v>
      </c>
      <c r="B8" s="76">
        <v>1318</v>
      </c>
      <c r="C8" s="76">
        <v>4488</v>
      </c>
      <c r="D8" s="76">
        <v>1153</v>
      </c>
      <c r="E8" s="77">
        <v>188</v>
      </c>
      <c r="F8" s="77">
        <v>1310</v>
      </c>
      <c r="G8" s="77">
        <v>1730</v>
      </c>
      <c r="H8" s="76">
        <v>70</v>
      </c>
      <c r="I8" s="76">
        <v>142</v>
      </c>
      <c r="J8" s="76">
        <v>0</v>
      </c>
      <c r="K8" s="77">
        <v>50</v>
      </c>
      <c r="L8" s="77">
        <v>83</v>
      </c>
      <c r="M8" s="77">
        <v>0</v>
      </c>
      <c r="N8" s="18"/>
      <c r="O8" s="18"/>
      <c r="P8" s="18"/>
      <c r="Q8" s="82">
        <v>176</v>
      </c>
      <c r="R8" s="82" t="s">
        <v>93</v>
      </c>
      <c r="S8" s="83" t="s">
        <v>94</v>
      </c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</row>
    <row r="9" spans="1:80" ht="15.75" thickBot="1">
      <c r="A9" s="19">
        <v>8</v>
      </c>
      <c r="B9" s="76">
        <v>1756</v>
      </c>
      <c r="C9" s="76">
        <v>148</v>
      </c>
      <c r="D9" s="76">
        <v>558</v>
      </c>
      <c r="E9" s="77">
        <v>973</v>
      </c>
      <c r="F9" s="77">
        <v>67</v>
      </c>
      <c r="G9" s="77">
        <v>2481</v>
      </c>
      <c r="H9" s="76">
        <v>35</v>
      </c>
      <c r="I9" s="76">
        <v>102</v>
      </c>
      <c r="J9" s="76">
        <v>0</v>
      </c>
      <c r="K9" s="77">
        <v>65</v>
      </c>
      <c r="L9" s="77">
        <v>140</v>
      </c>
      <c r="M9" s="77">
        <v>0</v>
      </c>
      <c r="N9" s="18"/>
      <c r="O9" s="18"/>
      <c r="P9" s="18"/>
      <c r="Q9" s="84">
        <v>179</v>
      </c>
      <c r="R9" s="84" t="s">
        <v>95</v>
      </c>
      <c r="S9" s="85" t="s">
        <v>96</v>
      </c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</row>
    <row r="10" spans="1:80" ht="15.75" thickBot="1">
      <c r="A10" s="19">
        <v>9</v>
      </c>
      <c r="B10" s="76">
        <v>188</v>
      </c>
      <c r="C10" s="76">
        <v>1310</v>
      </c>
      <c r="D10" s="76">
        <v>1730</v>
      </c>
      <c r="E10" s="77">
        <v>3310</v>
      </c>
      <c r="F10" s="77">
        <v>70</v>
      </c>
      <c r="G10" s="77">
        <v>2052</v>
      </c>
      <c r="H10" s="76">
        <v>70</v>
      </c>
      <c r="I10" s="76">
        <v>63</v>
      </c>
      <c r="J10" s="76">
        <v>20</v>
      </c>
      <c r="K10" s="77">
        <v>75</v>
      </c>
      <c r="L10" s="77">
        <v>71</v>
      </c>
      <c r="M10" s="77">
        <v>0</v>
      </c>
      <c r="N10" s="18"/>
      <c r="O10" s="18"/>
      <c r="P10" s="18"/>
      <c r="Q10" s="82">
        <v>188</v>
      </c>
      <c r="R10" s="82" t="s">
        <v>97</v>
      </c>
      <c r="S10" s="83" t="s">
        <v>98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</row>
    <row r="11" spans="1:80" ht="15.75" thickBot="1">
      <c r="A11" s="19">
        <v>10</v>
      </c>
      <c r="B11" s="76">
        <v>1318</v>
      </c>
      <c r="C11" s="76">
        <v>4488</v>
      </c>
      <c r="D11" s="76">
        <v>1218</v>
      </c>
      <c r="E11" s="77">
        <v>836</v>
      </c>
      <c r="F11" s="77">
        <v>1023</v>
      </c>
      <c r="G11" s="77">
        <v>225</v>
      </c>
      <c r="H11" s="76">
        <v>50</v>
      </c>
      <c r="I11" s="76">
        <v>131</v>
      </c>
      <c r="J11" s="76">
        <v>50</v>
      </c>
      <c r="K11" s="77">
        <v>70</v>
      </c>
      <c r="L11" s="77">
        <v>111</v>
      </c>
      <c r="M11" s="77">
        <v>0</v>
      </c>
      <c r="N11" s="18"/>
      <c r="O11" s="18"/>
      <c r="P11" s="18"/>
      <c r="Q11" s="84">
        <v>193</v>
      </c>
      <c r="R11" s="84" t="s">
        <v>99</v>
      </c>
      <c r="S11" s="85" t="s">
        <v>100</v>
      </c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</row>
    <row r="12" spans="1:80" ht="15.75" thickBot="1">
      <c r="A12" s="19">
        <v>11</v>
      </c>
      <c r="B12" s="76">
        <v>2337</v>
      </c>
      <c r="C12" s="76">
        <v>179</v>
      </c>
      <c r="D12" s="76">
        <v>488</v>
      </c>
      <c r="E12" s="77">
        <v>973</v>
      </c>
      <c r="F12" s="77">
        <v>67</v>
      </c>
      <c r="G12" s="77">
        <v>2481</v>
      </c>
      <c r="H12" s="76">
        <v>45</v>
      </c>
      <c r="I12" s="76">
        <v>121</v>
      </c>
      <c r="J12" s="76">
        <v>0</v>
      </c>
      <c r="K12" s="77">
        <v>65</v>
      </c>
      <c r="L12" s="77">
        <v>130</v>
      </c>
      <c r="M12" s="77">
        <v>0</v>
      </c>
      <c r="N12" s="18"/>
      <c r="O12" s="18"/>
      <c r="P12" s="18"/>
      <c r="Q12" s="82">
        <v>217</v>
      </c>
      <c r="R12" s="82" t="s">
        <v>101</v>
      </c>
      <c r="S12" s="83" t="s">
        <v>102</v>
      </c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</row>
    <row r="13" spans="1:80" ht="15.75" thickBot="1">
      <c r="A13" s="19">
        <v>12</v>
      </c>
      <c r="B13" s="76">
        <v>188</v>
      </c>
      <c r="C13" s="76">
        <v>494</v>
      </c>
      <c r="D13" s="76">
        <v>1730</v>
      </c>
      <c r="E13" s="77">
        <v>3310</v>
      </c>
      <c r="F13" s="77">
        <v>70</v>
      </c>
      <c r="G13" s="77">
        <v>2052</v>
      </c>
      <c r="H13" s="76">
        <v>50</v>
      </c>
      <c r="I13" s="76">
        <v>82</v>
      </c>
      <c r="J13" s="76">
        <v>0</v>
      </c>
      <c r="K13" s="77">
        <v>75</v>
      </c>
      <c r="L13" s="77">
        <v>130</v>
      </c>
      <c r="M13" s="77">
        <v>0</v>
      </c>
      <c r="N13" s="18"/>
      <c r="O13" s="18"/>
      <c r="P13" s="18"/>
      <c r="Q13" s="84">
        <v>225</v>
      </c>
      <c r="R13" s="84" t="s">
        <v>103</v>
      </c>
      <c r="S13" s="85" t="s">
        <v>104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</row>
    <row r="14" spans="1:80" ht="15.75" thickBot="1">
      <c r="A14" s="19">
        <v>13</v>
      </c>
      <c r="B14" s="76">
        <v>1318</v>
      </c>
      <c r="C14" s="76">
        <v>4488</v>
      </c>
      <c r="D14" s="76">
        <v>1153</v>
      </c>
      <c r="E14" s="77">
        <v>836</v>
      </c>
      <c r="F14" s="77">
        <v>1023</v>
      </c>
      <c r="G14" s="77">
        <v>225</v>
      </c>
      <c r="H14" s="76">
        <v>50</v>
      </c>
      <c r="I14" s="76">
        <v>82</v>
      </c>
      <c r="J14" s="76">
        <v>0</v>
      </c>
      <c r="K14" s="77">
        <v>65</v>
      </c>
      <c r="L14" s="77">
        <v>93</v>
      </c>
      <c r="M14" s="77">
        <v>0</v>
      </c>
      <c r="N14" s="18"/>
      <c r="O14" s="18"/>
      <c r="P14" s="18"/>
      <c r="Q14" s="82">
        <v>228</v>
      </c>
      <c r="R14" s="82" t="s">
        <v>105</v>
      </c>
      <c r="S14" s="83" t="s">
        <v>106</v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</row>
    <row r="15" spans="1:80" ht="15.75" thickBot="1">
      <c r="A15" s="19">
        <v>14</v>
      </c>
      <c r="B15" s="76">
        <v>2337</v>
      </c>
      <c r="C15" s="76">
        <v>862</v>
      </c>
      <c r="D15" s="76">
        <v>179</v>
      </c>
      <c r="E15" s="77">
        <v>973</v>
      </c>
      <c r="F15" s="77">
        <v>67</v>
      </c>
      <c r="G15" s="77">
        <v>2481</v>
      </c>
      <c r="H15" s="76">
        <v>35</v>
      </c>
      <c r="I15" s="76">
        <v>62</v>
      </c>
      <c r="J15" s="76">
        <v>0</v>
      </c>
      <c r="K15" s="77">
        <v>65</v>
      </c>
      <c r="L15" s="77">
        <v>51</v>
      </c>
      <c r="M15" s="77">
        <v>0</v>
      </c>
      <c r="N15" s="18"/>
      <c r="O15" s="18"/>
      <c r="P15" s="18"/>
      <c r="Q15" s="84">
        <v>303</v>
      </c>
      <c r="R15" s="84" t="s">
        <v>107</v>
      </c>
      <c r="S15" s="85" t="s">
        <v>108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</row>
    <row r="16" spans="1:80" ht="15.75" thickBot="1">
      <c r="A16" s="19">
        <v>15</v>
      </c>
      <c r="B16" s="76">
        <v>1756</v>
      </c>
      <c r="C16" s="76">
        <v>148</v>
      </c>
      <c r="D16" s="76">
        <v>558</v>
      </c>
      <c r="E16" s="77">
        <v>2122</v>
      </c>
      <c r="F16" s="77">
        <v>1717</v>
      </c>
      <c r="G16" s="77">
        <v>3683</v>
      </c>
      <c r="H16" s="76">
        <v>70</v>
      </c>
      <c r="I16" s="76">
        <v>121</v>
      </c>
      <c r="J16" s="76">
        <v>20</v>
      </c>
      <c r="K16" s="77">
        <v>70</v>
      </c>
      <c r="L16" s="77">
        <v>141</v>
      </c>
      <c r="M16" s="77">
        <v>0</v>
      </c>
      <c r="N16" s="18"/>
      <c r="O16" s="18"/>
      <c r="P16" s="18"/>
      <c r="Q16" s="82">
        <v>337</v>
      </c>
      <c r="R16" s="82" t="s">
        <v>109</v>
      </c>
      <c r="S16" s="83" t="s">
        <v>110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</row>
    <row r="17" spans="1:80" ht="15.75" thickBot="1">
      <c r="A17" s="19">
        <v>16</v>
      </c>
      <c r="B17" s="76">
        <v>188</v>
      </c>
      <c r="C17" s="76">
        <v>494</v>
      </c>
      <c r="D17" s="76">
        <v>1730</v>
      </c>
      <c r="E17" s="77">
        <v>3310</v>
      </c>
      <c r="F17" s="77">
        <v>70</v>
      </c>
      <c r="G17" s="77">
        <v>2052</v>
      </c>
      <c r="H17" s="76">
        <v>70</v>
      </c>
      <c r="I17" s="76">
        <v>122</v>
      </c>
      <c r="J17" s="76">
        <v>0</v>
      </c>
      <c r="K17" s="77">
        <v>46</v>
      </c>
      <c r="L17" s="77">
        <v>130</v>
      </c>
      <c r="M17" s="77">
        <v>0</v>
      </c>
      <c r="N17" s="18"/>
      <c r="O17" s="18"/>
      <c r="P17" s="18"/>
      <c r="Q17" s="84">
        <v>353</v>
      </c>
      <c r="R17" s="84" t="s">
        <v>111</v>
      </c>
      <c r="S17" s="85" t="s">
        <v>112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</row>
    <row r="18" spans="1:80" ht="15.75" thickBot="1">
      <c r="A18" s="19">
        <v>17</v>
      </c>
      <c r="B18" s="76">
        <v>1318</v>
      </c>
      <c r="C18" s="76">
        <v>4488</v>
      </c>
      <c r="D18" s="76">
        <v>1153</v>
      </c>
      <c r="E18" s="77">
        <v>836</v>
      </c>
      <c r="F18" s="77">
        <v>1023</v>
      </c>
      <c r="G18" s="77">
        <v>225</v>
      </c>
      <c r="H18" s="76">
        <v>75</v>
      </c>
      <c r="I18" s="76">
        <v>150</v>
      </c>
      <c r="J18" s="76">
        <v>0</v>
      </c>
      <c r="K18" s="77">
        <v>65</v>
      </c>
      <c r="L18" s="77">
        <v>100</v>
      </c>
      <c r="M18" s="77">
        <v>0</v>
      </c>
      <c r="N18" s="18"/>
      <c r="O18" s="18"/>
      <c r="P18" s="18"/>
      <c r="Q18" s="82">
        <v>365</v>
      </c>
      <c r="R18" s="82" t="s">
        <v>113</v>
      </c>
      <c r="S18" s="83" t="s">
        <v>114</v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</row>
    <row r="19" spans="1:80" ht="15.75" thickBot="1">
      <c r="A19" s="19">
        <v>18</v>
      </c>
      <c r="B19" s="76">
        <v>2337</v>
      </c>
      <c r="C19" s="76">
        <v>862</v>
      </c>
      <c r="D19" s="76">
        <v>179</v>
      </c>
      <c r="E19" s="77">
        <v>973</v>
      </c>
      <c r="F19" s="77">
        <v>67</v>
      </c>
      <c r="G19" s="77">
        <v>2481</v>
      </c>
      <c r="H19" s="76">
        <v>55</v>
      </c>
      <c r="I19" s="76">
        <v>73</v>
      </c>
      <c r="J19" s="76">
        <v>50</v>
      </c>
      <c r="K19" s="77">
        <v>65</v>
      </c>
      <c r="L19" s="77">
        <v>92</v>
      </c>
      <c r="M19" s="77">
        <v>0</v>
      </c>
      <c r="N19" s="18"/>
      <c r="O19" s="18"/>
      <c r="P19" s="18"/>
      <c r="Q19" s="84">
        <v>384</v>
      </c>
      <c r="R19" s="84" t="s">
        <v>115</v>
      </c>
      <c r="S19" s="85" t="s">
        <v>116</v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</row>
    <row r="20" spans="1:80" ht="15.75" thickBot="1">
      <c r="A20" s="19">
        <v>19</v>
      </c>
      <c r="B20" s="76">
        <v>1756</v>
      </c>
      <c r="C20" s="76">
        <v>148</v>
      </c>
      <c r="D20" s="76">
        <v>558</v>
      </c>
      <c r="E20" s="77">
        <v>2122</v>
      </c>
      <c r="F20" s="77">
        <v>1717</v>
      </c>
      <c r="G20" s="77">
        <v>3683</v>
      </c>
      <c r="H20" s="76">
        <v>70</v>
      </c>
      <c r="I20" s="76">
        <v>112</v>
      </c>
      <c r="J20" s="76">
        <v>50</v>
      </c>
      <c r="K20" s="77">
        <v>50</v>
      </c>
      <c r="L20" s="77">
        <v>113</v>
      </c>
      <c r="M20" s="77">
        <v>0</v>
      </c>
      <c r="N20" s="18"/>
      <c r="O20" s="18"/>
      <c r="P20" s="18"/>
      <c r="Q20" s="82">
        <v>488</v>
      </c>
      <c r="R20" s="82" t="s">
        <v>117</v>
      </c>
      <c r="S20" s="83" t="s">
        <v>118</v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</row>
    <row r="21" spans="1:80" ht="15.75" thickBot="1">
      <c r="A21" s="19">
        <v>20</v>
      </c>
      <c r="B21" s="76">
        <v>225</v>
      </c>
      <c r="C21" s="76">
        <v>3504</v>
      </c>
      <c r="D21" s="76">
        <v>353</v>
      </c>
      <c r="E21" s="77">
        <v>365</v>
      </c>
      <c r="F21" s="77">
        <v>148</v>
      </c>
      <c r="G21" s="77">
        <v>70</v>
      </c>
      <c r="H21" s="76">
        <v>10</v>
      </c>
      <c r="I21" s="76">
        <v>53</v>
      </c>
      <c r="J21" s="76">
        <v>0</v>
      </c>
      <c r="K21" s="77">
        <v>75</v>
      </c>
      <c r="L21" s="78">
        <v>121</v>
      </c>
      <c r="M21" s="77">
        <v>50</v>
      </c>
      <c r="N21" s="18"/>
      <c r="O21" s="18"/>
      <c r="P21" s="18"/>
      <c r="Q21" s="84">
        <v>494</v>
      </c>
      <c r="R21" s="84" t="s">
        <v>119</v>
      </c>
      <c r="S21" s="85" t="s">
        <v>86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</row>
    <row r="22" spans="1:80" ht="15.75" thickBot="1">
      <c r="A22" s="19">
        <v>21</v>
      </c>
      <c r="B22" s="76">
        <v>1310</v>
      </c>
      <c r="C22" s="76">
        <v>1023</v>
      </c>
      <c r="D22" s="76">
        <v>4060</v>
      </c>
      <c r="E22" s="77">
        <v>67</v>
      </c>
      <c r="F22" s="77">
        <v>45</v>
      </c>
      <c r="G22" s="77">
        <v>3138</v>
      </c>
      <c r="H22" s="76">
        <v>45</v>
      </c>
      <c r="I22" s="76">
        <v>80</v>
      </c>
      <c r="J22" s="76">
        <v>0</v>
      </c>
      <c r="K22" s="77">
        <v>70</v>
      </c>
      <c r="L22" s="77">
        <v>81</v>
      </c>
      <c r="M22" s="77">
        <v>0</v>
      </c>
      <c r="N22" s="18"/>
      <c r="O22" s="18"/>
      <c r="P22" s="18"/>
      <c r="Q22" s="82">
        <v>558</v>
      </c>
      <c r="R22" s="82" t="s">
        <v>120</v>
      </c>
      <c r="S22" s="83" t="s">
        <v>121</v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</row>
    <row r="23" spans="1:80" ht="15.75" thickBot="1">
      <c r="A23" s="19">
        <v>22</v>
      </c>
      <c r="B23" s="76">
        <v>836</v>
      </c>
      <c r="C23" s="76">
        <v>2642</v>
      </c>
      <c r="D23" s="76">
        <v>4979</v>
      </c>
      <c r="E23" s="77">
        <v>176</v>
      </c>
      <c r="F23" s="77">
        <v>3937</v>
      </c>
      <c r="G23" s="77">
        <v>193</v>
      </c>
      <c r="H23" s="76">
        <v>60</v>
      </c>
      <c r="I23" s="76">
        <v>81</v>
      </c>
      <c r="J23" s="76">
        <v>0</v>
      </c>
      <c r="K23" s="77">
        <v>65</v>
      </c>
      <c r="L23" s="77">
        <v>130</v>
      </c>
      <c r="M23" s="77">
        <v>0</v>
      </c>
      <c r="N23" s="18"/>
      <c r="O23" s="18"/>
      <c r="P23" s="18"/>
      <c r="Q23" s="84">
        <v>604</v>
      </c>
      <c r="R23" s="84" t="s">
        <v>122</v>
      </c>
      <c r="S23" s="85" t="s">
        <v>123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</row>
    <row r="24" spans="1:80" ht="15.75" thickBot="1">
      <c r="A24" s="19">
        <v>23</v>
      </c>
      <c r="B24" s="76">
        <v>3098</v>
      </c>
      <c r="C24" s="76">
        <v>1108</v>
      </c>
      <c r="D24" s="76">
        <v>2471</v>
      </c>
      <c r="E24" s="77">
        <v>862</v>
      </c>
      <c r="F24" s="77">
        <v>228</v>
      </c>
      <c r="G24" s="77">
        <v>3316</v>
      </c>
      <c r="H24" s="76">
        <v>75</v>
      </c>
      <c r="I24" s="76">
        <v>131</v>
      </c>
      <c r="J24" s="76">
        <v>0</v>
      </c>
      <c r="K24" s="77">
        <v>70</v>
      </c>
      <c r="L24" s="77">
        <v>83</v>
      </c>
      <c r="M24" s="77">
        <v>20</v>
      </c>
      <c r="N24" s="18"/>
      <c r="O24" s="18"/>
      <c r="P24" s="18"/>
      <c r="Q24" s="82">
        <v>714</v>
      </c>
      <c r="R24" s="82" t="s">
        <v>124</v>
      </c>
      <c r="S24" s="83" t="s">
        <v>125</v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</row>
    <row r="25" spans="1:80" ht="15.75" thickBot="1">
      <c r="A25" s="19">
        <v>24</v>
      </c>
      <c r="B25" s="76">
        <v>217</v>
      </c>
      <c r="C25" s="76">
        <v>5098</v>
      </c>
      <c r="D25" s="76">
        <v>188</v>
      </c>
      <c r="E25" s="77">
        <v>1717</v>
      </c>
      <c r="F25" s="77">
        <v>1266</v>
      </c>
      <c r="G25" s="77">
        <v>5320</v>
      </c>
      <c r="H25" s="76">
        <v>70</v>
      </c>
      <c r="I25" s="76">
        <v>71</v>
      </c>
      <c r="J25" s="76">
        <v>50</v>
      </c>
      <c r="K25" s="77">
        <v>25</v>
      </c>
      <c r="L25" s="77">
        <v>91</v>
      </c>
      <c r="M25" s="77">
        <v>0</v>
      </c>
      <c r="N25" s="18"/>
      <c r="O25" s="18"/>
      <c r="P25" s="18"/>
      <c r="Q25" s="84">
        <v>766</v>
      </c>
      <c r="R25" s="84" t="s">
        <v>126</v>
      </c>
      <c r="S25" s="85" t="s">
        <v>127</v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</row>
    <row r="26" spans="1:80" ht="15.75" thickBot="1">
      <c r="A26" s="19">
        <v>25</v>
      </c>
      <c r="B26" s="76">
        <v>5122</v>
      </c>
      <c r="C26" s="76">
        <v>1515</v>
      </c>
      <c r="D26" s="76">
        <v>2177</v>
      </c>
      <c r="E26" s="77">
        <v>4982</v>
      </c>
      <c r="F26" s="77">
        <v>384</v>
      </c>
      <c r="G26" s="77">
        <v>3008</v>
      </c>
      <c r="H26" s="76">
        <v>50</v>
      </c>
      <c r="I26" s="76">
        <v>93</v>
      </c>
      <c r="J26" s="76">
        <v>50</v>
      </c>
      <c r="K26" s="77">
        <v>50</v>
      </c>
      <c r="L26" s="77">
        <v>100</v>
      </c>
      <c r="M26" s="77">
        <v>50</v>
      </c>
      <c r="N26" s="18"/>
      <c r="O26" s="18"/>
      <c r="P26" s="18"/>
      <c r="Q26" s="82">
        <v>771</v>
      </c>
      <c r="R26" s="82" t="s">
        <v>128</v>
      </c>
      <c r="S26" s="83" t="s">
        <v>129</v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</row>
    <row r="27" spans="1:80" ht="15.75" thickBot="1">
      <c r="A27" s="19">
        <v>26</v>
      </c>
      <c r="B27" s="76">
        <v>4965</v>
      </c>
      <c r="C27" s="76">
        <v>2135</v>
      </c>
      <c r="D27" s="76">
        <v>4917</v>
      </c>
      <c r="E27" s="77">
        <v>4985</v>
      </c>
      <c r="F27" s="77">
        <v>857</v>
      </c>
      <c r="G27" s="77">
        <v>973</v>
      </c>
      <c r="H27" s="76">
        <v>55</v>
      </c>
      <c r="I27" s="76">
        <v>101</v>
      </c>
      <c r="J27" s="76">
        <v>0</v>
      </c>
      <c r="K27" s="77">
        <v>55</v>
      </c>
      <c r="L27" s="77">
        <v>63</v>
      </c>
      <c r="M27" s="77">
        <v>0</v>
      </c>
      <c r="N27" s="18"/>
      <c r="O27" s="18"/>
      <c r="P27" s="18"/>
      <c r="Q27" s="84">
        <v>836</v>
      </c>
      <c r="R27" s="84" t="s">
        <v>130</v>
      </c>
      <c r="S27" s="85" t="s">
        <v>131</v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</row>
    <row r="28" spans="1:80" ht="15.75" thickBot="1">
      <c r="A28" s="19">
        <v>27</v>
      </c>
      <c r="B28" s="76">
        <v>1885</v>
      </c>
      <c r="C28" s="76">
        <v>4536</v>
      </c>
      <c r="D28" s="76">
        <v>2980</v>
      </c>
      <c r="E28" s="77">
        <v>79</v>
      </c>
      <c r="F28" s="77">
        <v>179</v>
      </c>
      <c r="G28" s="77">
        <v>1610</v>
      </c>
      <c r="H28" s="76">
        <v>15</v>
      </c>
      <c r="I28" s="76">
        <v>33</v>
      </c>
      <c r="J28" s="76">
        <v>0</v>
      </c>
      <c r="K28" s="77">
        <v>35</v>
      </c>
      <c r="L28" s="77">
        <v>83</v>
      </c>
      <c r="M28" s="77">
        <v>0</v>
      </c>
      <c r="N28" s="18"/>
      <c r="O28" s="18"/>
      <c r="P28" s="18"/>
      <c r="Q28" s="82">
        <v>857</v>
      </c>
      <c r="R28" s="82" t="s">
        <v>132</v>
      </c>
      <c r="S28" s="83" t="s">
        <v>133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</row>
    <row r="29" spans="1:80" ht="15.75" thickBot="1">
      <c r="A29" s="19">
        <v>28</v>
      </c>
      <c r="B29" s="76">
        <v>1153</v>
      </c>
      <c r="C29" s="76">
        <v>1334</v>
      </c>
      <c r="D29" s="76">
        <v>1756</v>
      </c>
      <c r="E29" s="77">
        <v>303</v>
      </c>
      <c r="F29" s="77">
        <v>714</v>
      </c>
      <c r="G29" s="77">
        <v>4063</v>
      </c>
      <c r="H29" s="76">
        <v>50</v>
      </c>
      <c r="I29" s="76">
        <v>35</v>
      </c>
      <c r="J29" s="76">
        <v>0</v>
      </c>
      <c r="K29" s="77">
        <v>55</v>
      </c>
      <c r="L29" s="77">
        <v>20</v>
      </c>
      <c r="M29" s="77">
        <v>0</v>
      </c>
      <c r="N29" s="18"/>
      <c r="O29" s="18"/>
      <c r="P29" s="18"/>
      <c r="Q29" s="84">
        <v>862</v>
      </c>
      <c r="R29" s="84" t="s">
        <v>134</v>
      </c>
      <c r="S29" s="85" t="s">
        <v>135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</row>
    <row r="30" spans="1:80" ht="15.75" thickBot="1">
      <c r="A30" s="19">
        <v>29</v>
      </c>
      <c r="B30" s="76">
        <v>1730</v>
      </c>
      <c r="C30" s="76">
        <v>4176</v>
      </c>
      <c r="D30" s="76">
        <v>2974</v>
      </c>
      <c r="E30" s="77">
        <v>2363</v>
      </c>
      <c r="F30" s="77">
        <v>4719</v>
      </c>
      <c r="G30" s="77">
        <v>5148</v>
      </c>
      <c r="H30" s="76">
        <v>21</v>
      </c>
      <c r="I30" s="76">
        <v>42</v>
      </c>
      <c r="J30" s="76">
        <v>0</v>
      </c>
      <c r="K30" s="77">
        <v>55</v>
      </c>
      <c r="L30" s="77">
        <v>63</v>
      </c>
      <c r="M30" s="77">
        <v>50</v>
      </c>
      <c r="N30" s="18"/>
      <c r="O30" s="18"/>
      <c r="P30" s="18"/>
      <c r="Q30" s="82">
        <v>869</v>
      </c>
      <c r="R30" s="82" t="s">
        <v>136</v>
      </c>
      <c r="S30" s="83" t="s">
        <v>137</v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</row>
    <row r="31" spans="1:80" ht="15.75" thickBot="1">
      <c r="A31" s="19">
        <v>30</v>
      </c>
      <c r="B31" s="76">
        <v>766</v>
      </c>
      <c r="C31" s="76">
        <v>558</v>
      </c>
      <c r="D31" s="76">
        <v>4256</v>
      </c>
      <c r="E31" s="77">
        <v>2481</v>
      </c>
      <c r="F31" s="77">
        <v>2122</v>
      </c>
      <c r="G31" s="77">
        <v>1011</v>
      </c>
      <c r="H31" s="76">
        <v>55</v>
      </c>
      <c r="I31" s="76">
        <v>74</v>
      </c>
      <c r="J31" s="76">
        <v>50</v>
      </c>
      <c r="K31" s="77">
        <v>55</v>
      </c>
      <c r="L31" s="77">
        <v>110</v>
      </c>
      <c r="M31" s="77">
        <v>40</v>
      </c>
      <c r="N31" s="18"/>
      <c r="O31" s="18"/>
      <c r="P31" s="18"/>
      <c r="Q31" s="84">
        <v>884</v>
      </c>
      <c r="R31" s="84" t="s">
        <v>138</v>
      </c>
      <c r="S31" s="85" t="s">
        <v>139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</row>
    <row r="32" spans="1:80" ht="15.75" thickBot="1">
      <c r="A32" s="19">
        <v>31</v>
      </c>
      <c r="B32" s="76">
        <v>4967</v>
      </c>
      <c r="C32" s="76">
        <v>353</v>
      </c>
      <c r="D32" s="76">
        <v>126</v>
      </c>
      <c r="E32" s="77">
        <v>955</v>
      </c>
      <c r="F32" s="77">
        <v>3103</v>
      </c>
      <c r="G32" s="77">
        <v>2665</v>
      </c>
      <c r="H32" s="76">
        <v>50</v>
      </c>
      <c r="I32" s="76">
        <v>101</v>
      </c>
      <c r="J32" s="76">
        <v>0</v>
      </c>
      <c r="K32" s="77">
        <v>55</v>
      </c>
      <c r="L32" s="77">
        <v>53</v>
      </c>
      <c r="M32" s="77">
        <v>0</v>
      </c>
      <c r="N32" s="18"/>
      <c r="O32" s="18"/>
      <c r="P32" s="18"/>
      <c r="Q32" s="82">
        <v>955</v>
      </c>
      <c r="R32" s="82" t="s">
        <v>140</v>
      </c>
      <c r="S32" s="83" t="s">
        <v>141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</row>
    <row r="33" spans="1:80" ht="15.75" thickBot="1">
      <c r="A33" s="19">
        <v>32</v>
      </c>
      <c r="B33" s="76">
        <v>3480</v>
      </c>
      <c r="C33" s="76">
        <v>4940</v>
      </c>
      <c r="D33" s="76">
        <v>3310</v>
      </c>
      <c r="E33" s="77">
        <v>5012</v>
      </c>
      <c r="F33" s="77">
        <v>2052</v>
      </c>
      <c r="G33" s="77">
        <v>488</v>
      </c>
      <c r="H33" s="76">
        <v>50</v>
      </c>
      <c r="I33" s="76">
        <v>80</v>
      </c>
      <c r="J33" s="76">
        <v>0</v>
      </c>
      <c r="K33" s="77">
        <v>25</v>
      </c>
      <c r="L33" s="77">
        <v>153</v>
      </c>
      <c r="M33" s="77">
        <v>0</v>
      </c>
      <c r="N33" s="18"/>
      <c r="O33" s="18"/>
      <c r="P33" s="18"/>
      <c r="Q33" s="84">
        <v>973</v>
      </c>
      <c r="R33" s="84" t="s">
        <v>142</v>
      </c>
      <c r="S33" s="85" t="s">
        <v>143</v>
      </c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</row>
    <row r="34" spans="1:80" ht="15.75" thickBot="1">
      <c r="A34" s="19">
        <v>33</v>
      </c>
      <c r="B34" s="76">
        <v>771</v>
      </c>
      <c r="C34" s="76">
        <v>604</v>
      </c>
      <c r="D34" s="76">
        <v>4991</v>
      </c>
      <c r="E34" s="77">
        <v>3309</v>
      </c>
      <c r="F34" s="77">
        <v>4476</v>
      </c>
      <c r="G34" s="77">
        <v>3360</v>
      </c>
      <c r="H34" s="76">
        <v>15</v>
      </c>
      <c r="I34" s="76">
        <v>42</v>
      </c>
      <c r="J34" s="76">
        <v>20</v>
      </c>
      <c r="K34" s="77">
        <v>50</v>
      </c>
      <c r="L34" s="77">
        <v>134</v>
      </c>
      <c r="M34" s="77">
        <v>0</v>
      </c>
      <c r="N34" s="18"/>
      <c r="O34" s="18"/>
      <c r="P34" s="18"/>
      <c r="Q34" s="82">
        <v>1011</v>
      </c>
      <c r="R34" s="82" t="s">
        <v>144</v>
      </c>
      <c r="S34" s="83" t="s">
        <v>145</v>
      </c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</row>
    <row r="35" spans="1:80" ht="15.75" thickBot="1">
      <c r="A35" s="19">
        <v>34</v>
      </c>
      <c r="B35" s="76">
        <v>1218</v>
      </c>
      <c r="C35" s="76">
        <v>2424</v>
      </c>
      <c r="D35" s="76">
        <v>337</v>
      </c>
      <c r="E35" s="77">
        <v>1775</v>
      </c>
      <c r="F35" s="77">
        <v>5137</v>
      </c>
      <c r="G35" s="77">
        <v>4288</v>
      </c>
      <c r="H35" s="76">
        <v>55</v>
      </c>
      <c r="I35" s="76">
        <v>120</v>
      </c>
      <c r="J35" s="76">
        <v>0</v>
      </c>
      <c r="K35" s="77">
        <v>50</v>
      </c>
      <c r="L35" s="77">
        <v>31</v>
      </c>
      <c r="M35" s="77">
        <v>20</v>
      </c>
      <c r="N35" s="18"/>
      <c r="O35" s="18"/>
      <c r="P35" s="18"/>
      <c r="Q35" s="84">
        <v>1023</v>
      </c>
      <c r="R35" s="84" t="s">
        <v>146</v>
      </c>
      <c r="S35" s="85" t="s">
        <v>147</v>
      </c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</row>
    <row r="36" spans="1:80" ht="15.75" thickBot="1">
      <c r="A36" s="19">
        <v>35</v>
      </c>
      <c r="B36" s="76">
        <v>869</v>
      </c>
      <c r="C36" s="76">
        <v>3191</v>
      </c>
      <c r="D36" s="76">
        <v>2337</v>
      </c>
      <c r="E36" s="77">
        <v>5145</v>
      </c>
      <c r="F36" s="77">
        <v>3683</v>
      </c>
      <c r="G36" s="77">
        <v>70</v>
      </c>
      <c r="H36" s="76">
        <v>65</v>
      </c>
      <c r="I36" s="76">
        <v>60</v>
      </c>
      <c r="J36" s="76">
        <v>0</v>
      </c>
      <c r="K36" s="77">
        <v>60</v>
      </c>
      <c r="L36" s="77">
        <v>90</v>
      </c>
      <c r="M36" s="77">
        <v>0</v>
      </c>
      <c r="N36" s="18"/>
      <c r="O36" s="18"/>
      <c r="P36" s="18"/>
      <c r="Q36" s="82">
        <v>1108</v>
      </c>
      <c r="R36" s="82" t="s">
        <v>148</v>
      </c>
      <c r="S36" s="83" t="s">
        <v>149</v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</row>
    <row r="37" spans="1:80" ht="15.75" thickBot="1">
      <c r="A37" s="19">
        <v>36</v>
      </c>
      <c r="B37" s="76">
        <v>1318</v>
      </c>
      <c r="C37" s="76">
        <v>4488</v>
      </c>
      <c r="D37" s="76">
        <v>494</v>
      </c>
      <c r="E37" s="77">
        <v>4945</v>
      </c>
      <c r="F37" s="77">
        <v>1683</v>
      </c>
      <c r="G37" s="77">
        <v>884</v>
      </c>
      <c r="H37" s="76">
        <v>50</v>
      </c>
      <c r="I37" s="76">
        <v>111</v>
      </c>
      <c r="J37" s="76">
        <v>0</v>
      </c>
      <c r="K37" s="77">
        <v>15</v>
      </c>
      <c r="L37" s="77">
        <v>34</v>
      </c>
      <c r="M37" s="77">
        <v>0</v>
      </c>
      <c r="N37" s="18"/>
      <c r="O37" s="18"/>
      <c r="P37" s="18"/>
      <c r="Q37" s="84">
        <v>1153</v>
      </c>
      <c r="R37" s="84" t="s">
        <v>150</v>
      </c>
      <c r="S37" s="85" t="s">
        <v>151</v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</row>
    <row r="38" spans="1:80" ht="15.75" thickBot="1">
      <c r="A38" s="19">
        <v>37</v>
      </c>
      <c r="B38" s="76">
        <v>193</v>
      </c>
      <c r="C38" s="76">
        <v>4719</v>
      </c>
      <c r="D38" s="76">
        <v>5098</v>
      </c>
      <c r="E38" s="77">
        <v>1756</v>
      </c>
      <c r="F38" s="77">
        <v>862</v>
      </c>
      <c r="G38" s="77">
        <v>4536</v>
      </c>
      <c r="H38" s="76">
        <v>55</v>
      </c>
      <c r="I38" s="76">
        <v>43</v>
      </c>
      <c r="J38" s="76">
        <v>0</v>
      </c>
      <c r="K38" s="77">
        <v>55</v>
      </c>
      <c r="L38" s="77">
        <v>161</v>
      </c>
      <c r="M38" s="77">
        <v>0</v>
      </c>
      <c r="N38" s="18"/>
      <c r="O38" s="18"/>
      <c r="P38" s="18"/>
      <c r="Q38" s="82">
        <v>1218</v>
      </c>
      <c r="R38" s="82" t="s">
        <v>152</v>
      </c>
      <c r="S38" s="83" t="s">
        <v>153</v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</row>
    <row r="39" spans="1:80" ht="15.75" thickBot="1">
      <c r="A39" s="19">
        <v>38</v>
      </c>
      <c r="B39" s="76">
        <v>1717</v>
      </c>
      <c r="C39" s="76">
        <v>4979</v>
      </c>
      <c r="D39" s="76">
        <v>1885</v>
      </c>
      <c r="E39" s="77">
        <v>2481</v>
      </c>
      <c r="F39" s="77">
        <v>2135</v>
      </c>
      <c r="G39" s="77">
        <v>4060</v>
      </c>
      <c r="H39" s="76">
        <v>75</v>
      </c>
      <c r="I39" s="76">
        <v>70</v>
      </c>
      <c r="J39" s="76">
        <v>0</v>
      </c>
      <c r="K39" s="77">
        <v>25</v>
      </c>
      <c r="L39" s="77">
        <v>42</v>
      </c>
      <c r="M39" s="77">
        <v>0</v>
      </c>
      <c r="N39" s="18"/>
      <c r="O39" s="18"/>
      <c r="P39" s="18"/>
      <c r="Q39" s="84">
        <v>1266</v>
      </c>
      <c r="R39" s="84" t="s">
        <v>154</v>
      </c>
      <c r="S39" s="85" t="s">
        <v>155</v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</row>
    <row r="40" spans="1:80" ht="15.75" thickBot="1">
      <c r="A40" s="19">
        <v>39</v>
      </c>
      <c r="B40" s="76">
        <v>3103</v>
      </c>
      <c r="C40" s="76">
        <v>1334</v>
      </c>
      <c r="D40" s="76">
        <v>3138</v>
      </c>
      <c r="E40" s="77">
        <v>4256</v>
      </c>
      <c r="F40" s="77">
        <v>2974</v>
      </c>
      <c r="G40" s="77">
        <v>217</v>
      </c>
      <c r="H40" s="76">
        <v>70</v>
      </c>
      <c r="I40" s="76">
        <v>73</v>
      </c>
      <c r="J40" s="76">
        <v>0</v>
      </c>
      <c r="K40" s="77">
        <v>45</v>
      </c>
      <c r="L40" s="77">
        <v>134</v>
      </c>
      <c r="M40" s="77">
        <v>0</v>
      </c>
      <c r="N40" s="18"/>
      <c r="O40" s="18"/>
      <c r="P40" s="18"/>
      <c r="Q40" s="82">
        <v>1310</v>
      </c>
      <c r="R40" s="82" t="s">
        <v>156</v>
      </c>
      <c r="S40" s="83" t="s">
        <v>98</v>
      </c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</row>
    <row r="41" spans="1:80" ht="15.75" thickBot="1">
      <c r="A41" s="19">
        <v>40</v>
      </c>
      <c r="B41" s="76">
        <v>228</v>
      </c>
      <c r="C41" s="76">
        <v>365</v>
      </c>
      <c r="D41" s="76">
        <v>4176</v>
      </c>
      <c r="E41" s="77">
        <v>2642</v>
      </c>
      <c r="F41" s="77">
        <v>4965</v>
      </c>
      <c r="G41" s="77">
        <v>384</v>
      </c>
      <c r="H41" s="76">
        <v>50</v>
      </c>
      <c r="I41" s="76">
        <v>82</v>
      </c>
      <c r="J41" s="76">
        <v>0</v>
      </c>
      <c r="K41" s="77">
        <v>45</v>
      </c>
      <c r="L41" s="77">
        <v>71</v>
      </c>
      <c r="M41" s="77">
        <v>0</v>
      </c>
      <c r="N41" s="18"/>
      <c r="O41" s="18"/>
      <c r="P41" s="18"/>
      <c r="Q41" s="84">
        <v>1318</v>
      </c>
      <c r="R41" s="84" t="s">
        <v>157</v>
      </c>
      <c r="S41" s="85" t="s">
        <v>158</v>
      </c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</row>
    <row r="42" spans="1:80" ht="15.75" thickBot="1">
      <c r="A42" s="19">
        <v>41</v>
      </c>
      <c r="B42" s="76">
        <v>5122</v>
      </c>
      <c r="C42" s="76">
        <v>45</v>
      </c>
      <c r="D42" s="76">
        <v>3309</v>
      </c>
      <c r="E42" s="77">
        <v>1011</v>
      </c>
      <c r="F42" s="77">
        <v>179</v>
      </c>
      <c r="G42" s="77">
        <v>3480</v>
      </c>
      <c r="H42" s="76">
        <v>50</v>
      </c>
      <c r="I42" s="76">
        <v>122</v>
      </c>
      <c r="J42" s="76">
        <v>0</v>
      </c>
      <c r="K42" s="77">
        <v>35</v>
      </c>
      <c r="L42" s="77">
        <v>44</v>
      </c>
      <c r="M42" s="77">
        <v>0</v>
      </c>
      <c r="N42" s="18"/>
      <c r="O42" s="18"/>
      <c r="P42" s="18"/>
      <c r="Q42" s="82">
        <v>1334</v>
      </c>
      <c r="R42" s="82" t="s">
        <v>159</v>
      </c>
      <c r="S42" s="83" t="s">
        <v>129</v>
      </c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</row>
    <row r="43" spans="1:80" ht="15.75" thickBot="1">
      <c r="A43" s="19">
        <v>42</v>
      </c>
      <c r="B43" s="76">
        <v>488</v>
      </c>
      <c r="C43" s="76">
        <v>4476</v>
      </c>
      <c r="D43" s="76">
        <v>337</v>
      </c>
      <c r="E43" s="77">
        <v>558</v>
      </c>
      <c r="F43" s="77">
        <v>1310</v>
      </c>
      <c r="G43" s="77">
        <v>1730</v>
      </c>
      <c r="H43" s="76">
        <v>70</v>
      </c>
      <c r="I43" s="76">
        <v>102</v>
      </c>
      <c r="J43" s="76">
        <v>0</v>
      </c>
      <c r="K43" s="77">
        <v>75</v>
      </c>
      <c r="L43" s="77">
        <v>133</v>
      </c>
      <c r="M43" s="77">
        <v>0</v>
      </c>
      <c r="N43" s="18"/>
      <c r="O43" s="18"/>
      <c r="P43" s="18"/>
      <c r="Q43" s="84">
        <v>1515</v>
      </c>
      <c r="R43" s="84" t="s">
        <v>160</v>
      </c>
      <c r="S43" s="85" t="s">
        <v>161</v>
      </c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</row>
    <row r="44" spans="1:80" ht="15.75" thickBot="1">
      <c r="A44" s="19">
        <v>43</v>
      </c>
      <c r="B44" s="76">
        <v>2471</v>
      </c>
      <c r="C44" s="76">
        <v>4288</v>
      </c>
      <c r="D44" s="76">
        <v>5148</v>
      </c>
      <c r="E44" s="77">
        <v>714</v>
      </c>
      <c r="F44" s="77">
        <v>4985</v>
      </c>
      <c r="G44" s="77">
        <v>4991</v>
      </c>
      <c r="H44" s="76">
        <v>55</v>
      </c>
      <c r="I44" s="76">
        <v>70</v>
      </c>
      <c r="J44" s="76">
        <v>0</v>
      </c>
      <c r="K44" s="77">
        <v>15</v>
      </c>
      <c r="L44" s="77">
        <v>2</v>
      </c>
      <c r="M44" s="77">
        <v>20</v>
      </c>
      <c r="N44" s="18"/>
      <c r="O44" s="18"/>
      <c r="P44" s="18"/>
      <c r="Q44" s="82">
        <v>1610</v>
      </c>
      <c r="R44" s="82" t="s">
        <v>162</v>
      </c>
      <c r="S44" s="83" t="s">
        <v>163</v>
      </c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</row>
    <row r="45" spans="1:80" ht="15.75" thickBot="1">
      <c r="A45" s="19">
        <v>44</v>
      </c>
      <c r="B45" s="76">
        <v>148</v>
      </c>
      <c r="C45" s="76">
        <v>1266</v>
      </c>
      <c r="D45" s="76">
        <v>4945</v>
      </c>
      <c r="E45" s="77">
        <v>1515</v>
      </c>
      <c r="F45" s="77">
        <v>2337</v>
      </c>
      <c r="G45" s="77">
        <v>973</v>
      </c>
      <c r="H45" s="76">
        <v>70</v>
      </c>
      <c r="I45" s="76">
        <v>110</v>
      </c>
      <c r="J45" s="76">
        <v>0</v>
      </c>
      <c r="K45" s="77">
        <v>70</v>
      </c>
      <c r="L45" s="77">
        <v>101</v>
      </c>
      <c r="M45" s="77">
        <v>0</v>
      </c>
      <c r="N45" s="18"/>
      <c r="O45" s="18"/>
      <c r="P45" s="18"/>
      <c r="Q45" s="84">
        <v>1683</v>
      </c>
      <c r="R45" s="84" t="s">
        <v>164</v>
      </c>
      <c r="S45" s="85" t="s">
        <v>165</v>
      </c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</row>
    <row r="46" spans="1:80" ht="15.75" thickBot="1">
      <c r="A46" s="19">
        <v>45</v>
      </c>
      <c r="B46" s="76">
        <v>4940</v>
      </c>
      <c r="C46" s="76">
        <v>70</v>
      </c>
      <c r="D46" s="76">
        <v>3316</v>
      </c>
      <c r="E46" s="77">
        <v>2122</v>
      </c>
      <c r="F46" s="77">
        <v>1153</v>
      </c>
      <c r="G46" s="77">
        <v>836</v>
      </c>
      <c r="H46" s="76">
        <v>70</v>
      </c>
      <c r="I46" s="76">
        <v>50</v>
      </c>
      <c r="J46" s="76">
        <v>0</v>
      </c>
      <c r="K46" s="77">
        <v>35</v>
      </c>
      <c r="L46" s="77">
        <v>211</v>
      </c>
      <c r="M46" s="77">
        <v>0</v>
      </c>
      <c r="N46" s="18"/>
      <c r="O46" s="18"/>
      <c r="P46" s="18"/>
      <c r="Q46" s="82">
        <v>1717</v>
      </c>
      <c r="R46" s="82" t="s">
        <v>166</v>
      </c>
      <c r="S46" s="83" t="s">
        <v>167</v>
      </c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</row>
    <row r="47" spans="1:80" ht="15.75" thickBot="1">
      <c r="A47" s="19">
        <v>46</v>
      </c>
      <c r="B47" s="76">
        <v>2052</v>
      </c>
      <c r="C47" s="76">
        <v>79</v>
      </c>
      <c r="D47" s="76">
        <v>604</v>
      </c>
      <c r="E47" s="77">
        <v>3937</v>
      </c>
      <c r="F47" s="77">
        <v>869</v>
      </c>
      <c r="G47" s="77">
        <v>1218</v>
      </c>
      <c r="H47" s="76">
        <v>70</v>
      </c>
      <c r="I47" s="76">
        <v>151</v>
      </c>
      <c r="J47" s="76">
        <v>0</v>
      </c>
      <c r="K47" s="77">
        <v>55</v>
      </c>
      <c r="L47" s="77">
        <v>82</v>
      </c>
      <c r="M47" s="77">
        <v>20</v>
      </c>
      <c r="N47" s="18"/>
      <c r="O47" s="18"/>
      <c r="P47" s="18"/>
      <c r="Q47" s="84">
        <v>1730</v>
      </c>
      <c r="R47" s="84" t="s">
        <v>168</v>
      </c>
      <c r="S47" s="85" t="s">
        <v>169</v>
      </c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</row>
    <row r="48" spans="1:80" ht="15.75" thickBot="1">
      <c r="A48" s="19">
        <v>47</v>
      </c>
      <c r="B48" s="76">
        <v>3310</v>
      </c>
      <c r="C48" s="76">
        <v>5320</v>
      </c>
      <c r="D48" s="76">
        <v>2665</v>
      </c>
      <c r="E48" s="77">
        <v>1108</v>
      </c>
      <c r="F48" s="77">
        <v>1683</v>
      </c>
      <c r="G48" s="77">
        <v>857</v>
      </c>
      <c r="H48" s="76">
        <v>35</v>
      </c>
      <c r="I48" s="76">
        <v>40</v>
      </c>
      <c r="J48" s="76">
        <v>0</v>
      </c>
      <c r="K48" s="77">
        <v>70</v>
      </c>
      <c r="L48" s="77">
        <v>112</v>
      </c>
      <c r="M48" s="77">
        <v>0</v>
      </c>
      <c r="N48" s="18"/>
      <c r="O48" s="18"/>
      <c r="P48" s="18"/>
      <c r="Q48" s="82">
        <v>1756</v>
      </c>
      <c r="R48" s="82" t="s">
        <v>170</v>
      </c>
      <c r="S48" s="83" t="s">
        <v>171</v>
      </c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</row>
    <row r="49" spans="1:80" ht="15.75" thickBot="1">
      <c r="A49" s="19">
        <v>48</v>
      </c>
      <c r="B49" s="76">
        <v>3360</v>
      </c>
      <c r="C49" s="76">
        <v>955</v>
      </c>
      <c r="D49" s="76">
        <v>4488</v>
      </c>
      <c r="E49" s="77">
        <v>176</v>
      </c>
      <c r="F49" s="77">
        <v>5137</v>
      </c>
      <c r="G49" s="77">
        <v>303</v>
      </c>
      <c r="H49" s="76">
        <v>35</v>
      </c>
      <c r="I49" s="76">
        <v>114</v>
      </c>
      <c r="J49" s="76">
        <v>100</v>
      </c>
      <c r="K49" s="77">
        <v>30</v>
      </c>
      <c r="L49" s="77">
        <v>62</v>
      </c>
      <c r="M49" s="77">
        <v>0</v>
      </c>
      <c r="N49" s="18"/>
      <c r="O49" s="18"/>
      <c r="P49" s="18"/>
      <c r="Q49" s="84">
        <v>1775</v>
      </c>
      <c r="R49" s="84" t="s">
        <v>172</v>
      </c>
      <c r="S49" s="85" t="s">
        <v>173</v>
      </c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</row>
    <row r="50" spans="1:80" ht="15.75" thickBot="1">
      <c r="A50" s="19">
        <v>49</v>
      </c>
      <c r="B50" s="76">
        <v>771</v>
      </c>
      <c r="C50" s="76">
        <v>353</v>
      </c>
      <c r="D50" s="76">
        <v>3191</v>
      </c>
      <c r="E50" s="77">
        <v>5012</v>
      </c>
      <c r="F50" s="77">
        <v>494</v>
      </c>
      <c r="G50" s="77">
        <v>766</v>
      </c>
      <c r="H50" s="76">
        <v>30</v>
      </c>
      <c r="I50" s="76">
        <v>22</v>
      </c>
      <c r="J50" s="76">
        <v>0</v>
      </c>
      <c r="K50" s="77">
        <v>15</v>
      </c>
      <c r="L50" s="77">
        <v>93</v>
      </c>
      <c r="M50" s="77">
        <v>100</v>
      </c>
      <c r="N50" s="18"/>
      <c r="O50" s="18"/>
      <c r="P50" s="18"/>
      <c r="Q50" s="82">
        <v>1885</v>
      </c>
      <c r="R50" s="82" t="s">
        <v>174</v>
      </c>
      <c r="S50" s="83" t="s">
        <v>175</v>
      </c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</row>
    <row r="51" spans="1:80" ht="15.75" thickBot="1">
      <c r="A51" s="19">
        <v>50</v>
      </c>
      <c r="B51" s="76">
        <v>3008</v>
      </c>
      <c r="C51" s="76">
        <v>188</v>
      </c>
      <c r="D51" s="76">
        <v>2424</v>
      </c>
      <c r="E51" s="77">
        <v>67</v>
      </c>
      <c r="F51" s="77">
        <v>1610</v>
      </c>
      <c r="G51" s="77">
        <v>4967</v>
      </c>
      <c r="H51" s="76">
        <v>45</v>
      </c>
      <c r="I51" s="76">
        <v>123</v>
      </c>
      <c r="J51" s="76">
        <v>40</v>
      </c>
      <c r="K51" s="77">
        <v>75</v>
      </c>
      <c r="L51" s="77">
        <v>190</v>
      </c>
      <c r="M51" s="77">
        <v>0</v>
      </c>
      <c r="N51" s="18"/>
      <c r="O51" s="18"/>
      <c r="P51" s="18"/>
      <c r="Q51" s="84">
        <v>2052</v>
      </c>
      <c r="R51" s="84" t="s">
        <v>176</v>
      </c>
      <c r="S51" s="85" t="s">
        <v>177</v>
      </c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</row>
    <row r="52" spans="1:80" ht="15.75" thickBot="1">
      <c r="A52" s="19">
        <v>51</v>
      </c>
      <c r="B52" s="76">
        <v>2363</v>
      </c>
      <c r="C52" s="76">
        <v>2980</v>
      </c>
      <c r="D52" s="76">
        <v>4917</v>
      </c>
      <c r="E52" s="77">
        <v>3504</v>
      </c>
      <c r="F52" s="77">
        <v>4063</v>
      </c>
      <c r="G52" s="77">
        <v>2177</v>
      </c>
      <c r="H52" s="76">
        <v>70</v>
      </c>
      <c r="I52" s="76">
        <v>73</v>
      </c>
      <c r="J52" s="76">
        <v>0</v>
      </c>
      <c r="K52" s="77">
        <v>51</v>
      </c>
      <c r="L52" s="77">
        <v>80</v>
      </c>
      <c r="M52" s="77">
        <v>0</v>
      </c>
      <c r="N52" s="18"/>
      <c r="O52" s="18"/>
      <c r="P52" s="18"/>
      <c r="Q52" s="82">
        <v>2122</v>
      </c>
      <c r="R52" s="82" t="s">
        <v>178</v>
      </c>
      <c r="S52" s="83" t="s">
        <v>179</v>
      </c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</row>
    <row r="53" spans="1:80" ht="15.75" thickBot="1">
      <c r="A53" s="19">
        <v>52</v>
      </c>
      <c r="B53" s="76">
        <v>1318</v>
      </c>
      <c r="C53" s="76">
        <v>3098</v>
      </c>
      <c r="D53" s="76">
        <v>1775</v>
      </c>
      <c r="E53" s="77">
        <v>225</v>
      </c>
      <c r="F53" s="77">
        <v>1023</v>
      </c>
      <c r="G53" s="77">
        <v>5145</v>
      </c>
      <c r="H53" s="76">
        <v>70</v>
      </c>
      <c r="I53" s="76">
        <v>71</v>
      </c>
      <c r="J53" s="76">
        <v>0</v>
      </c>
      <c r="K53" s="77">
        <v>75</v>
      </c>
      <c r="L53" s="77">
        <v>120</v>
      </c>
      <c r="M53" s="77">
        <v>0</v>
      </c>
      <c r="N53" s="18"/>
      <c r="O53" s="18"/>
      <c r="P53" s="18"/>
      <c r="Q53" s="84">
        <v>2135</v>
      </c>
      <c r="R53" s="84" t="s">
        <v>180</v>
      </c>
      <c r="S53" s="85" t="s">
        <v>123</v>
      </c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</row>
    <row r="54" spans="1:80" ht="15.75" thickBot="1">
      <c r="A54" s="19">
        <v>53</v>
      </c>
      <c r="B54" s="76">
        <v>1730</v>
      </c>
      <c r="C54" s="76">
        <v>126</v>
      </c>
      <c r="D54" s="76">
        <v>884</v>
      </c>
      <c r="E54" s="77">
        <v>3138</v>
      </c>
      <c r="F54" s="77">
        <v>3683</v>
      </c>
      <c r="G54" s="77">
        <v>4982</v>
      </c>
      <c r="H54" s="76">
        <v>55</v>
      </c>
      <c r="I54" s="76">
        <v>160</v>
      </c>
      <c r="J54" s="76">
        <v>0</v>
      </c>
      <c r="K54" s="77">
        <v>55</v>
      </c>
      <c r="L54" s="77">
        <v>84</v>
      </c>
      <c r="M54" s="77">
        <v>0</v>
      </c>
      <c r="N54" s="18"/>
      <c r="O54" s="18"/>
      <c r="P54" s="18"/>
      <c r="Q54" s="82">
        <v>2177</v>
      </c>
      <c r="R54" s="82" t="s">
        <v>181</v>
      </c>
      <c r="S54" s="83" t="s">
        <v>182</v>
      </c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</row>
    <row r="55" spans="1:80" ht="15.75" thickBot="1">
      <c r="A55" s="19">
        <v>54</v>
      </c>
      <c r="B55" s="76">
        <v>4940</v>
      </c>
      <c r="C55" s="76">
        <v>337</v>
      </c>
      <c r="D55" s="76">
        <v>179</v>
      </c>
      <c r="E55" s="77">
        <v>4965</v>
      </c>
      <c r="F55" s="77">
        <v>1334</v>
      </c>
      <c r="G55" s="77">
        <v>5148</v>
      </c>
      <c r="H55" s="76">
        <v>55</v>
      </c>
      <c r="I55" s="76">
        <v>32</v>
      </c>
      <c r="J55" s="76">
        <v>70</v>
      </c>
      <c r="K55" s="77">
        <v>50</v>
      </c>
      <c r="L55" s="77">
        <v>72</v>
      </c>
      <c r="M55" s="77">
        <v>0</v>
      </c>
      <c r="N55" s="18"/>
      <c r="O55" s="18"/>
      <c r="P55" s="18"/>
      <c r="Q55" s="84">
        <v>2337</v>
      </c>
      <c r="R55" s="84" t="s">
        <v>183</v>
      </c>
      <c r="S55" s="85" t="s">
        <v>184</v>
      </c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</row>
    <row r="56" spans="1:80" ht="15.75" thickBot="1">
      <c r="A56" s="19">
        <v>55</v>
      </c>
      <c r="B56" s="76">
        <v>869</v>
      </c>
      <c r="C56" s="76">
        <v>4719</v>
      </c>
      <c r="D56" s="76">
        <v>384</v>
      </c>
      <c r="E56" s="77">
        <v>1717</v>
      </c>
      <c r="F56" s="77">
        <v>4991</v>
      </c>
      <c r="G56" s="77">
        <v>148</v>
      </c>
      <c r="H56" s="76">
        <v>50</v>
      </c>
      <c r="I56" s="76">
        <v>32</v>
      </c>
      <c r="J56" s="76">
        <v>50</v>
      </c>
      <c r="K56" s="77">
        <v>70</v>
      </c>
      <c r="L56" s="77">
        <v>150</v>
      </c>
      <c r="M56" s="77">
        <v>0</v>
      </c>
      <c r="N56" s="18"/>
      <c r="O56" s="18"/>
      <c r="P56" s="18"/>
      <c r="Q56" s="82">
        <v>2363</v>
      </c>
      <c r="R56" s="82" t="s">
        <v>185</v>
      </c>
      <c r="S56" s="83" t="s">
        <v>186</v>
      </c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</row>
    <row r="57" spans="1:80" ht="15.75" thickBot="1">
      <c r="A57" s="19">
        <v>56</v>
      </c>
      <c r="B57" s="76">
        <v>1153</v>
      </c>
      <c r="C57" s="76">
        <v>217</v>
      </c>
      <c r="D57" s="76">
        <v>4176</v>
      </c>
      <c r="E57" s="77">
        <v>558</v>
      </c>
      <c r="F57" s="77">
        <v>3309</v>
      </c>
      <c r="G57" s="77">
        <v>1108</v>
      </c>
      <c r="H57" s="76">
        <v>35</v>
      </c>
      <c r="I57" s="76">
        <v>93</v>
      </c>
      <c r="J57" s="76">
        <v>90</v>
      </c>
      <c r="K57" s="77">
        <v>30</v>
      </c>
      <c r="L57" s="77">
        <v>152</v>
      </c>
      <c r="M57" s="77">
        <v>0</v>
      </c>
      <c r="N57" s="18"/>
      <c r="O57" s="18"/>
      <c r="P57" s="18"/>
      <c r="Q57" s="84">
        <v>2424</v>
      </c>
      <c r="R57" s="84" t="s">
        <v>187</v>
      </c>
      <c r="S57" s="85" t="s">
        <v>188</v>
      </c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</row>
    <row r="58" spans="1:80" ht="15.75" thickBot="1">
      <c r="A58" s="19">
        <v>57</v>
      </c>
      <c r="B58" s="76">
        <v>4256</v>
      </c>
      <c r="C58" s="76">
        <v>5012</v>
      </c>
      <c r="D58" s="76">
        <v>2642</v>
      </c>
      <c r="E58" s="77">
        <v>4476</v>
      </c>
      <c r="F58" s="77">
        <v>973</v>
      </c>
      <c r="G58" s="77">
        <v>5137</v>
      </c>
      <c r="H58" s="76">
        <v>35</v>
      </c>
      <c r="I58" s="76">
        <v>63</v>
      </c>
      <c r="J58" s="76">
        <v>120</v>
      </c>
      <c r="K58" s="77">
        <v>25</v>
      </c>
      <c r="L58" s="77">
        <v>85</v>
      </c>
      <c r="M58" s="77">
        <v>0</v>
      </c>
      <c r="N58" s="18"/>
      <c r="O58" s="18"/>
      <c r="P58" s="18"/>
      <c r="Q58" s="82">
        <v>2471</v>
      </c>
      <c r="R58" s="82" t="s">
        <v>189</v>
      </c>
      <c r="S58" s="83" t="s">
        <v>190</v>
      </c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</row>
    <row r="59" spans="1:80" ht="15.75" thickBot="1">
      <c r="A59" s="19">
        <v>58</v>
      </c>
      <c r="B59" s="76">
        <v>2424</v>
      </c>
      <c r="C59" s="76">
        <v>5320</v>
      </c>
      <c r="D59" s="76">
        <v>1885</v>
      </c>
      <c r="E59" s="77">
        <v>604</v>
      </c>
      <c r="F59" s="77">
        <v>4488</v>
      </c>
      <c r="G59" s="77">
        <v>862</v>
      </c>
      <c r="H59" s="76">
        <v>50</v>
      </c>
      <c r="I59" s="76">
        <v>53</v>
      </c>
      <c r="J59" s="76">
        <v>0</v>
      </c>
      <c r="K59" s="77">
        <v>55</v>
      </c>
      <c r="L59" s="77">
        <v>171</v>
      </c>
      <c r="M59" s="77">
        <v>0</v>
      </c>
      <c r="N59" s="18"/>
      <c r="O59" s="18"/>
      <c r="P59" s="18"/>
      <c r="Q59" s="84">
        <v>2481</v>
      </c>
      <c r="R59" s="84" t="s">
        <v>191</v>
      </c>
      <c r="S59" s="85" t="s">
        <v>192</v>
      </c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</row>
    <row r="60" spans="1:80" ht="15.75" thickBot="1">
      <c r="A60" s="19">
        <v>59</v>
      </c>
      <c r="B60" s="76">
        <v>1218</v>
      </c>
      <c r="C60" s="76">
        <v>3480</v>
      </c>
      <c r="D60" s="76">
        <v>2135</v>
      </c>
      <c r="E60" s="77">
        <v>2177</v>
      </c>
      <c r="F60" s="77">
        <v>193</v>
      </c>
      <c r="G60" s="77">
        <v>4945</v>
      </c>
      <c r="H60" s="76">
        <v>30</v>
      </c>
      <c r="I60" s="76">
        <v>11</v>
      </c>
      <c r="J60" s="76">
        <v>0</v>
      </c>
      <c r="K60" s="77">
        <v>70</v>
      </c>
      <c r="L60" s="77">
        <v>180</v>
      </c>
      <c r="M60" s="77">
        <v>0</v>
      </c>
      <c r="N60" s="18"/>
      <c r="O60" s="18"/>
      <c r="P60" s="18"/>
      <c r="Q60" s="82">
        <v>2642</v>
      </c>
      <c r="R60" s="82" t="s">
        <v>193</v>
      </c>
      <c r="S60" s="83" t="s">
        <v>194</v>
      </c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</row>
    <row r="61" spans="1:80" ht="15.75" thickBot="1">
      <c r="A61" s="19">
        <v>60</v>
      </c>
      <c r="B61" s="76">
        <v>4063</v>
      </c>
      <c r="C61" s="76">
        <v>79</v>
      </c>
      <c r="D61" s="76">
        <v>1266</v>
      </c>
      <c r="E61" s="77">
        <v>1318</v>
      </c>
      <c r="F61" s="77">
        <v>3316</v>
      </c>
      <c r="G61" s="77">
        <v>4967</v>
      </c>
      <c r="H61" s="76">
        <v>75</v>
      </c>
      <c r="I61" s="76">
        <v>93</v>
      </c>
      <c r="J61" s="76">
        <v>50</v>
      </c>
      <c r="K61" s="77">
        <v>70</v>
      </c>
      <c r="L61" s="77">
        <v>101</v>
      </c>
      <c r="M61" s="77">
        <v>20</v>
      </c>
      <c r="N61" s="18"/>
      <c r="O61" s="18"/>
      <c r="P61" s="18"/>
      <c r="Q61" s="84">
        <v>2665</v>
      </c>
      <c r="R61" s="84" t="s">
        <v>195</v>
      </c>
      <c r="S61" s="85" t="s">
        <v>196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</row>
    <row r="62" spans="1:80" ht="15.75" thickBot="1">
      <c r="A62" s="19">
        <v>61</v>
      </c>
      <c r="B62" s="76">
        <v>488</v>
      </c>
      <c r="C62" s="76">
        <v>5145</v>
      </c>
      <c r="D62" s="76">
        <v>1011</v>
      </c>
      <c r="E62" s="77">
        <v>836</v>
      </c>
      <c r="F62" s="77">
        <v>2471</v>
      </c>
      <c r="G62" s="77">
        <v>3008</v>
      </c>
      <c r="H62" s="76">
        <v>56</v>
      </c>
      <c r="I62" s="76">
        <v>73</v>
      </c>
      <c r="J62" s="76">
        <v>0</v>
      </c>
      <c r="K62" s="77">
        <v>70</v>
      </c>
      <c r="L62" s="77">
        <v>110</v>
      </c>
      <c r="M62" s="77">
        <v>50</v>
      </c>
      <c r="N62" s="18"/>
      <c r="O62" s="18"/>
      <c r="P62" s="18"/>
      <c r="Q62" s="82">
        <v>2974</v>
      </c>
      <c r="R62" s="82" t="s">
        <v>197</v>
      </c>
      <c r="S62" s="83" t="s">
        <v>198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</row>
    <row r="63" spans="1:80" ht="15.75" thickBot="1">
      <c r="A63" s="19">
        <v>62</v>
      </c>
      <c r="B63" s="76">
        <v>1683</v>
      </c>
      <c r="C63" s="76">
        <v>4979</v>
      </c>
      <c r="D63" s="76">
        <v>2980</v>
      </c>
      <c r="E63" s="77">
        <v>303</v>
      </c>
      <c r="F63" s="77">
        <v>2122</v>
      </c>
      <c r="G63" s="77">
        <v>3098</v>
      </c>
      <c r="H63" s="76">
        <v>41</v>
      </c>
      <c r="I63" s="76">
        <v>12</v>
      </c>
      <c r="J63" s="76">
        <v>20</v>
      </c>
      <c r="K63" s="77">
        <v>70</v>
      </c>
      <c r="L63" s="77">
        <v>161</v>
      </c>
      <c r="M63" s="77">
        <v>20</v>
      </c>
      <c r="N63" s="18"/>
      <c r="O63" s="18"/>
      <c r="P63" s="18"/>
      <c r="Q63" s="84">
        <v>2980</v>
      </c>
      <c r="R63" s="84" t="s">
        <v>199</v>
      </c>
      <c r="S63" s="85" t="s">
        <v>200</v>
      </c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</row>
    <row r="64" spans="1:80" ht="15.75" thickBot="1">
      <c r="A64" s="19">
        <v>63</v>
      </c>
      <c r="B64" s="76">
        <v>5098</v>
      </c>
      <c r="C64" s="76">
        <v>857</v>
      </c>
      <c r="D64" s="76">
        <v>4288</v>
      </c>
      <c r="E64" s="77">
        <v>2363</v>
      </c>
      <c r="F64" s="77">
        <v>1023</v>
      </c>
      <c r="G64" s="77">
        <v>126</v>
      </c>
      <c r="H64" s="76">
        <v>35</v>
      </c>
      <c r="I64" s="76">
        <v>74</v>
      </c>
      <c r="J64" s="76">
        <v>0</v>
      </c>
      <c r="K64" s="77">
        <v>70</v>
      </c>
      <c r="L64" s="77">
        <v>120</v>
      </c>
      <c r="M64" s="77">
        <v>0</v>
      </c>
      <c r="N64" s="18"/>
      <c r="O64" s="18"/>
      <c r="P64" s="18"/>
      <c r="Q64" s="82">
        <v>3008</v>
      </c>
      <c r="R64" s="82" t="s">
        <v>201</v>
      </c>
      <c r="S64" s="83" t="s">
        <v>202</v>
      </c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</row>
    <row r="65" spans="1:80" ht="15.75" thickBot="1">
      <c r="A65" s="19">
        <v>64</v>
      </c>
      <c r="B65" s="76">
        <v>176</v>
      </c>
      <c r="C65" s="76">
        <v>1610</v>
      </c>
      <c r="D65" s="76">
        <v>70</v>
      </c>
      <c r="E65" s="77">
        <v>5122</v>
      </c>
      <c r="F65" s="77">
        <v>2052</v>
      </c>
      <c r="G65" s="77">
        <v>2665</v>
      </c>
      <c r="H65" s="76">
        <v>65</v>
      </c>
      <c r="I65" s="76">
        <v>110</v>
      </c>
      <c r="J65" s="76">
        <v>0</v>
      </c>
      <c r="K65" s="77">
        <v>50</v>
      </c>
      <c r="L65" s="77">
        <v>82</v>
      </c>
      <c r="M65" s="77">
        <v>0</v>
      </c>
      <c r="N65" s="18"/>
      <c r="O65" s="18"/>
      <c r="P65" s="18"/>
      <c r="Q65" s="84">
        <v>3098</v>
      </c>
      <c r="R65" s="84" t="s">
        <v>203</v>
      </c>
      <c r="S65" s="85" t="s">
        <v>204</v>
      </c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</row>
    <row r="66" spans="1:80" ht="15.75" thickBot="1">
      <c r="A66" s="19">
        <v>65</v>
      </c>
      <c r="B66" s="76">
        <v>494</v>
      </c>
      <c r="C66" s="76">
        <v>67</v>
      </c>
      <c r="D66" s="76">
        <v>228</v>
      </c>
      <c r="E66" s="77">
        <v>3310</v>
      </c>
      <c r="F66" s="77">
        <v>3103</v>
      </c>
      <c r="G66" s="77">
        <v>2481</v>
      </c>
      <c r="H66" s="76">
        <v>50</v>
      </c>
      <c r="I66" s="76">
        <v>71</v>
      </c>
      <c r="J66" s="76">
        <v>100</v>
      </c>
      <c r="K66" s="77">
        <v>70</v>
      </c>
      <c r="L66" s="77">
        <v>70</v>
      </c>
      <c r="M66" s="77">
        <v>0</v>
      </c>
      <c r="N66" s="18"/>
      <c r="O66" s="18"/>
      <c r="P66" s="18"/>
      <c r="Q66" s="82">
        <v>3103</v>
      </c>
      <c r="R66" s="82" t="s">
        <v>205</v>
      </c>
      <c r="S66" s="83" t="s">
        <v>206</v>
      </c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</row>
    <row r="67" spans="1:80" ht="15.75" thickBot="1">
      <c r="A67" s="19">
        <v>66</v>
      </c>
      <c r="B67" s="76">
        <v>3683</v>
      </c>
      <c r="C67" s="76">
        <v>1310</v>
      </c>
      <c r="D67" s="76">
        <v>3504</v>
      </c>
      <c r="E67" s="77">
        <v>4536</v>
      </c>
      <c r="F67" s="77">
        <v>1775</v>
      </c>
      <c r="G67" s="77">
        <v>2974</v>
      </c>
      <c r="H67" s="76">
        <v>65</v>
      </c>
      <c r="I67" s="76">
        <v>93</v>
      </c>
      <c r="J67" s="76">
        <v>0</v>
      </c>
      <c r="K67" s="77">
        <v>26</v>
      </c>
      <c r="L67" s="77">
        <v>144</v>
      </c>
      <c r="M67" s="77">
        <v>20</v>
      </c>
      <c r="N67" s="18"/>
      <c r="O67" s="18"/>
      <c r="P67" s="18"/>
      <c r="Q67" s="84">
        <v>3138</v>
      </c>
      <c r="R67" s="84" t="s">
        <v>207</v>
      </c>
      <c r="S67" s="85" t="s">
        <v>196</v>
      </c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</row>
    <row r="68" spans="1:80" ht="15.75" thickBot="1">
      <c r="A68" s="19">
        <v>67</v>
      </c>
      <c r="B68" s="76">
        <v>1515</v>
      </c>
      <c r="C68" s="76">
        <v>4060</v>
      </c>
      <c r="D68" s="76">
        <v>225</v>
      </c>
      <c r="E68" s="77">
        <v>955</v>
      </c>
      <c r="F68" s="77">
        <v>188</v>
      </c>
      <c r="G68" s="77">
        <v>766</v>
      </c>
      <c r="H68" s="76">
        <v>70</v>
      </c>
      <c r="I68" s="76">
        <v>51</v>
      </c>
      <c r="J68" s="76">
        <v>0</v>
      </c>
      <c r="K68" s="77">
        <v>70</v>
      </c>
      <c r="L68" s="77">
        <v>113</v>
      </c>
      <c r="M68" s="77">
        <v>0</v>
      </c>
      <c r="N68" s="18"/>
      <c r="O68" s="18"/>
      <c r="P68" s="18"/>
      <c r="Q68" s="82">
        <v>3191</v>
      </c>
      <c r="R68" s="82" t="s">
        <v>208</v>
      </c>
      <c r="S68" s="83" t="s">
        <v>209</v>
      </c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</row>
    <row r="69" spans="1:80" ht="15.75" thickBot="1">
      <c r="A69" s="19">
        <v>68</v>
      </c>
      <c r="B69" s="76">
        <v>1756</v>
      </c>
      <c r="C69" s="76">
        <v>3937</v>
      </c>
      <c r="D69" s="76">
        <v>365</v>
      </c>
      <c r="E69" s="77">
        <v>4982</v>
      </c>
      <c r="F69" s="77">
        <v>4985</v>
      </c>
      <c r="G69" s="77">
        <v>771</v>
      </c>
      <c r="H69" s="76">
        <v>70</v>
      </c>
      <c r="I69" s="76">
        <v>174</v>
      </c>
      <c r="J69" s="76">
        <v>0</v>
      </c>
      <c r="K69" s="77">
        <v>50</v>
      </c>
      <c r="L69" s="77">
        <v>52</v>
      </c>
      <c r="M69" s="77">
        <v>0</v>
      </c>
      <c r="N69" s="18"/>
      <c r="O69" s="18"/>
      <c r="P69" s="18"/>
      <c r="Q69" s="84">
        <v>3309</v>
      </c>
      <c r="R69" s="84" t="s">
        <v>210</v>
      </c>
      <c r="S69" s="85" t="s">
        <v>211</v>
      </c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</row>
    <row r="70" spans="1:80" ht="15.75" thickBot="1">
      <c r="A70" s="19">
        <v>69</v>
      </c>
      <c r="B70" s="76">
        <v>714</v>
      </c>
      <c r="C70" s="76">
        <v>884</v>
      </c>
      <c r="D70" s="76">
        <v>45</v>
      </c>
      <c r="E70" s="77">
        <v>3360</v>
      </c>
      <c r="F70" s="77">
        <v>3191</v>
      </c>
      <c r="G70" s="77">
        <v>4917</v>
      </c>
      <c r="H70" s="76">
        <v>50</v>
      </c>
      <c r="I70" s="76">
        <v>31</v>
      </c>
      <c r="J70" s="76">
        <v>0</v>
      </c>
      <c r="K70" s="77">
        <v>30</v>
      </c>
      <c r="L70" s="77">
        <v>101</v>
      </c>
      <c r="M70" s="77">
        <v>0</v>
      </c>
      <c r="N70" s="18"/>
      <c r="O70" s="18"/>
      <c r="P70" s="18"/>
      <c r="Q70" s="82">
        <v>3310</v>
      </c>
      <c r="R70" s="82" t="s">
        <v>212</v>
      </c>
      <c r="S70" s="83" t="s">
        <v>213</v>
      </c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</row>
    <row r="71" spans="1:80" ht="15.75" thickBot="1">
      <c r="A71" s="19">
        <v>70</v>
      </c>
      <c r="B71" s="76">
        <v>3309</v>
      </c>
      <c r="C71" s="76">
        <v>5137</v>
      </c>
      <c r="D71" s="76">
        <v>2337</v>
      </c>
      <c r="E71" s="77">
        <v>2980</v>
      </c>
      <c r="F71" s="77">
        <v>488</v>
      </c>
      <c r="G71" s="77">
        <v>353</v>
      </c>
      <c r="H71" s="76">
        <v>30</v>
      </c>
      <c r="I71" s="76">
        <v>72</v>
      </c>
      <c r="J71" s="76">
        <v>0</v>
      </c>
      <c r="K71" s="77">
        <v>65</v>
      </c>
      <c r="L71" s="77">
        <v>91</v>
      </c>
      <c r="M71" s="77">
        <v>0</v>
      </c>
      <c r="N71" s="18"/>
      <c r="O71" s="18"/>
      <c r="P71" s="18"/>
      <c r="Q71" s="84">
        <v>3316</v>
      </c>
      <c r="R71" s="84" t="s">
        <v>214</v>
      </c>
      <c r="S71" s="85" t="s">
        <v>215</v>
      </c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</row>
    <row r="72" spans="1:80" ht="15.75" thickBot="1">
      <c r="A72" s="19">
        <v>71</v>
      </c>
      <c r="B72" s="76">
        <v>2177</v>
      </c>
      <c r="C72" s="76">
        <v>148</v>
      </c>
      <c r="D72" s="76">
        <v>2642</v>
      </c>
      <c r="E72" s="77">
        <v>1730</v>
      </c>
      <c r="F72" s="77">
        <v>1334</v>
      </c>
      <c r="G72" s="77">
        <v>5320</v>
      </c>
      <c r="H72" s="76">
        <v>70</v>
      </c>
      <c r="I72" s="76">
        <v>81</v>
      </c>
      <c r="J72" s="76">
        <v>0</v>
      </c>
      <c r="K72" s="77">
        <v>30</v>
      </c>
      <c r="L72" s="77">
        <v>103</v>
      </c>
      <c r="M72" s="77">
        <v>50</v>
      </c>
      <c r="N72" s="18"/>
      <c r="O72" s="18"/>
      <c r="P72" s="18"/>
      <c r="Q72" s="82">
        <v>3360</v>
      </c>
      <c r="R72" s="82" t="s">
        <v>216</v>
      </c>
      <c r="S72" s="83" t="s">
        <v>217</v>
      </c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</row>
    <row r="73" spans="1:80" ht="15.75" thickBot="1">
      <c r="A73" s="19">
        <v>72</v>
      </c>
      <c r="B73" s="76">
        <v>70</v>
      </c>
      <c r="C73" s="76">
        <v>973</v>
      </c>
      <c r="D73" s="76">
        <v>862</v>
      </c>
      <c r="E73" s="77">
        <v>4063</v>
      </c>
      <c r="F73" s="77">
        <v>126</v>
      </c>
      <c r="G73" s="77">
        <v>4176</v>
      </c>
      <c r="H73" s="76">
        <v>60</v>
      </c>
      <c r="I73" s="76">
        <v>103</v>
      </c>
      <c r="J73" s="76">
        <v>0</v>
      </c>
      <c r="K73" s="77">
        <v>35</v>
      </c>
      <c r="L73" s="77">
        <v>60</v>
      </c>
      <c r="M73" s="77">
        <v>0</v>
      </c>
      <c r="N73" s="18"/>
      <c r="O73" s="18"/>
      <c r="P73" s="18"/>
      <c r="Q73" s="84">
        <v>3480</v>
      </c>
      <c r="R73" s="84" t="s">
        <v>218</v>
      </c>
      <c r="S73" s="85" t="s">
        <v>219</v>
      </c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</row>
    <row r="74" spans="1:80" ht="15.75" thickBot="1">
      <c r="A74" s="19">
        <v>73</v>
      </c>
      <c r="B74" s="76">
        <v>3008</v>
      </c>
      <c r="C74" s="76">
        <v>4979</v>
      </c>
      <c r="D74" s="76">
        <v>4288</v>
      </c>
      <c r="E74" s="77">
        <v>4256</v>
      </c>
      <c r="F74" s="77">
        <v>1108</v>
      </c>
      <c r="G74" s="77">
        <v>4719</v>
      </c>
      <c r="H74" s="76">
        <v>55</v>
      </c>
      <c r="I74" s="76">
        <v>82</v>
      </c>
      <c r="J74" s="76">
        <v>0</v>
      </c>
      <c r="K74" s="77">
        <v>30</v>
      </c>
      <c r="L74" s="77">
        <v>123</v>
      </c>
      <c r="M74" s="77">
        <v>0</v>
      </c>
      <c r="N74" s="18"/>
      <c r="O74" s="18"/>
      <c r="P74" s="18"/>
      <c r="Q74" s="82">
        <v>3504</v>
      </c>
      <c r="R74" s="82" t="s">
        <v>220</v>
      </c>
      <c r="S74" s="83" t="s">
        <v>221</v>
      </c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</row>
    <row r="75" spans="1:80" ht="15.75" thickBot="1">
      <c r="A75" s="19">
        <v>74</v>
      </c>
      <c r="B75" s="76">
        <v>3103</v>
      </c>
      <c r="C75" s="76">
        <v>384</v>
      </c>
      <c r="D75" s="76">
        <v>857</v>
      </c>
      <c r="E75" s="77">
        <v>179</v>
      </c>
      <c r="F75" s="77">
        <v>5012</v>
      </c>
      <c r="G75" s="77">
        <v>3316</v>
      </c>
      <c r="H75" s="76">
        <v>65</v>
      </c>
      <c r="I75" s="76">
        <v>110</v>
      </c>
      <c r="J75" s="76">
        <v>0</v>
      </c>
      <c r="K75" s="77">
        <v>75</v>
      </c>
      <c r="L75" s="77">
        <v>32</v>
      </c>
      <c r="M75" s="77">
        <v>0</v>
      </c>
      <c r="N75" s="18"/>
      <c r="O75" s="18"/>
      <c r="P75" s="18"/>
      <c r="Q75" s="84">
        <v>3683</v>
      </c>
      <c r="R75" s="84" t="s">
        <v>222</v>
      </c>
      <c r="S75" s="85" t="s">
        <v>223</v>
      </c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</row>
    <row r="76" spans="1:80" ht="15.75" thickBot="1">
      <c r="A76" s="19">
        <v>75</v>
      </c>
      <c r="B76" s="76">
        <v>1218</v>
      </c>
      <c r="C76" s="76">
        <v>3683</v>
      </c>
      <c r="D76" s="76">
        <v>176</v>
      </c>
      <c r="E76" s="77">
        <v>4476</v>
      </c>
      <c r="F76" s="77">
        <v>1266</v>
      </c>
      <c r="G76" s="77">
        <v>4940</v>
      </c>
      <c r="H76" s="76">
        <v>75</v>
      </c>
      <c r="I76" s="76">
        <v>121</v>
      </c>
      <c r="J76" s="76">
        <v>50</v>
      </c>
      <c r="K76" s="77">
        <v>26</v>
      </c>
      <c r="L76" s="77">
        <v>32</v>
      </c>
      <c r="M76" s="77">
        <v>20</v>
      </c>
      <c r="N76" s="18"/>
      <c r="O76" s="18"/>
      <c r="P76" s="18"/>
      <c r="Q76" s="82">
        <v>3937</v>
      </c>
      <c r="R76" s="82" t="s">
        <v>224</v>
      </c>
      <c r="S76" s="83" t="s">
        <v>225</v>
      </c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</row>
    <row r="77" spans="1:80" ht="15.75" thickBot="1">
      <c r="A77" s="19">
        <v>76</v>
      </c>
      <c r="B77" s="76">
        <v>2122</v>
      </c>
      <c r="C77" s="76">
        <v>4945</v>
      </c>
      <c r="D77" s="76">
        <v>3504</v>
      </c>
      <c r="E77" s="77">
        <v>5098</v>
      </c>
      <c r="F77" s="77">
        <v>4991</v>
      </c>
      <c r="G77" s="77">
        <v>4967</v>
      </c>
      <c r="H77" s="76">
        <v>36</v>
      </c>
      <c r="I77" s="76">
        <v>92</v>
      </c>
      <c r="J77" s="76">
        <v>20</v>
      </c>
      <c r="K77" s="77">
        <v>46</v>
      </c>
      <c r="L77" s="77">
        <v>100</v>
      </c>
      <c r="M77" s="77">
        <v>0</v>
      </c>
      <c r="N77" s="18"/>
      <c r="O77" s="18"/>
      <c r="P77" s="18"/>
      <c r="Q77" s="84">
        <v>4060</v>
      </c>
      <c r="R77" s="84" t="s">
        <v>226</v>
      </c>
      <c r="S77" s="85" t="s">
        <v>227</v>
      </c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</row>
    <row r="78" spans="1:80" ht="15.75" thickBot="1">
      <c r="A78" s="19">
        <v>77</v>
      </c>
      <c r="B78" s="76">
        <v>5122</v>
      </c>
      <c r="C78" s="76">
        <v>2974</v>
      </c>
      <c r="D78" s="76">
        <v>1023</v>
      </c>
      <c r="E78" s="77">
        <v>2481</v>
      </c>
      <c r="F78" s="77">
        <v>193</v>
      </c>
      <c r="G78" s="77">
        <v>188</v>
      </c>
      <c r="H78" s="76">
        <v>50</v>
      </c>
      <c r="I78" s="76">
        <v>170</v>
      </c>
      <c r="J78" s="76">
        <v>0</v>
      </c>
      <c r="K78" s="77">
        <v>65</v>
      </c>
      <c r="L78" s="77">
        <v>151</v>
      </c>
      <c r="M78" s="77">
        <v>0</v>
      </c>
      <c r="N78" s="18"/>
      <c r="O78" s="18"/>
      <c r="P78" s="18"/>
      <c r="Q78" s="82">
        <v>4063</v>
      </c>
      <c r="R78" s="82" t="s">
        <v>228</v>
      </c>
      <c r="S78" s="83" t="s">
        <v>229</v>
      </c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</row>
    <row r="79" spans="1:80" ht="15.75" thickBot="1">
      <c r="A79" s="19">
        <v>78</v>
      </c>
      <c r="B79" s="76">
        <v>4536</v>
      </c>
      <c r="C79" s="76">
        <v>5145</v>
      </c>
      <c r="D79" s="76">
        <v>4917</v>
      </c>
      <c r="E79" s="77">
        <v>3937</v>
      </c>
      <c r="F79" s="77">
        <v>4488</v>
      </c>
      <c r="G79" s="77">
        <v>1153</v>
      </c>
      <c r="H79" s="76">
        <v>56</v>
      </c>
      <c r="I79" s="76">
        <v>73</v>
      </c>
      <c r="J79" s="76">
        <v>0</v>
      </c>
      <c r="K79" s="77">
        <v>75</v>
      </c>
      <c r="L79" s="77">
        <v>130</v>
      </c>
      <c r="M79" s="77">
        <v>0</v>
      </c>
      <c r="N79" s="18"/>
      <c r="O79" s="18"/>
      <c r="P79" s="18"/>
      <c r="Q79" s="84">
        <v>4176</v>
      </c>
      <c r="R79" s="84" t="s">
        <v>230</v>
      </c>
      <c r="S79" s="85" t="s">
        <v>231</v>
      </c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</row>
    <row r="80" spans="1:80" ht="15.75" thickBot="1">
      <c r="A80" s="19">
        <v>79</v>
      </c>
      <c r="B80" s="76">
        <v>1318</v>
      </c>
      <c r="C80" s="76">
        <v>2052</v>
      </c>
      <c r="D80" s="76">
        <v>4060</v>
      </c>
      <c r="E80" s="77">
        <v>2424</v>
      </c>
      <c r="F80" s="77">
        <v>2363</v>
      </c>
      <c r="G80" s="77">
        <v>771</v>
      </c>
      <c r="H80" s="76">
        <v>45</v>
      </c>
      <c r="I80" s="76">
        <v>171</v>
      </c>
      <c r="J80" s="76">
        <v>0</v>
      </c>
      <c r="K80" s="77">
        <v>35</v>
      </c>
      <c r="L80" s="77">
        <v>72</v>
      </c>
      <c r="M80" s="77">
        <v>0</v>
      </c>
      <c r="N80" s="18"/>
      <c r="O80" s="18"/>
      <c r="P80" s="18"/>
      <c r="Q80" s="82">
        <v>4256</v>
      </c>
      <c r="R80" s="82" t="s">
        <v>232</v>
      </c>
      <c r="S80" s="83" t="s">
        <v>233</v>
      </c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</row>
    <row r="81" spans="1:80" ht="15.75" thickBot="1">
      <c r="A81" s="19">
        <v>80</v>
      </c>
      <c r="B81" s="76">
        <v>3310</v>
      </c>
      <c r="C81" s="76">
        <v>1310</v>
      </c>
      <c r="D81" s="76">
        <v>884</v>
      </c>
      <c r="E81" s="77">
        <v>79</v>
      </c>
      <c r="F81" s="77">
        <v>2471</v>
      </c>
      <c r="G81" s="77">
        <v>365</v>
      </c>
      <c r="H81" s="76">
        <v>50</v>
      </c>
      <c r="I81" s="76">
        <v>110</v>
      </c>
      <c r="J81" s="76">
        <v>0</v>
      </c>
      <c r="K81" s="77">
        <v>35</v>
      </c>
      <c r="L81" s="77">
        <v>52</v>
      </c>
      <c r="M81" s="77">
        <v>0</v>
      </c>
      <c r="N81" s="18"/>
      <c r="O81" s="18"/>
      <c r="P81" s="18"/>
      <c r="Q81" s="84">
        <v>4288</v>
      </c>
      <c r="R81" s="84" t="s">
        <v>234</v>
      </c>
      <c r="S81" s="85" t="s">
        <v>235</v>
      </c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</row>
    <row r="82" spans="1:80" ht="15.75" thickBot="1">
      <c r="A82" s="19">
        <v>81</v>
      </c>
      <c r="B82" s="76">
        <v>1610</v>
      </c>
      <c r="C82" s="76">
        <v>604</v>
      </c>
      <c r="D82" s="76">
        <v>353</v>
      </c>
      <c r="E82" s="77">
        <v>4965</v>
      </c>
      <c r="F82" s="77">
        <v>3098</v>
      </c>
      <c r="G82" s="77">
        <v>3138</v>
      </c>
      <c r="H82" s="76">
        <v>70</v>
      </c>
      <c r="I82" s="76">
        <v>51</v>
      </c>
      <c r="J82" s="76">
        <v>50</v>
      </c>
      <c r="K82" s="77">
        <v>55</v>
      </c>
      <c r="L82" s="77">
        <v>110</v>
      </c>
      <c r="M82" s="77">
        <v>0</v>
      </c>
      <c r="N82" s="18"/>
      <c r="O82" s="18"/>
      <c r="P82" s="18"/>
      <c r="Q82" s="82">
        <v>4476</v>
      </c>
      <c r="R82" s="82" t="s">
        <v>236</v>
      </c>
      <c r="S82" s="83" t="s">
        <v>237</v>
      </c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</row>
    <row r="83" spans="1:80" ht="15.75" thickBot="1">
      <c r="A83" s="19">
        <v>82</v>
      </c>
      <c r="B83" s="76">
        <v>4982</v>
      </c>
      <c r="C83" s="76">
        <v>2337</v>
      </c>
      <c r="D83" s="76">
        <v>1717</v>
      </c>
      <c r="E83" s="77">
        <v>1011</v>
      </c>
      <c r="F83" s="77">
        <v>303</v>
      </c>
      <c r="G83" s="77">
        <v>337</v>
      </c>
      <c r="H83" s="76">
        <v>65</v>
      </c>
      <c r="I83" s="76">
        <v>190</v>
      </c>
      <c r="J83" s="76">
        <v>0</v>
      </c>
      <c r="K83" s="77">
        <v>50</v>
      </c>
      <c r="L83" s="77">
        <v>73</v>
      </c>
      <c r="M83" s="77">
        <v>0</v>
      </c>
      <c r="N83" s="18"/>
      <c r="O83" s="18"/>
      <c r="P83" s="18"/>
      <c r="Q83" s="84">
        <v>4488</v>
      </c>
      <c r="R83" s="84" t="s">
        <v>238</v>
      </c>
      <c r="S83" s="85" t="s">
        <v>239</v>
      </c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</row>
    <row r="84" spans="1:80" ht="15.75" thickBot="1">
      <c r="A84" s="19">
        <v>83</v>
      </c>
      <c r="B84" s="76">
        <v>4985</v>
      </c>
      <c r="C84" s="76">
        <v>3360</v>
      </c>
      <c r="D84" s="76">
        <v>217</v>
      </c>
      <c r="E84" s="77">
        <v>1885</v>
      </c>
      <c r="F84" s="77">
        <v>494</v>
      </c>
      <c r="G84" s="77">
        <v>225</v>
      </c>
      <c r="H84" s="76">
        <v>65</v>
      </c>
      <c r="I84" s="76">
        <v>123</v>
      </c>
      <c r="J84" s="76">
        <v>0</v>
      </c>
      <c r="K84" s="77">
        <v>55</v>
      </c>
      <c r="L84" s="77">
        <v>134</v>
      </c>
      <c r="M84" s="77">
        <v>0</v>
      </c>
      <c r="N84" s="18"/>
      <c r="O84" s="18"/>
      <c r="P84" s="18"/>
      <c r="Q84" s="82">
        <v>4536</v>
      </c>
      <c r="R84" s="82" t="s">
        <v>240</v>
      </c>
      <c r="S84" s="83" t="s">
        <v>241</v>
      </c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</row>
    <row r="85" spans="1:80" ht="15.75" thickBot="1">
      <c r="A85" s="19">
        <v>84</v>
      </c>
      <c r="B85" s="76">
        <v>67</v>
      </c>
      <c r="C85" s="76">
        <v>3191</v>
      </c>
      <c r="D85" s="76">
        <v>955</v>
      </c>
      <c r="E85" s="77">
        <v>836</v>
      </c>
      <c r="F85" s="77">
        <v>1683</v>
      </c>
      <c r="G85" s="77">
        <v>1756</v>
      </c>
      <c r="H85" s="76">
        <v>45</v>
      </c>
      <c r="I85" s="76">
        <v>61</v>
      </c>
      <c r="J85" s="76">
        <v>0</v>
      </c>
      <c r="K85" s="77">
        <v>70</v>
      </c>
      <c r="L85" s="77">
        <v>121</v>
      </c>
      <c r="M85" s="77">
        <v>0</v>
      </c>
      <c r="N85" s="18"/>
      <c r="O85" s="18"/>
      <c r="P85" s="18"/>
      <c r="Q85" s="84">
        <v>4719</v>
      </c>
      <c r="R85" s="84" t="s">
        <v>242</v>
      </c>
      <c r="S85" s="85" t="s">
        <v>243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</row>
    <row r="86" spans="1:80" ht="15.75" thickBot="1">
      <c r="A86" s="19">
        <v>85</v>
      </c>
      <c r="B86" s="76">
        <v>869</v>
      </c>
      <c r="C86" s="76">
        <v>45</v>
      </c>
      <c r="D86" s="76">
        <v>228</v>
      </c>
      <c r="E86" s="77">
        <v>766</v>
      </c>
      <c r="F86" s="77">
        <v>5148</v>
      </c>
      <c r="G86" s="77">
        <v>2135</v>
      </c>
      <c r="H86" s="76">
        <v>50</v>
      </c>
      <c r="I86" s="76">
        <v>82</v>
      </c>
      <c r="J86" s="76">
        <v>20</v>
      </c>
      <c r="K86" s="77">
        <v>15</v>
      </c>
      <c r="L86" s="77">
        <v>34</v>
      </c>
      <c r="M86" s="77">
        <v>0</v>
      </c>
      <c r="N86" s="18"/>
      <c r="O86" s="18"/>
      <c r="P86" s="18"/>
      <c r="Q86" s="82">
        <v>4917</v>
      </c>
      <c r="R86" s="82" t="s">
        <v>244</v>
      </c>
      <c r="S86" s="83" t="s">
        <v>245</v>
      </c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</row>
    <row r="87" spans="1:80" ht="15.75" thickBot="1">
      <c r="A87" s="19">
        <v>86</v>
      </c>
      <c r="B87" s="76">
        <v>1515</v>
      </c>
      <c r="C87" s="76">
        <v>2665</v>
      </c>
      <c r="D87" s="76">
        <v>3480</v>
      </c>
      <c r="E87" s="77">
        <v>1775</v>
      </c>
      <c r="F87" s="77">
        <v>714</v>
      </c>
      <c r="G87" s="77">
        <v>558</v>
      </c>
      <c r="H87" s="76">
        <v>35</v>
      </c>
      <c r="I87" s="76">
        <v>43</v>
      </c>
      <c r="J87" s="76">
        <v>0</v>
      </c>
      <c r="K87" s="77">
        <v>30</v>
      </c>
      <c r="L87" s="77">
        <v>104</v>
      </c>
      <c r="M87" s="77">
        <v>20</v>
      </c>
      <c r="N87" s="18"/>
      <c r="O87" s="18"/>
      <c r="P87" s="18"/>
      <c r="Q87" s="84">
        <v>4940</v>
      </c>
      <c r="R87" s="84" t="s">
        <v>246</v>
      </c>
      <c r="S87" s="85" t="s">
        <v>247</v>
      </c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</row>
    <row r="88" spans="1:80" ht="15.75" thickBot="1">
      <c r="A88" s="19">
        <v>87</v>
      </c>
      <c r="B88" s="76">
        <v>1153</v>
      </c>
      <c r="C88" s="76">
        <v>4288</v>
      </c>
      <c r="D88" s="76">
        <v>188</v>
      </c>
      <c r="E88" s="77">
        <v>2980</v>
      </c>
      <c r="F88" s="77">
        <v>2052</v>
      </c>
      <c r="G88" s="77">
        <v>3683</v>
      </c>
      <c r="H88" s="76">
        <v>55</v>
      </c>
      <c r="I88" s="76">
        <v>112</v>
      </c>
      <c r="J88" s="76">
        <v>0</v>
      </c>
      <c r="K88" s="77">
        <v>70</v>
      </c>
      <c r="L88" s="77">
        <v>91</v>
      </c>
      <c r="M88" s="77">
        <v>0</v>
      </c>
      <c r="N88" s="18"/>
      <c r="O88" s="18"/>
      <c r="P88" s="18"/>
      <c r="Q88" s="82">
        <v>4945</v>
      </c>
      <c r="R88" s="82" t="s">
        <v>248</v>
      </c>
      <c r="S88" s="83" t="s">
        <v>249</v>
      </c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</row>
    <row r="89" spans="1:80" ht="15.75" thickBot="1">
      <c r="A89" s="19">
        <v>88</v>
      </c>
      <c r="B89" s="76">
        <v>5137</v>
      </c>
      <c r="C89" s="76">
        <v>2177</v>
      </c>
      <c r="D89" s="76">
        <v>179</v>
      </c>
      <c r="E89" s="77">
        <v>1108</v>
      </c>
      <c r="F89" s="77">
        <v>1023</v>
      </c>
      <c r="G89" s="77">
        <v>365</v>
      </c>
      <c r="H89" s="76">
        <v>50</v>
      </c>
      <c r="I89" s="76">
        <v>110</v>
      </c>
      <c r="J89" s="76">
        <v>0</v>
      </c>
      <c r="K89" s="77">
        <v>75</v>
      </c>
      <c r="L89" s="77">
        <v>160</v>
      </c>
      <c r="M89" s="77">
        <v>0</v>
      </c>
      <c r="N89" s="18"/>
      <c r="O89" s="18"/>
      <c r="P89" s="18"/>
      <c r="Q89" s="84">
        <v>4965</v>
      </c>
      <c r="R89" s="84" t="s">
        <v>250</v>
      </c>
      <c r="S89" s="85" t="s">
        <v>251</v>
      </c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</row>
    <row r="90" spans="1:80" ht="15.75" thickBot="1">
      <c r="A90" s="19">
        <v>89</v>
      </c>
      <c r="B90" s="76">
        <v>126</v>
      </c>
      <c r="C90" s="76">
        <v>5320</v>
      </c>
      <c r="D90" s="76">
        <v>3098</v>
      </c>
      <c r="E90" s="77">
        <v>4917</v>
      </c>
      <c r="F90" s="77">
        <v>4940</v>
      </c>
      <c r="G90" s="77">
        <v>79</v>
      </c>
      <c r="H90" s="76">
        <v>55</v>
      </c>
      <c r="I90" s="76">
        <v>151</v>
      </c>
      <c r="J90" s="76">
        <v>0</v>
      </c>
      <c r="K90" s="77">
        <v>50</v>
      </c>
      <c r="L90" s="77">
        <v>42</v>
      </c>
      <c r="M90" s="77">
        <v>0</v>
      </c>
      <c r="N90" s="18"/>
      <c r="O90" s="18"/>
      <c r="P90" s="18"/>
      <c r="Q90" s="82">
        <v>4967</v>
      </c>
      <c r="R90" s="82" t="s">
        <v>252</v>
      </c>
      <c r="S90" s="83" t="s">
        <v>253</v>
      </c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</row>
    <row r="91" spans="1:80" ht="15.75" thickBot="1">
      <c r="A91" s="19">
        <v>90</v>
      </c>
      <c r="B91" s="76">
        <v>771</v>
      </c>
      <c r="C91" s="76">
        <v>2337</v>
      </c>
      <c r="D91" s="76">
        <v>384</v>
      </c>
      <c r="E91" s="77">
        <v>1730</v>
      </c>
      <c r="F91" s="77">
        <v>4488</v>
      </c>
      <c r="G91" s="77">
        <v>5098</v>
      </c>
      <c r="H91" s="76">
        <v>50</v>
      </c>
      <c r="I91" s="76">
        <v>111</v>
      </c>
      <c r="J91" s="76">
        <v>0</v>
      </c>
      <c r="K91" s="77">
        <v>75</v>
      </c>
      <c r="L91" s="77">
        <v>101</v>
      </c>
      <c r="M91" s="77">
        <v>50</v>
      </c>
      <c r="N91" s="18"/>
      <c r="O91" s="18"/>
      <c r="P91" s="18"/>
      <c r="Q91" s="84">
        <v>4979</v>
      </c>
      <c r="R91" s="84" t="s">
        <v>254</v>
      </c>
      <c r="S91" s="85" t="s">
        <v>255</v>
      </c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</row>
    <row r="92" spans="1:80" ht="15.75" thickBot="1">
      <c r="A92" s="19">
        <v>91</v>
      </c>
      <c r="B92" s="76">
        <v>2363</v>
      </c>
      <c r="C92" s="76">
        <v>2471</v>
      </c>
      <c r="D92" s="76">
        <v>3138</v>
      </c>
      <c r="E92" s="77">
        <v>1717</v>
      </c>
      <c r="F92" s="77">
        <v>5012</v>
      </c>
      <c r="G92" s="77">
        <v>4536</v>
      </c>
      <c r="H92" s="76">
        <v>50</v>
      </c>
      <c r="I92" s="76">
        <v>92</v>
      </c>
      <c r="J92" s="76">
        <v>0</v>
      </c>
      <c r="K92" s="77">
        <v>55</v>
      </c>
      <c r="L92" s="77">
        <v>81</v>
      </c>
      <c r="M92" s="77">
        <v>0</v>
      </c>
      <c r="N92" s="18"/>
      <c r="O92" s="18"/>
      <c r="P92" s="18"/>
      <c r="Q92" s="82">
        <v>4982</v>
      </c>
      <c r="R92" s="82" t="s">
        <v>256</v>
      </c>
      <c r="S92" s="83" t="s">
        <v>257</v>
      </c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</row>
    <row r="93" spans="1:80" ht="15.75" thickBot="1">
      <c r="A93" s="19">
        <v>92</v>
      </c>
      <c r="B93" s="79">
        <v>862</v>
      </c>
      <c r="C93" s="79">
        <v>4060</v>
      </c>
      <c r="D93" s="79">
        <v>2974</v>
      </c>
      <c r="E93" s="20">
        <v>4967</v>
      </c>
      <c r="F93" s="20">
        <v>3937</v>
      </c>
      <c r="G93" s="20">
        <v>3360</v>
      </c>
      <c r="H93" s="79">
        <v>10</v>
      </c>
      <c r="I93" s="79">
        <v>84</v>
      </c>
      <c r="J93" s="79">
        <v>0</v>
      </c>
      <c r="K93" s="20">
        <v>35</v>
      </c>
      <c r="L93" s="20">
        <v>72</v>
      </c>
      <c r="M93" s="20">
        <v>0</v>
      </c>
      <c r="N93" s="18"/>
      <c r="O93" s="18"/>
      <c r="P93" s="18"/>
      <c r="Q93" s="84">
        <v>4985</v>
      </c>
      <c r="R93" s="84" t="s">
        <v>258</v>
      </c>
      <c r="S93" s="85" t="s">
        <v>259</v>
      </c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</row>
    <row r="94" spans="1:80" ht="15.75" thickBot="1">
      <c r="A94" s="19">
        <v>93</v>
      </c>
      <c r="B94" s="79">
        <v>1318</v>
      </c>
      <c r="C94" s="79">
        <v>2122</v>
      </c>
      <c r="D94" s="79">
        <v>176</v>
      </c>
      <c r="E94" s="20">
        <v>1756</v>
      </c>
      <c r="F94" s="20">
        <v>2135</v>
      </c>
      <c r="G94" s="20">
        <v>3310</v>
      </c>
      <c r="H94" s="79">
        <v>65</v>
      </c>
      <c r="I94" s="79">
        <v>110</v>
      </c>
      <c r="J94" s="79">
        <v>0</v>
      </c>
      <c r="K94" s="20">
        <v>50</v>
      </c>
      <c r="L94" s="20">
        <v>50</v>
      </c>
      <c r="M94" s="20">
        <v>0</v>
      </c>
      <c r="N94" s="18"/>
      <c r="O94" s="18"/>
      <c r="P94" s="18"/>
      <c r="Q94" s="82">
        <v>4991</v>
      </c>
      <c r="R94" s="82" t="s">
        <v>260</v>
      </c>
      <c r="S94" s="83" t="s">
        <v>261</v>
      </c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</row>
    <row r="95" spans="1:80" ht="15.75" thickBot="1">
      <c r="A95" s="19">
        <v>94</v>
      </c>
      <c r="B95" s="79">
        <v>3309</v>
      </c>
      <c r="C95" s="79">
        <v>1310</v>
      </c>
      <c r="D95" s="79">
        <v>2642</v>
      </c>
      <c r="E95" s="20">
        <v>225</v>
      </c>
      <c r="F95" s="20">
        <v>3103</v>
      </c>
      <c r="G95" s="20">
        <v>5148</v>
      </c>
      <c r="H95" s="79">
        <v>55</v>
      </c>
      <c r="I95" s="79">
        <v>94</v>
      </c>
      <c r="J95" s="79">
        <v>0</v>
      </c>
      <c r="K95" s="20">
        <v>50</v>
      </c>
      <c r="L95" s="20">
        <v>81</v>
      </c>
      <c r="M95" s="20">
        <v>0</v>
      </c>
      <c r="N95" s="18"/>
      <c r="O95" s="18"/>
      <c r="P95" s="18"/>
      <c r="Q95" s="84">
        <v>5012</v>
      </c>
      <c r="R95" s="84" t="s">
        <v>262</v>
      </c>
      <c r="S95" s="85" t="s">
        <v>263</v>
      </c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</row>
    <row r="96" spans="1:80" ht="15.75" thickBot="1">
      <c r="A96" s="19">
        <v>95</v>
      </c>
      <c r="B96" s="79">
        <v>4719</v>
      </c>
      <c r="C96" s="79">
        <v>1775</v>
      </c>
      <c r="D96" s="79">
        <v>2481</v>
      </c>
      <c r="E96" s="20">
        <v>3316</v>
      </c>
      <c r="F96" s="20">
        <v>4476</v>
      </c>
      <c r="G96" s="20">
        <v>3191</v>
      </c>
      <c r="H96" s="79">
        <v>35</v>
      </c>
      <c r="I96" s="79">
        <v>152</v>
      </c>
      <c r="J96" s="79">
        <v>0</v>
      </c>
      <c r="K96" s="20">
        <v>45</v>
      </c>
      <c r="L96" s="20">
        <v>42</v>
      </c>
      <c r="M96" s="20">
        <v>0</v>
      </c>
      <c r="N96" s="18"/>
      <c r="O96" s="18"/>
      <c r="P96" s="18"/>
      <c r="Q96" s="82">
        <v>5098</v>
      </c>
      <c r="R96" s="82" t="s">
        <v>264</v>
      </c>
      <c r="S96" s="83" t="s">
        <v>265</v>
      </c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</row>
    <row r="97" spans="1:80" ht="15.75" thickBot="1">
      <c r="A97" s="19">
        <v>96</v>
      </c>
      <c r="B97" s="79">
        <v>4982</v>
      </c>
      <c r="C97" s="79">
        <v>70</v>
      </c>
      <c r="D97" s="79">
        <v>193</v>
      </c>
      <c r="E97" s="20">
        <v>857</v>
      </c>
      <c r="F97" s="20">
        <v>494</v>
      </c>
      <c r="G97" s="20">
        <v>488</v>
      </c>
      <c r="H97" s="79">
        <v>50</v>
      </c>
      <c r="I97" s="79">
        <v>122</v>
      </c>
      <c r="J97" s="79">
        <v>0</v>
      </c>
      <c r="K97" s="20">
        <v>70</v>
      </c>
      <c r="L97" s="20">
        <v>82</v>
      </c>
      <c r="M97" s="20">
        <v>0</v>
      </c>
      <c r="N97" s="18"/>
      <c r="O97" s="18"/>
      <c r="P97" s="18"/>
      <c r="Q97" s="84">
        <v>5122</v>
      </c>
      <c r="R97" s="84" t="s">
        <v>266</v>
      </c>
      <c r="S97" s="85" t="s">
        <v>267</v>
      </c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</row>
    <row r="98" spans="1:80" ht="15.75" thickBot="1">
      <c r="A98" s="19">
        <v>97</v>
      </c>
      <c r="B98" s="79">
        <v>4965</v>
      </c>
      <c r="C98" s="79">
        <v>4063</v>
      </c>
      <c r="D98" s="79">
        <v>3008</v>
      </c>
      <c r="E98" s="20">
        <v>869</v>
      </c>
      <c r="F98" s="20">
        <v>3480</v>
      </c>
      <c r="G98" s="20">
        <v>1683</v>
      </c>
      <c r="H98" s="79">
        <v>30</v>
      </c>
      <c r="I98" s="79">
        <v>121</v>
      </c>
      <c r="J98" s="79">
        <v>0</v>
      </c>
      <c r="K98" s="20">
        <v>10</v>
      </c>
      <c r="L98" s="20">
        <v>63</v>
      </c>
      <c r="M98" s="20">
        <v>0</v>
      </c>
      <c r="N98" s="18"/>
      <c r="O98" s="18"/>
      <c r="P98" s="18"/>
      <c r="Q98" s="82">
        <v>5137</v>
      </c>
      <c r="R98" s="82" t="s">
        <v>268</v>
      </c>
      <c r="S98" s="83" t="s">
        <v>269</v>
      </c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</row>
    <row r="99" spans="1:80" ht="15.75" thickBot="1">
      <c r="A99" s="19">
        <v>98</v>
      </c>
      <c r="B99" s="79">
        <v>148</v>
      </c>
      <c r="C99" s="79">
        <v>836</v>
      </c>
      <c r="D99" s="79">
        <v>4176</v>
      </c>
      <c r="E99" s="20">
        <v>1885</v>
      </c>
      <c r="F99" s="20">
        <v>4256</v>
      </c>
      <c r="G99" s="20">
        <v>2665</v>
      </c>
      <c r="H99" s="79">
        <v>61</v>
      </c>
      <c r="I99" s="79">
        <v>190</v>
      </c>
      <c r="J99" s="79">
        <v>0</v>
      </c>
      <c r="K99" s="20">
        <v>50</v>
      </c>
      <c r="L99" s="20">
        <v>51</v>
      </c>
      <c r="M99" s="20">
        <v>0</v>
      </c>
      <c r="N99" s="18"/>
      <c r="O99" s="18"/>
      <c r="P99" s="18"/>
      <c r="Q99" s="84">
        <v>5145</v>
      </c>
      <c r="R99" s="84" t="s">
        <v>270</v>
      </c>
      <c r="S99" s="85" t="s">
        <v>271</v>
      </c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</row>
    <row r="100" spans="1:80" ht="15.75" thickBot="1">
      <c r="A100" s="19">
        <v>99</v>
      </c>
      <c r="B100" s="79">
        <v>1011</v>
      </c>
      <c r="C100" s="79">
        <v>2424</v>
      </c>
      <c r="D100" s="79">
        <v>714</v>
      </c>
      <c r="E100" s="20">
        <v>228</v>
      </c>
      <c r="F100" s="20">
        <v>4945</v>
      </c>
      <c r="G100" s="20">
        <v>353</v>
      </c>
      <c r="H100" s="79">
        <v>15</v>
      </c>
      <c r="I100" s="79">
        <v>34</v>
      </c>
      <c r="J100" s="79">
        <v>0</v>
      </c>
      <c r="K100" s="20">
        <v>41</v>
      </c>
      <c r="L100" s="20">
        <v>92</v>
      </c>
      <c r="M100" s="20">
        <v>0</v>
      </c>
      <c r="N100" s="18"/>
      <c r="O100" s="18"/>
      <c r="P100" s="18"/>
      <c r="Q100" s="82">
        <v>5148</v>
      </c>
      <c r="R100" s="82" t="s">
        <v>272</v>
      </c>
      <c r="S100" s="83" t="s">
        <v>273</v>
      </c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</row>
    <row r="101" spans="1:80">
      <c r="A101" s="19">
        <v>100</v>
      </c>
      <c r="B101" s="79">
        <v>4985</v>
      </c>
      <c r="C101" s="79">
        <v>955</v>
      </c>
      <c r="D101" s="79">
        <v>558</v>
      </c>
      <c r="E101" s="20">
        <v>1334</v>
      </c>
      <c r="F101" s="20">
        <v>1266</v>
      </c>
      <c r="G101" s="20">
        <v>4979</v>
      </c>
      <c r="H101" s="79">
        <v>70</v>
      </c>
      <c r="I101" s="79">
        <v>124</v>
      </c>
      <c r="J101" s="79">
        <v>20</v>
      </c>
      <c r="K101" s="20">
        <v>35</v>
      </c>
      <c r="L101" s="20">
        <v>92</v>
      </c>
      <c r="M101" s="20">
        <v>0</v>
      </c>
      <c r="N101" s="18"/>
      <c r="O101" s="18"/>
      <c r="P101" s="18"/>
      <c r="Q101" s="84">
        <v>5320</v>
      </c>
      <c r="R101" s="84" t="s">
        <v>274</v>
      </c>
      <c r="S101" s="85" t="s">
        <v>275</v>
      </c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</row>
    <row r="102" spans="1:80">
      <c r="A102" s="19">
        <v>101</v>
      </c>
      <c r="B102" s="79">
        <v>5145</v>
      </c>
      <c r="C102" s="79">
        <v>45</v>
      </c>
      <c r="D102" s="79">
        <v>604</v>
      </c>
      <c r="E102" s="20">
        <v>1515</v>
      </c>
      <c r="F102" s="20">
        <v>303</v>
      </c>
      <c r="G102" s="20">
        <v>217</v>
      </c>
      <c r="H102" s="79">
        <v>35</v>
      </c>
      <c r="I102" s="79">
        <v>102</v>
      </c>
      <c r="J102" s="79">
        <v>0</v>
      </c>
      <c r="K102" s="20">
        <v>70</v>
      </c>
      <c r="L102" s="20">
        <v>123</v>
      </c>
      <c r="M102" s="20">
        <v>0</v>
      </c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</row>
    <row r="103" spans="1:80">
      <c r="A103" s="19">
        <v>102</v>
      </c>
      <c r="B103" s="79">
        <v>766</v>
      </c>
      <c r="C103" s="79">
        <v>337</v>
      </c>
      <c r="D103" s="79">
        <v>5122</v>
      </c>
      <c r="E103" s="20">
        <v>67</v>
      </c>
      <c r="F103" s="20">
        <v>973</v>
      </c>
      <c r="G103" s="20">
        <v>3504</v>
      </c>
      <c r="H103" s="79">
        <v>15</v>
      </c>
      <c r="I103" s="79">
        <v>45</v>
      </c>
      <c r="J103" s="79">
        <v>0</v>
      </c>
      <c r="K103" s="20">
        <v>65</v>
      </c>
      <c r="L103" s="20">
        <v>180</v>
      </c>
      <c r="M103" s="20">
        <v>0</v>
      </c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</row>
    <row r="104" spans="1:80">
      <c r="A104" s="19">
        <v>103</v>
      </c>
      <c r="B104" s="79">
        <v>1023</v>
      </c>
      <c r="C104" s="79">
        <v>4991</v>
      </c>
      <c r="D104" s="79">
        <v>1610</v>
      </c>
      <c r="E104" s="20">
        <v>3103</v>
      </c>
      <c r="F104" s="20">
        <v>884</v>
      </c>
      <c r="G104" s="20">
        <v>1218</v>
      </c>
      <c r="H104" s="79">
        <v>50</v>
      </c>
      <c r="I104" s="79">
        <v>130</v>
      </c>
      <c r="J104" s="79">
        <v>0</v>
      </c>
      <c r="K104" s="20">
        <v>35</v>
      </c>
      <c r="L104" s="20">
        <v>142</v>
      </c>
      <c r="M104" s="20">
        <v>0</v>
      </c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</row>
    <row r="105" spans="1:80">
      <c r="A105" s="19">
        <v>104</v>
      </c>
      <c r="B105" s="79">
        <v>365</v>
      </c>
      <c r="C105" s="79">
        <v>5148</v>
      </c>
      <c r="D105" s="79">
        <v>3360</v>
      </c>
      <c r="E105" s="20">
        <v>2980</v>
      </c>
      <c r="F105" s="20">
        <v>3316</v>
      </c>
      <c r="G105" s="20">
        <v>1717</v>
      </c>
      <c r="H105" s="79">
        <v>50</v>
      </c>
      <c r="I105" s="79">
        <v>101</v>
      </c>
      <c r="J105" s="79">
        <v>0</v>
      </c>
      <c r="K105" s="20">
        <v>75</v>
      </c>
      <c r="L105" s="20">
        <v>100</v>
      </c>
      <c r="M105" s="20">
        <v>50</v>
      </c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</row>
    <row r="106" spans="1:80">
      <c r="A106" s="19">
        <v>105</v>
      </c>
      <c r="B106" s="79">
        <v>1756</v>
      </c>
      <c r="C106" s="79">
        <v>2052</v>
      </c>
      <c r="D106" s="79">
        <v>1108</v>
      </c>
      <c r="E106" s="20">
        <v>4917</v>
      </c>
      <c r="F106" s="20">
        <v>1775</v>
      </c>
      <c r="G106" s="20">
        <v>2337</v>
      </c>
      <c r="H106" s="79">
        <v>70</v>
      </c>
      <c r="I106" s="79">
        <v>180</v>
      </c>
      <c r="J106" s="79">
        <v>0</v>
      </c>
      <c r="K106" s="20">
        <v>70</v>
      </c>
      <c r="L106" s="20">
        <v>161</v>
      </c>
      <c r="M106" s="20">
        <v>0</v>
      </c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</row>
    <row r="107" spans="1:80">
      <c r="A107" s="19">
        <v>106</v>
      </c>
      <c r="B107" s="79">
        <v>2177</v>
      </c>
      <c r="C107" s="79">
        <v>225</v>
      </c>
      <c r="D107" s="79">
        <v>4488</v>
      </c>
      <c r="E107" s="20">
        <v>3191</v>
      </c>
      <c r="F107" s="20">
        <v>488</v>
      </c>
      <c r="G107" s="20">
        <v>4256</v>
      </c>
      <c r="H107" s="79">
        <v>70</v>
      </c>
      <c r="I107" s="79">
        <v>120</v>
      </c>
      <c r="J107" s="79">
        <v>0</v>
      </c>
      <c r="K107" s="20">
        <v>70</v>
      </c>
      <c r="L107" s="20">
        <v>52</v>
      </c>
      <c r="M107" s="20">
        <v>0</v>
      </c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</row>
    <row r="108" spans="1:80">
      <c r="A108" s="19">
        <v>107</v>
      </c>
      <c r="B108" s="79">
        <v>384</v>
      </c>
      <c r="C108" s="79">
        <v>494</v>
      </c>
      <c r="D108" s="79">
        <v>1011</v>
      </c>
      <c r="E108" s="20">
        <v>862</v>
      </c>
      <c r="F108" s="20">
        <v>4476</v>
      </c>
      <c r="G108" s="20">
        <v>3138</v>
      </c>
      <c r="H108" s="79">
        <v>70</v>
      </c>
      <c r="I108" s="79">
        <v>40</v>
      </c>
      <c r="J108" s="79">
        <v>0</v>
      </c>
      <c r="K108" s="20">
        <v>55</v>
      </c>
      <c r="L108" s="20">
        <v>155</v>
      </c>
      <c r="M108" s="20">
        <v>0</v>
      </c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</row>
    <row r="109" spans="1:80">
      <c r="A109" s="19">
        <v>108</v>
      </c>
      <c r="B109" s="79">
        <v>771</v>
      </c>
      <c r="C109" s="79">
        <v>4536</v>
      </c>
      <c r="D109" s="79">
        <v>4063</v>
      </c>
      <c r="E109" s="20">
        <v>4940</v>
      </c>
      <c r="F109" s="20">
        <v>558</v>
      </c>
      <c r="G109" s="20">
        <v>188</v>
      </c>
      <c r="H109" s="79">
        <v>30</v>
      </c>
      <c r="I109" s="79">
        <v>32</v>
      </c>
      <c r="J109" s="79">
        <v>0</v>
      </c>
      <c r="K109" s="20">
        <v>70</v>
      </c>
      <c r="L109" s="20">
        <v>151</v>
      </c>
      <c r="M109" s="20">
        <v>0</v>
      </c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</row>
    <row r="110" spans="1:80">
      <c r="A110" s="19">
        <v>109</v>
      </c>
      <c r="B110" s="79">
        <v>4985</v>
      </c>
      <c r="C110" s="79">
        <v>5012</v>
      </c>
      <c r="D110" s="79">
        <v>2974</v>
      </c>
      <c r="E110" s="20">
        <v>4945</v>
      </c>
      <c r="F110" s="20">
        <v>126</v>
      </c>
      <c r="G110" s="20">
        <v>5145</v>
      </c>
      <c r="H110" s="79">
        <v>30</v>
      </c>
      <c r="I110" s="79">
        <v>32</v>
      </c>
      <c r="J110" s="79">
        <v>0</v>
      </c>
      <c r="K110" s="20">
        <v>52</v>
      </c>
      <c r="L110" s="20">
        <v>80</v>
      </c>
      <c r="M110" s="20">
        <v>20</v>
      </c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</row>
    <row r="111" spans="1:80">
      <c r="A111" s="19">
        <v>110</v>
      </c>
      <c r="B111" s="79">
        <v>714</v>
      </c>
      <c r="C111" s="79">
        <v>179</v>
      </c>
      <c r="D111" s="79">
        <v>4060</v>
      </c>
      <c r="E111" s="20">
        <v>1266</v>
      </c>
      <c r="F111" s="20">
        <v>604</v>
      </c>
      <c r="G111" s="20">
        <v>2642</v>
      </c>
      <c r="H111" s="79">
        <v>50</v>
      </c>
      <c r="I111" s="79">
        <v>80</v>
      </c>
      <c r="J111" s="79">
        <v>0</v>
      </c>
      <c r="K111" s="20">
        <v>55</v>
      </c>
      <c r="L111" s="20">
        <v>102</v>
      </c>
      <c r="M111" s="20">
        <v>0</v>
      </c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</row>
    <row r="112" spans="1:80">
      <c r="A112" s="19">
        <v>111</v>
      </c>
      <c r="B112" s="79">
        <v>2481</v>
      </c>
      <c r="C112" s="79">
        <v>2363</v>
      </c>
      <c r="D112" s="79">
        <v>4991</v>
      </c>
      <c r="E112" s="20">
        <v>176</v>
      </c>
      <c r="F112" s="20">
        <v>1683</v>
      </c>
      <c r="G112" s="20">
        <v>1310</v>
      </c>
      <c r="H112" s="79">
        <v>35</v>
      </c>
      <c r="I112" s="79">
        <v>201</v>
      </c>
      <c r="J112" s="79">
        <v>0</v>
      </c>
      <c r="K112" s="20">
        <v>30</v>
      </c>
      <c r="L112" s="20">
        <v>72</v>
      </c>
      <c r="M112" s="20">
        <v>0</v>
      </c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</row>
    <row r="113" spans="1:80">
      <c r="A113" s="19">
        <v>112</v>
      </c>
      <c r="B113" s="79">
        <v>3008</v>
      </c>
      <c r="C113" s="79">
        <v>3309</v>
      </c>
      <c r="D113" s="79">
        <v>857</v>
      </c>
      <c r="E113" s="20">
        <v>3098</v>
      </c>
      <c r="F113" s="20">
        <v>1730</v>
      </c>
      <c r="G113" s="20">
        <v>955</v>
      </c>
      <c r="H113" s="79">
        <v>50</v>
      </c>
      <c r="I113" s="79">
        <v>81</v>
      </c>
      <c r="J113" s="79">
        <v>0</v>
      </c>
      <c r="K113" s="20">
        <v>75</v>
      </c>
      <c r="L113" s="20">
        <v>81</v>
      </c>
      <c r="M113" s="20">
        <v>0</v>
      </c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</row>
    <row r="114" spans="1:80">
      <c r="A114" s="19">
        <v>113</v>
      </c>
      <c r="B114" s="79">
        <v>1218</v>
      </c>
      <c r="C114" s="79">
        <v>1885</v>
      </c>
      <c r="D114" s="79">
        <v>67</v>
      </c>
      <c r="E114" s="20">
        <v>2471</v>
      </c>
      <c r="F114" s="20">
        <v>1515</v>
      </c>
      <c r="G114" s="20">
        <v>1318</v>
      </c>
      <c r="H114" s="79">
        <v>70</v>
      </c>
      <c r="I114" s="79">
        <v>90</v>
      </c>
      <c r="J114" s="79">
        <v>0</v>
      </c>
      <c r="K114" s="20">
        <v>70</v>
      </c>
      <c r="L114" s="20">
        <v>80</v>
      </c>
      <c r="M114" s="20">
        <v>20</v>
      </c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</row>
    <row r="115" spans="1:80">
      <c r="A115" s="19">
        <v>114</v>
      </c>
      <c r="B115" s="79">
        <v>2665</v>
      </c>
      <c r="C115" s="79">
        <v>193</v>
      </c>
      <c r="D115" s="79">
        <v>45</v>
      </c>
      <c r="E115" s="20">
        <v>4288</v>
      </c>
      <c r="F115" s="20">
        <v>2122</v>
      </c>
      <c r="G115" s="20">
        <v>4965</v>
      </c>
      <c r="H115" s="79">
        <v>45</v>
      </c>
      <c r="I115" s="79">
        <v>122</v>
      </c>
      <c r="J115" s="79">
        <v>0</v>
      </c>
      <c r="K115" s="20">
        <v>55</v>
      </c>
      <c r="L115" s="20">
        <v>131</v>
      </c>
      <c r="M115" s="20">
        <v>0</v>
      </c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</row>
    <row r="116" spans="1:80">
      <c r="A116" s="19">
        <v>115</v>
      </c>
      <c r="B116" s="79">
        <v>2135</v>
      </c>
      <c r="C116" s="79">
        <v>4967</v>
      </c>
      <c r="D116" s="79">
        <v>3683</v>
      </c>
      <c r="E116" s="20">
        <v>5122</v>
      </c>
      <c r="F116" s="20">
        <v>4176</v>
      </c>
      <c r="G116" s="20">
        <v>5320</v>
      </c>
      <c r="H116" s="79">
        <v>45</v>
      </c>
      <c r="I116" s="79">
        <v>164</v>
      </c>
      <c r="J116" s="79">
        <v>0</v>
      </c>
      <c r="K116" s="20">
        <v>36</v>
      </c>
      <c r="L116" s="20">
        <v>52</v>
      </c>
      <c r="M116" s="20">
        <v>0</v>
      </c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</row>
    <row r="117" spans="1:80">
      <c r="A117" s="19">
        <v>116</v>
      </c>
      <c r="B117" s="79">
        <v>884</v>
      </c>
      <c r="C117" s="79">
        <v>70</v>
      </c>
      <c r="D117" s="79">
        <v>766</v>
      </c>
      <c r="E117" s="20">
        <v>5098</v>
      </c>
      <c r="F117" s="20">
        <v>4979</v>
      </c>
      <c r="G117" s="20">
        <v>2424</v>
      </c>
      <c r="H117" s="79">
        <v>50</v>
      </c>
      <c r="I117" s="79">
        <v>62</v>
      </c>
      <c r="J117" s="79">
        <v>0</v>
      </c>
      <c r="K117" s="20">
        <v>21</v>
      </c>
      <c r="L117" s="20">
        <v>34</v>
      </c>
      <c r="M117" s="20">
        <v>0</v>
      </c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</row>
    <row r="118" spans="1:80">
      <c r="A118" s="19">
        <v>117</v>
      </c>
      <c r="B118" s="79">
        <v>3937</v>
      </c>
      <c r="C118" s="79">
        <v>303</v>
      </c>
      <c r="D118" s="79">
        <v>4719</v>
      </c>
      <c r="E118" s="20">
        <v>353</v>
      </c>
      <c r="F118" s="20">
        <v>3310</v>
      </c>
      <c r="G118" s="20">
        <v>973</v>
      </c>
      <c r="H118" s="79">
        <v>50</v>
      </c>
      <c r="I118" s="79">
        <v>32</v>
      </c>
      <c r="J118" s="79">
        <v>50</v>
      </c>
      <c r="K118" s="20">
        <v>50</v>
      </c>
      <c r="L118" s="20">
        <v>120</v>
      </c>
      <c r="M118" s="20">
        <v>0</v>
      </c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</row>
    <row r="119" spans="1:80">
      <c r="A119" s="19">
        <v>118</v>
      </c>
      <c r="B119" s="79">
        <v>836</v>
      </c>
      <c r="C119" s="79">
        <v>1334</v>
      </c>
      <c r="D119" s="79">
        <v>5137</v>
      </c>
      <c r="E119" s="20">
        <v>4982</v>
      </c>
      <c r="F119" s="20">
        <v>1610</v>
      </c>
      <c r="G119" s="20">
        <v>869</v>
      </c>
      <c r="H119" s="79">
        <v>50</v>
      </c>
      <c r="I119" s="79">
        <v>92</v>
      </c>
      <c r="J119" s="79">
        <v>0</v>
      </c>
      <c r="K119" s="20">
        <v>50</v>
      </c>
      <c r="L119" s="20">
        <v>51</v>
      </c>
      <c r="M119" s="20">
        <v>0</v>
      </c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</row>
    <row r="120" spans="1:80">
      <c r="A120" s="19">
        <v>119</v>
      </c>
      <c r="B120" s="79">
        <v>1153</v>
      </c>
      <c r="C120" s="79">
        <v>79</v>
      </c>
      <c r="D120" s="79">
        <v>148</v>
      </c>
      <c r="E120" s="20">
        <v>3480</v>
      </c>
      <c r="F120" s="20">
        <v>337</v>
      </c>
      <c r="G120" s="20">
        <v>228</v>
      </c>
      <c r="H120" s="79">
        <v>75</v>
      </c>
      <c r="I120" s="79">
        <v>160</v>
      </c>
      <c r="J120" s="79">
        <v>50</v>
      </c>
      <c r="K120" s="20">
        <v>35</v>
      </c>
      <c r="L120" s="20">
        <v>62</v>
      </c>
      <c r="M120" s="20">
        <v>0</v>
      </c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</row>
    <row r="121" spans="1:80">
      <c r="A121" s="19">
        <v>120</v>
      </c>
      <c r="B121" s="79">
        <v>5012</v>
      </c>
      <c r="C121" s="79">
        <v>1023</v>
      </c>
      <c r="D121" s="79">
        <v>217</v>
      </c>
      <c r="E121" s="20">
        <v>1011</v>
      </c>
      <c r="F121" s="20">
        <v>176</v>
      </c>
      <c r="G121" s="20">
        <v>3504</v>
      </c>
      <c r="H121" s="79">
        <v>50</v>
      </c>
      <c r="I121" s="79">
        <v>151</v>
      </c>
      <c r="J121" s="79">
        <v>0</v>
      </c>
      <c r="K121" s="20">
        <v>26</v>
      </c>
      <c r="L121" s="20">
        <v>85</v>
      </c>
      <c r="M121" s="20">
        <v>0</v>
      </c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</row>
    <row r="122" spans="1:80">
      <c r="A122" s="19">
        <v>121</v>
      </c>
      <c r="B122" s="79">
        <v>4917</v>
      </c>
      <c r="C122" s="79">
        <v>488</v>
      </c>
      <c r="D122" s="79">
        <v>3138</v>
      </c>
      <c r="E122" s="20">
        <v>188</v>
      </c>
      <c r="F122" s="20">
        <v>5148</v>
      </c>
      <c r="G122" s="20">
        <v>1218</v>
      </c>
      <c r="H122" s="79">
        <v>70</v>
      </c>
      <c r="I122" s="79">
        <v>41</v>
      </c>
      <c r="J122" s="79">
        <v>0</v>
      </c>
      <c r="K122" s="20">
        <v>75</v>
      </c>
      <c r="L122" s="20">
        <v>51</v>
      </c>
      <c r="M122" s="20">
        <v>0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</row>
    <row r="123" spans="1:80">
      <c r="A123" s="19">
        <v>122</v>
      </c>
      <c r="B123" s="79">
        <v>2177</v>
      </c>
      <c r="C123" s="79">
        <v>2122</v>
      </c>
      <c r="D123" s="79">
        <v>494</v>
      </c>
      <c r="E123" s="20">
        <v>604</v>
      </c>
      <c r="F123" s="20">
        <v>2337</v>
      </c>
      <c r="G123" s="20">
        <v>1310</v>
      </c>
      <c r="H123" s="79">
        <v>25</v>
      </c>
      <c r="I123" s="79">
        <v>72</v>
      </c>
      <c r="J123" s="79">
        <v>0</v>
      </c>
      <c r="K123" s="20">
        <v>50</v>
      </c>
      <c r="L123" s="20">
        <v>81</v>
      </c>
      <c r="M123" s="20">
        <v>0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</row>
    <row r="124" spans="1:80">
      <c r="A124" s="19">
        <v>123</v>
      </c>
      <c r="B124" s="79">
        <v>384</v>
      </c>
      <c r="C124" s="79">
        <v>2135</v>
      </c>
      <c r="D124" s="79">
        <v>4256</v>
      </c>
      <c r="E124" s="20">
        <v>2052</v>
      </c>
      <c r="F124" s="20">
        <v>3098</v>
      </c>
      <c r="G124" s="20">
        <v>67</v>
      </c>
      <c r="H124" s="79">
        <v>60</v>
      </c>
      <c r="I124" s="79">
        <v>80</v>
      </c>
      <c r="J124" s="79">
        <v>0</v>
      </c>
      <c r="K124" s="20">
        <v>70</v>
      </c>
      <c r="L124" s="20">
        <v>121</v>
      </c>
      <c r="M124" s="20">
        <v>0</v>
      </c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</row>
    <row r="125" spans="1:80">
      <c r="A125" s="19">
        <v>124</v>
      </c>
      <c r="B125" s="79">
        <v>2363</v>
      </c>
      <c r="C125" s="79">
        <v>365</v>
      </c>
      <c r="D125" s="79">
        <v>1775</v>
      </c>
      <c r="E125" s="20">
        <v>955</v>
      </c>
      <c r="F125" s="20">
        <v>4940</v>
      </c>
      <c r="G125" s="20">
        <v>1885</v>
      </c>
      <c r="H125" s="79">
        <v>70</v>
      </c>
      <c r="I125" s="79">
        <v>153</v>
      </c>
      <c r="J125" s="79">
        <v>0</v>
      </c>
      <c r="K125" s="20">
        <v>35</v>
      </c>
      <c r="L125" s="20">
        <v>152</v>
      </c>
      <c r="M125" s="20">
        <v>20</v>
      </c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</row>
    <row r="126" spans="1:80">
      <c r="A126" s="19">
        <v>125</v>
      </c>
      <c r="B126" s="79">
        <v>4476</v>
      </c>
      <c r="C126" s="79">
        <v>5320</v>
      </c>
      <c r="D126" s="79">
        <v>2974</v>
      </c>
      <c r="E126" s="20">
        <v>884</v>
      </c>
      <c r="F126" s="20">
        <v>2980</v>
      </c>
      <c r="G126" s="20">
        <v>1756</v>
      </c>
      <c r="H126" s="79">
        <v>35</v>
      </c>
      <c r="I126" s="79">
        <v>50</v>
      </c>
      <c r="J126" s="79">
        <v>0</v>
      </c>
      <c r="K126" s="20">
        <v>41</v>
      </c>
      <c r="L126" s="20">
        <v>143</v>
      </c>
      <c r="M126" s="20">
        <v>0</v>
      </c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</row>
    <row r="127" spans="1:80">
      <c r="A127" s="19">
        <v>126</v>
      </c>
      <c r="B127" s="79">
        <v>1108</v>
      </c>
      <c r="C127" s="79">
        <v>2424</v>
      </c>
      <c r="D127" s="79">
        <v>1266</v>
      </c>
      <c r="E127" s="20">
        <v>4536</v>
      </c>
      <c r="F127" s="20">
        <v>836</v>
      </c>
      <c r="G127" s="20">
        <v>4991</v>
      </c>
      <c r="H127" s="79">
        <v>35</v>
      </c>
      <c r="I127" s="79">
        <v>52</v>
      </c>
      <c r="J127" s="79">
        <v>0</v>
      </c>
      <c r="K127" s="20">
        <v>35</v>
      </c>
      <c r="L127" s="20">
        <v>102</v>
      </c>
      <c r="M127" s="20">
        <v>0</v>
      </c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</row>
    <row r="128" spans="1:80">
      <c r="A128" s="19">
        <v>127</v>
      </c>
      <c r="B128" s="79">
        <v>1515</v>
      </c>
      <c r="C128" s="79">
        <v>3103</v>
      </c>
      <c r="D128" s="79">
        <v>3191</v>
      </c>
      <c r="E128" s="20">
        <v>4965</v>
      </c>
      <c r="F128" s="20">
        <v>5098</v>
      </c>
      <c r="G128" s="20">
        <v>1153</v>
      </c>
      <c r="H128" s="79">
        <v>55</v>
      </c>
      <c r="I128" s="79">
        <v>62</v>
      </c>
      <c r="J128" s="79">
        <v>0</v>
      </c>
      <c r="K128" s="20">
        <v>35</v>
      </c>
      <c r="L128" s="20">
        <v>111</v>
      </c>
      <c r="M128" s="20">
        <v>0</v>
      </c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</row>
    <row r="129" spans="1:80">
      <c r="A129" s="19">
        <v>128</v>
      </c>
      <c r="B129" s="79">
        <v>5145</v>
      </c>
      <c r="C129" s="79">
        <v>4063</v>
      </c>
      <c r="D129" s="79">
        <v>179</v>
      </c>
      <c r="E129" s="20">
        <v>766</v>
      </c>
      <c r="F129" s="20">
        <v>1717</v>
      </c>
      <c r="G129" s="20">
        <v>2665</v>
      </c>
      <c r="H129" s="79">
        <v>50</v>
      </c>
      <c r="I129" s="79">
        <v>52</v>
      </c>
      <c r="J129" s="79">
        <v>0</v>
      </c>
      <c r="K129" s="20">
        <v>70</v>
      </c>
      <c r="L129" s="20">
        <v>93</v>
      </c>
      <c r="M129" s="20">
        <v>50</v>
      </c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</row>
    <row r="130" spans="1:80">
      <c r="A130" s="19">
        <v>129</v>
      </c>
      <c r="B130" s="79">
        <v>4967</v>
      </c>
      <c r="C130" s="79">
        <v>869</v>
      </c>
      <c r="D130" s="79">
        <v>973</v>
      </c>
      <c r="E130" s="20">
        <v>4488</v>
      </c>
      <c r="F130" s="20">
        <v>714</v>
      </c>
      <c r="G130" s="20">
        <v>2481</v>
      </c>
      <c r="H130" s="79">
        <v>65</v>
      </c>
      <c r="I130" s="79">
        <v>140</v>
      </c>
      <c r="J130" s="79">
        <v>20</v>
      </c>
      <c r="K130" s="20">
        <v>30</v>
      </c>
      <c r="L130" s="20">
        <v>80</v>
      </c>
      <c r="M130" s="20">
        <v>20</v>
      </c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</row>
    <row r="131" spans="1:80">
      <c r="A131" s="19">
        <v>130</v>
      </c>
      <c r="B131" s="79">
        <v>1610</v>
      </c>
      <c r="C131" s="79">
        <v>3683</v>
      </c>
      <c r="D131" s="79">
        <v>857</v>
      </c>
      <c r="E131" s="20">
        <v>771</v>
      </c>
      <c r="F131" s="20">
        <v>148</v>
      </c>
      <c r="G131" s="20">
        <v>303</v>
      </c>
      <c r="H131" s="79">
        <v>50</v>
      </c>
      <c r="I131" s="79">
        <v>93</v>
      </c>
      <c r="J131" s="79">
        <v>0</v>
      </c>
      <c r="K131" s="20">
        <v>25</v>
      </c>
      <c r="L131" s="20">
        <v>101</v>
      </c>
      <c r="M131" s="20">
        <v>0</v>
      </c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</row>
    <row r="132" spans="1:80">
      <c r="A132" s="19">
        <v>131</v>
      </c>
      <c r="B132" s="79">
        <v>5122</v>
      </c>
      <c r="C132" s="79">
        <v>1683</v>
      </c>
      <c r="D132" s="79">
        <v>217</v>
      </c>
      <c r="E132" s="20">
        <v>1730</v>
      </c>
      <c r="F132" s="20">
        <v>862</v>
      </c>
      <c r="G132" s="20">
        <v>353</v>
      </c>
      <c r="H132" s="79">
        <v>50</v>
      </c>
      <c r="I132" s="79">
        <v>52</v>
      </c>
      <c r="J132" s="79">
        <v>20</v>
      </c>
      <c r="K132" s="20">
        <v>75</v>
      </c>
      <c r="L132" s="20">
        <v>73</v>
      </c>
      <c r="M132" s="20">
        <v>0</v>
      </c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</row>
    <row r="133" spans="1:80">
      <c r="A133" s="19">
        <v>132</v>
      </c>
      <c r="B133" s="79">
        <v>4719</v>
      </c>
      <c r="C133" s="79">
        <v>45</v>
      </c>
      <c r="D133" s="79">
        <v>2642</v>
      </c>
      <c r="E133" s="20">
        <v>337</v>
      </c>
      <c r="F133" s="20">
        <v>4985</v>
      </c>
      <c r="G133" s="20">
        <v>70</v>
      </c>
      <c r="H133" s="79">
        <v>75</v>
      </c>
      <c r="I133" s="79">
        <v>101</v>
      </c>
      <c r="J133" s="79">
        <v>0</v>
      </c>
      <c r="K133" s="20">
        <v>50</v>
      </c>
      <c r="L133" s="20">
        <v>110</v>
      </c>
      <c r="M133" s="20">
        <v>0</v>
      </c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</row>
    <row r="134" spans="1:80">
      <c r="A134" s="19">
        <v>133</v>
      </c>
      <c r="B134" s="79">
        <v>228</v>
      </c>
      <c r="C134" s="79">
        <v>1318</v>
      </c>
      <c r="D134" s="79">
        <v>3360</v>
      </c>
      <c r="E134" s="20">
        <v>558</v>
      </c>
      <c r="F134" s="20">
        <v>3008</v>
      </c>
      <c r="G134" s="20">
        <v>193</v>
      </c>
      <c r="H134" s="79">
        <v>55</v>
      </c>
      <c r="I134" s="79">
        <v>90</v>
      </c>
      <c r="J134" s="79">
        <v>20</v>
      </c>
      <c r="K134" s="20">
        <v>65</v>
      </c>
      <c r="L134" s="20">
        <v>142</v>
      </c>
      <c r="M134" s="20">
        <v>0</v>
      </c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</row>
    <row r="135" spans="1:80">
      <c r="A135" s="19">
        <v>134</v>
      </c>
      <c r="B135" s="79">
        <v>4945</v>
      </c>
      <c r="C135" s="79">
        <v>4288</v>
      </c>
      <c r="D135" s="79">
        <v>3309</v>
      </c>
      <c r="E135" s="20">
        <v>4060</v>
      </c>
      <c r="F135" s="20">
        <v>79</v>
      </c>
      <c r="G135" s="20">
        <v>4982</v>
      </c>
      <c r="H135" s="79">
        <v>30</v>
      </c>
      <c r="I135" s="79">
        <v>63</v>
      </c>
      <c r="J135" s="79">
        <v>50</v>
      </c>
      <c r="K135" s="20">
        <v>50</v>
      </c>
      <c r="L135" s="20">
        <v>90</v>
      </c>
      <c r="M135" s="20">
        <v>50</v>
      </c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</row>
    <row r="136" spans="1:80">
      <c r="A136" s="19">
        <v>135</v>
      </c>
      <c r="B136" s="79">
        <v>3316</v>
      </c>
      <c r="C136" s="79">
        <v>3504</v>
      </c>
      <c r="D136" s="79">
        <v>126</v>
      </c>
      <c r="E136" s="20">
        <v>4979</v>
      </c>
      <c r="F136" s="20">
        <v>3310</v>
      </c>
      <c r="G136" s="20">
        <v>5137</v>
      </c>
      <c r="H136" s="79">
        <v>66</v>
      </c>
      <c r="I136" s="79">
        <v>90</v>
      </c>
      <c r="J136" s="79">
        <v>0</v>
      </c>
      <c r="K136" s="20">
        <v>10</v>
      </c>
      <c r="L136" s="20">
        <v>90</v>
      </c>
      <c r="M136" s="20">
        <v>0</v>
      </c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</row>
    <row r="137" spans="1:80">
      <c r="A137" s="19">
        <v>136</v>
      </c>
      <c r="B137" s="79">
        <v>1334</v>
      </c>
      <c r="C137" s="79">
        <v>3937</v>
      </c>
      <c r="D137" s="79">
        <v>4176</v>
      </c>
      <c r="E137" s="20">
        <v>2471</v>
      </c>
      <c r="F137" s="20">
        <v>225</v>
      </c>
      <c r="G137" s="20">
        <v>3480</v>
      </c>
      <c r="H137" s="79">
        <v>26</v>
      </c>
      <c r="I137" s="79">
        <v>33</v>
      </c>
      <c r="J137" s="79">
        <v>0</v>
      </c>
      <c r="K137" s="20">
        <v>70</v>
      </c>
      <c r="L137" s="20">
        <v>41</v>
      </c>
      <c r="M137" s="20">
        <v>0</v>
      </c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</row>
    <row r="138" spans="1:80">
      <c r="A138" s="19">
        <v>137</v>
      </c>
      <c r="B138" s="79">
        <v>2337</v>
      </c>
      <c r="C138" s="79">
        <v>766</v>
      </c>
      <c r="D138" s="79">
        <v>4991</v>
      </c>
      <c r="E138" s="20">
        <v>4965</v>
      </c>
      <c r="F138" s="20">
        <v>1885</v>
      </c>
      <c r="G138" s="20">
        <v>2974</v>
      </c>
      <c r="H138" s="79">
        <v>45</v>
      </c>
      <c r="I138" s="79">
        <v>93</v>
      </c>
      <c r="J138" s="79">
        <v>0</v>
      </c>
      <c r="K138" s="20">
        <v>35</v>
      </c>
      <c r="L138" s="20">
        <v>73</v>
      </c>
      <c r="M138" s="20">
        <v>0</v>
      </c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</row>
    <row r="139" spans="1:80">
      <c r="A139" s="19">
        <v>138</v>
      </c>
      <c r="B139" s="79">
        <v>2122</v>
      </c>
      <c r="C139" s="79">
        <v>5148</v>
      </c>
      <c r="D139" s="79">
        <v>1775</v>
      </c>
      <c r="E139" s="20">
        <v>1610</v>
      </c>
      <c r="F139" s="20">
        <v>384</v>
      </c>
      <c r="G139" s="20">
        <v>1266</v>
      </c>
      <c r="H139" s="79">
        <v>50</v>
      </c>
      <c r="I139" s="79">
        <v>121</v>
      </c>
      <c r="J139" s="79">
        <v>100</v>
      </c>
      <c r="K139" s="20">
        <v>50</v>
      </c>
      <c r="L139" s="20">
        <v>100</v>
      </c>
      <c r="M139" s="20">
        <v>0</v>
      </c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</row>
    <row r="140" spans="1:80">
      <c r="A140" s="19">
        <v>139</v>
      </c>
      <c r="B140" s="79">
        <v>1756</v>
      </c>
      <c r="C140" s="79">
        <v>494</v>
      </c>
      <c r="D140" s="79">
        <v>1730</v>
      </c>
      <c r="E140" s="20">
        <v>4256</v>
      </c>
      <c r="F140" s="20">
        <v>2424</v>
      </c>
      <c r="G140" s="20">
        <v>179</v>
      </c>
      <c r="H140" s="79">
        <v>65</v>
      </c>
      <c r="I140" s="79">
        <v>180</v>
      </c>
      <c r="J140" s="79">
        <v>0</v>
      </c>
      <c r="K140" s="20">
        <v>35</v>
      </c>
      <c r="L140" s="20">
        <v>62</v>
      </c>
      <c r="M140" s="20">
        <v>0</v>
      </c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</row>
    <row r="141" spans="1:80">
      <c r="A141" s="19">
        <v>140</v>
      </c>
      <c r="B141" s="79">
        <v>5012</v>
      </c>
      <c r="C141" s="79">
        <v>955</v>
      </c>
      <c r="D141" s="79">
        <v>604</v>
      </c>
      <c r="E141" s="20">
        <v>4719</v>
      </c>
      <c r="F141" s="20">
        <v>3683</v>
      </c>
      <c r="G141" s="20">
        <v>4063</v>
      </c>
      <c r="H141" s="79">
        <v>65</v>
      </c>
      <c r="I141" s="79">
        <v>40</v>
      </c>
      <c r="J141" s="79">
        <v>0</v>
      </c>
      <c r="K141" s="20">
        <v>50</v>
      </c>
      <c r="L141" s="20">
        <v>84</v>
      </c>
      <c r="M141" s="20">
        <v>0</v>
      </c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</row>
    <row r="142" spans="1:80">
      <c r="A142" s="19">
        <v>141</v>
      </c>
      <c r="B142" s="79">
        <v>2642</v>
      </c>
      <c r="C142" s="79">
        <v>3098</v>
      </c>
      <c r="D142" s="79">
        <v>2665</v>
      </c>
      <c r="E142" s="20">
        <v>869</v>
      </c>
      <c r="F142" s="20">
        <v>188</v>
      </c>
      <c r="G142" s="20">
        <v>1011</v>
      </c>
      <c r="H142" s="79">
        <v>55</v>
      </c>
      <c r="I142" s="79">
        <v>141</v>
      </c>
      <c r="J142" s="79">
        <v>0</v>
      </c>
      <c r="K142" s="20">
        <v>70</v>
      </c>
      <c r="L142" s="20">
        <v>104</v>
      </c>
      <c r="M142" s="20">
        <v>0</v>
      </c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</row>
    <row r="143" spans="1:80">
      <c r="A143" s="19">
        <v>142</v>
      </c>
      <c r="B143" s="79">
        <v>857</v>
      </c>
      <c r="C143" s="79">
        <v>1310</v>
      </c>
      <c r="D143" s="79">
        <v>2980</v>
      </c>
      <c r="E143" s="20">
        <v>228</v>
      </c>
      <c r="F143" s="20">
        <v>5122</v>
      </c>
      <c r="G143" s="20">
        <v>5145</v>
      </c>
      <c r="H143" s="79">
        <v>65</v>
      </c>
      <c r="I143" s="79">
        <v>103</v>
      </c>
      <c r="J143" s="79">
        <v>0</v>
      </c>
      <c r="K143" s="20">
        <v>41</v>
      </c>
      <c r="L143" s="20">
        <v>83</v>
      </c>
      <c r="M143" s="20">
        <v>0</v>
      </c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</row>
    <row r="144" spans="1:80">
      <c r="A144" s="19">
        <v>143</v>
      </c>
      <c r="B144" s="79">
        <v>3138</v>
      </c>
      <c r="C144" s="79">
        <v>3310</v>
      </c>
      <c r="D144" s="79">
        <v>1515</v>
      </c>
      <c r="E144" s="20">
        <v>3309</v>
      </c>
      <c r="F144" s="20">
        <v>836</v>
      </c>
      <c r="G144" s="20">
        <v>337</v>
      </c>
      <c r="H144" s="79">
        <v>70</v>
      </c>
      <c r="I144" s="79">
        <v>110</v>
      </c>
      <c r="J144" s="79">
        <v>0</v>
      </c>
      <c r="K144" s="20">
        <v>70</v>
      </c>
      <c r="L144" s="20">
        <v>122</v>
      </c>
      <c r="M144" s="20">
        <v>50</v>
      </c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</row>
    <row r="145" spans="1:80">
      <c r="A145" s="19">
        <v>144</v>
      </c>
      <c r="B145" s="79">
        <v>303</v>
      </c>
      <c r="C145" s="79">
        <v>2052</v>
      </c>
      <c r="D145" s="79">
        <v>193</v>
      </c>
      <c r="E145" s="20">
        <v>5320</v>
      </c>
      <c r="F145" s="20">
        <v>3191</v>
      </c>
      <c r="G145" s="20">
        <v>2471</v>
      </c>
      <c r="H145" s="79">
        <v>45</v>
      </c>
      <c r="I145" s="79">
        <v>124</v>
      </c>
      <c r="J145" s="79">
        <v>0</v>
      </c>
      <c r="K145" s="20">
        <v>15</v>
      </c>
      <c r="L145" s="20">
        <v>61</v>
      </c>
      <c r="M145" s="20">
        <v>0</v>
      </c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</row>
    <row r="146" spans="1:80">
      <c r="A146" s="19">
        <v>145</v>
      </c>
      <c r="B146" s="79">
        <v>4536</v>
      </c>
      <c r="C146" s="79">
        <v>148</v>
      </c>
      <c r="D146" s="79">
        <v>714</v>
      </c>
      <c r="E146" s="20">
        <v>1218</v>
      </c>
      <c r="F146" s="20">
        <v>126</v>
      </c>
      <c r="G146" s="20">
        <v>1683</v>
      </c>
      <c r="H146" s="79">
        <v>50</v>
      </c>
      <c r="I146" s="79">
        <v>73</v>
      </c>
      <c r="J146" s="79">
        <v>0</v>
      </c>
      <c r="K146" s="20">
        <v>70</v>
      </c>
      <c r="L146" s="20">
        <v>150</v>
      </c>
      <c r="M146" s="20">
        <v>0</v>
      </c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</row>
    <row r="147" spans="1:80">
      <c r="A147" s="19">
        <v>146</v>
      </c>
      <c r="B147" s="79">
        <v>488</v>
      </c>
      <c r="C147" s="79">
        <v>176</v>
      </c>
      <c r="D147" s="79">
        <v>365</v>
      </c>
      <c r="E147" s="20">
        <v>45</v>
      </c>
      <c r="F147" s="20">
        <v>1153</v>
      </c>
      <c r="G147" s="20">
        <v>4967</v>
      </c>
      <c r="H147" s="79">
        <v>45</v>
      </c>
      <c r="I147" s="79">
        <v>101</v>
      </c>
      <c r="J147" s="79">
        <v>0</v>
      </c>
      <c r="K147" s="20">
        <v>55</v>
      </c>
      <c r="L147" s="20">
        <v>162</v>
      </c>
      <c r="M147" s="20">
        <v>20</v>
      </c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</row>
    <row r="148" spans="1:80">
      <c r="A148" s="19">
        <v>147</v>
      </c>
      <c r="B148" s="79">
        <v>3008</v>
      </c>
      <c r="C148" s="79">
        <v>4940</v>
      </c>
      <c r="D148" s="79">
        <v>4060</v>
      </c>
      <c r="E148" s="20">
        <v>4985</v>
      </c>
      <c r="F148" s="20">
        <v>4176</v>
      </c>
      <c r="G148" s="20">
        <v>5098</v>
      </c>
      <c r="H148" s="79">
        <v>10</v>
      </c>
      <c r="I148" s="79">
        <v>41</v>
      </c>
      <c r="J148" s="79">
        <v>0</v>
      </c>
      <c r="K148" s="20">
        <v>27</v>
      </c>
      <c r="L148" s="20">
        <v>23</v>
      </c>
      <c r="M148" s="20">
        <v>50</v>
      </c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</row>
    <row r="149" spans="1:80">
      <c r="A149" s="19">
        <v>148</v>
      </c>
      <c r="B149" s="79">
        <v>973</v>
      </c>
      <c r="C149" s="79">
        <v>3480</v>
      </c>
      <c r="D149" s="79">
        <v>1023</v>
      </c>
      <c r="E149" s="20">
        <v>4979</v>
      </c>
      <c r="F149" s="20">
        <v>3360</v>
      </c>
      <c r="G149" s="20">
        <v>4982</v>
      </c>
      <c r="H149" s="79">
        <v>55</v>
      </c>
      <c r="I149" s="79">
        <v>100</v>
      </c>
      <c r="J149" s="79">
        <v>0</v>
      </c>
      <c r="K149" s="20">
        <v>35</v>
      </c>
      <c r="L149" s="20">
        <v>43</v>
      </c>
      <c r="M149" s="20">
        <v>0</v>
      </c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</row>
    <row r="150" spans="1:80">
      <c r="A150" s="19">
        <v>149</v>
      </c>
      <c r="B150" s="79">
        <v>1334</v>
      </c>
      <c r="C150" s="79">
        <v>2481</v>
      </c>
      <c r="D150" s="79">
        <v>1108</v>
      </c>
      <c r="E150" s="20">
        <v>884</v>
      </c>
      <c r="F150" s="20">
        <v>771</v>
      </c>
      <c r="G150" s="20">
        <v>3504</v>
      </c>
      <c r="H150" s="79">
        <v>70</v>
      </c>
      <c r="I150" s="79">
        <v>111</v>
      </c>
      <c r="J150" s="79">
        <v>20</v>
      </c>
      <c r="K150" s="20">
        <v>15</v>
      </c>
      <c r="L150" s="20">
        <v>13</v>
      </c>
      <c r="M150" s="20">
        <v>0</v>
      </c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</row>
    <row r="151" spans="1:80">
      <c r="A151" s="19">
        <v>150</v>
      </c>
      <c r="B151" s="79">
        <v>1318</v>
      </c>
      <c r="C151" s="79">
        <v>1717</v>
      </c>
      <c r="D151" s="79">
        <v>862</v>
      </c>
      <c r="E151" s="20">
        <v>2177</v>
      </c>
      <c r="F151" s="20">
        <v>4288</v>
      </c>
      <c r="G151" s="20">
        <v>3103</v>
      </c>
      <c r="H151" s="79">
        <v>75</v>
      </c>
      <c r="I151" s="79">
        <v>155</v>
      </c>
      <c r="J151" s="79">
        <v>0</v>
      </c>
      <c r="K151" s="20">
        <v>50</v>
      </c>
      <c r="L151" s="20">
        <v>32</v>
      </c>
      <c r="M151" s="20">
        <v>0</v>
      </c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</row>
    <row r="152" spans="1:80">
      <c r="A152" s="19">
        <v>151</v>
      </c>
      <c r="B152" s="79">
        <v>4945</v>
      </c>
      <c r="C152" s="79">
        <v>5137</v>
      </c>
      <c r="D152" s="79">
        <v>67</v>
      </c>
      <c r="E152" s="20">
        <v>217</v>
      </c>
      <c r="F152" s="20">
        <v>2363</v>
      </c>
      <c r="G152" s="20">
        <v>3937</v>
      </c>
      <c r="H152" s="79">
        <v>45</v>
      </c>
      <c r="I152" s="79">
        <v>111</v>
      </c>
      <c r="J152" s="79">
        <v>0</v>
      </c>
      <c r="K152" s="20">
        <v>70</v>
      </c>
      <c r="L152" s="20">
        <v>81</v>
      </c>
      <c r="M152" s="20">
        <v>0</v>
      </c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</row>
    <row r="153" spans="1:80">
      <c r="A153" s="19">
        <v>152</v>
      </c>
      <c r="B153" s="79">
        <v>353</v>
      </c>
      <c r="C153" s="79">
        <v>79</v>
      </c>
      <c r="D153" s="79">
        <v>4476</v>
      </c>
      <c r="E153" s="20">
        <v>70</v>
      </c>
      <c r="F153" s="20">
        <v>4488</v>
      </c>
      <c r="G153" s="20">
        <v>2135</v>
      </c>
      <c r="H153" s="79">
        <v>50</v>
      </c>
      <c r="I153" s="79">
        <v>102</v>
      </c>
      <c r="J153" s="79">
        <v>0</v>
      </c>
      <c r="K153" s="20">
        <v>50</v>
      </c>
      <c r="L153" s="20">
        <v>92</v>
      </c>
      <c r="M153" s="20">
        <v>0</v>
      </c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</row>
    <row r="154" spans="1:80">
      <c r="A154" s="19">
        <v>153</v>
      </c>
      <c r="B154" s="79">
        <v>303</v>
      </c>
      <c r="C154" s="79">
        <v>558</v>
      </c>
      <c r="D154" s="79">
        <v>225</v>
      </c>
      <c r="E154" s="20">
        <v>2424</v>
      </c>
      <c r="F154" s="20">
        <v>3316</v>
      </c>
      <c r="G154" s="20">
        <v>4917</v>
      </c>
      <c r="H154" s="79">
        <v>35</v>
      </c>
      <c r="I154" s="79">
        <v>152</v>
      </c>
      <c r="J154" s="79">
        <v>0</v>
      </c>
      <c r="K154" s="20">
        <v>50</v>
      </c>
      <c r="L154" s="20">
        <v>32</v>
      </c>
      <c r="M154" s="20">
        <v>0</v>
      </c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</row>
    <row r="155" spans="1:80">
      <c r="A155" s="19">
        <v>154</v>
      </c>
      <c r="B155" s="79">
        <v>1266</v>
      </c>
      <c r="C155" s="79">
        <v>4965</v>
      </c>
      <c r="D155" s="79">
        <v>2471</v>
      </c>
      <c r="E155" s="20">
        <v>494</v>
      </c>
      <c r="F155" s="20">
        <v>5122</v>
      </c>
      <c r="G155" s="20">
        <v>4719</v>
      </c>
      <c r="H155" s="79">
        <v>10</v>
      </c>
      <c r="I155" s="79">
        <v>1</v>
      </c>
      <c r="J155" s="79">
        <v>0</v>
      </c>
      <c r="K155" s="20">
        <v>50</v>
      </c>
      <c r="L155" s="20">
        <v>210</v>
      </c>
      <c r="M155" s="20">
        <v>0</v>
      </c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</row>
    <row r="156" spans="1:80">
      <c r="A156" s="19">
        <v>155</v>
      </c>
      <c r="B156" s="79">
        <v>4991</v>
      </c>
      <c r="C156" s="79">
        <v>2665</v>
      </c>
      <c r="D156" s="79">
        <v>1730</v>
      </c>
      <c r="E156" s="20">
        <v>228</v>
      </c>
      <c r="F156" s="20">
        <v>3191</v>
      </c>
      <c r="G156" s="20">
        <v>4060</v>
      </c>
      <c r="H156" s="79">
        <v>35</v>
      </c>
      <c r="I156" s="79">
        <v>42</v>
      </c>
      <c r="J156" s="79">
        <v>0</v>
      </c>
      <c r="K156" s="20">
        <v>10</v>
      </c>
      <c r="L156" s="20">
        <v>32</v>
      </c>
      <c r="M156" s="20">
        <v>0</v>
      </c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</row>
    <row r="157" spans="1:80">
      <c r="A157" s="19">
        <v>156</v>
      </c>
      <c r="B157" s="79">
        <v>337</v>
      </c>
      <c r="C157" s="79">
        <v>4063</v>
      </c>
      <c r="D157" s="79">
        <v>2122</v>
      </c>
      <c r="E157" s="20">
        <v>2052</v>
      </c>
      <c r="F157" s="20">
        <v>857</v>
      </c>
      <c r="G157" s="20">
        <v>1885</v>
      </c>
      <c r="H157" s="79">
        <v>50</v>
      </c>
      <c r="I157" s="79">
        <v>40</v>
      </c>
      <c r="J157" s="79">
        <v>0</v>
      </c>
      <c r="K157" s="20">
        <v>70</v>
      </c>
      <c r="L157" s="20">
        <v>101</v>
      </c>
      <c r="M157" s="20">
        <v>0</v>
      </c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</row>
    <row r="158" spans="1:80">
      <c r="A158" s="19">
        <v>157</v>
      </c>
      <c r="B158" s="79">
        <v>176</v>
      </c>
      <c r="C158" s="79">
        <v>188</v>
      </c>
      <c r="D158" s="79">
        <v>4982</v>
      </c>
      <c r="E158" s="20">
        <v>4176</v>
      </c>
      <c r="F158" s="20">
        <v>179</v>
      </c>
      <c r="G158" s="20">
        <v>1775</v>
      </c>
      <c r="H158" s="79">
        <v>70</v>
      </c>
      <c r="I158" s="79">
        <v>51</v>
      </c>
      <c r="J158" s="79">
        <v>0</v>
      </c>
      <c r="K158" s="20">
        <v>50</v>
      </c>
      <c r="L158" s="20">
        <v>150</v>
      </c>
      <c r="M158" s="20">
        <v>0</v>
      </c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</row>
    <row r="159" spans="1:80">
      <c r="A159" s="19">
        <v>158</v>
      </c>
      <c r="B159" s="79">
        <v>1610</v>
      </c>
      <c r="C159" s="79">
        <v>3360</v>
      </c>
      <c r="D159" s="79">
        <v>488</v>
      </c>
      <c r="E159" s="20">
        <v>126</v>
      </c>
      <c r="F159" s="20">
        <v>2642</v>
      </c>
      <c r="G159" s="20">
        <v>1515</v>
      </c>
      <c r="H159" s="79">
        <v>15</v>
      </c>
      <c r="I159" s="79">
        <v>84</v>
      </c>
      <c r="J159" s="79">
        <v>0</v>
      </c>
      <c r="K159" s="20">
        <v>65</v>
      </c>
      <c r="L159" s="20">
        <v>100</v>
      </c>
      <c r="M159" s="20">
        <v>0</v>
      </c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</row>
    <row r="160" spans="1:80">
      <c r="A160" s="19">
        <v>159</v>
      </c>
      <c r="B160" s="79">
        <v>4536</v>
      </c>
      <c r="C160" s="79">
        <v>4985</v>
      </c>
      <c r="D160" s="79">
        <v>5320</v>
      </c>
      <c r="E160" s="20">
        <v>1023</v>
      </c>
      <c r="F160" s="20">
        <v>3309</v>
      </c>
      <c r="G160" s="20">
        <v>4256</v>
      </c>
      <c r="H160" s="79">
        <v>21</v>
      </c>
      <c r="I160" s="79">
        <v>42</v>
      </c>
      <c r="J160" s="79">
        <v>0</v>
      </c>
      <c r="K160" s="20">
        <v>70</v>
      </c>
      <c r="L160" s="20">
        <v>180</v>
      </c>
      <c r="M160" s="20">
        <v>0</v>
      </c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</row>
    <row r="161" spans="1:80">
      <c r="A161" s="19">
        <v>160</v>
      </c>
      <c r="B161" s="79">
        <v>3138</v>
      </c>
      <c r="C161" s="79">
        <v>4967</v>
      </c>
      <c r="D161" s="79">
        <v>1683</v>
      </c>
      <c r="E161" s="20">
        <v>5137</v>
      </c>
      <c r="F161" s="20">
        <v>771</v>
      </c>
      <c r="G161" s="20">
        <v>5145</v>
      </c>
      <c r="H161" s="79">
        <v>35</v>
      </c>
      <c r="I161" s="79">
        <v>182</v>
      </c>
      <c r="J161" s="79">
        <v>0</v>
      </c>
      <c r="K161" s="20">
        <v>16</v>
      </c>
      <c r="L161" s="20">
        <v>22</v>
      </c>
      <c r="M161" s="20">
        <v>0</v>
      </c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</row>
    <row r="162" spans="1:80">
      <c r="A162" s="19">
        <v>161</v>
      </c>
      <c r="B162" s="79">
        <v>1717</v>
      </c>
      <c r="C162" s="79">
        <v>955</v>
      </c>
      <c r="D162" s="79">
        <v>973</v>
      </c>
      <c r="E162" s="20">
        <v>2974</v>
      </c>
      <c r="F162" s="20">
        <v>1218</v>
      </c>
      <c r="G162" s="20">
        <v>1108</v>
      </c>
      <c r="H162" s="79">
        <v>45</v>
      </c>
      <c r="I162" s="79">
        <v>82</v>
      </c>
      <c r="J162" s="79">
        <v>0</v>
      </c>
      <c r="K162" s="20">
        <v>55</v>
      </c>
      <c r="L162" s="20">
        <v>52</v>
      </c>
      <c r="M162" s="20">
        <v>0</v>
      </c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</row>
    <row r="163" spans="1:80">
      <c r="A163" s="19">
        <v>162</v>
      </c>
      <c r="B163" s="79">
        <v>5098</v>
      </c>
      <c r="C163" s="79">
        <v>2481</v>
      </c>
      <c r="D163" s="79">
        <v>5012</v>
      </c>
      <c r="E163" s="20">
        <v>79</v>
      </c>
      <c r="F163" s="20">
        <v>2177</v>
      </c>
      <c r="G163" s="20">
        <v>45</v>
      </c>
      <c r="H163" s="79">
        <v>50</v>
      </c>
      <c r="I163" s="79">
        <v>63</v>
      </c>
      <c r="J163" s="79">
        <v>0</v>
      </c>
      <c r="K163" s="20">
        <v>50</v>
      </c>
      <c r="L163" s="20">
        <v>30</v>
      </c>
      <c r="M163" s="20">
        <v>0</v>
      </c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</row>
    <row r="164" spans="1:80">
      <c r="A164" s="19">
        <v>163</v>
      </c>
      <c r="B164" s="79">
        <v>4917</v>
      </c>
      <c r="C164" s="79">
        <v>836</v>
      </c>
      <c r="D164" s="79">
        <v>3480</v>
      </c>
      <c r="E164" s="20">
        <v>1318</v>
      </c>
      <c r="F164" s="20">
        <v>353</v>
      </c>
      <c r="G164" s="20">
        <v>1310</v>
      </c>
      <c r="H164" s="79">
        <v>55</v>
      </c>
      <c r="I164" s="79">
        <v>121</v>
      </c>
      <c r="J164" s="79">
        <v>0</v>
      </c>
      <c r="K164" s="20">
        <v>61</v>
      </c>
      <c r="L164" s="20">
        <v>121</v>
      </c>
      <c r="M164" s="20">
        <v>0</v>
      </c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</row>
    <row r="165" spans="1:80">
      <c r="A165" s="19">
        <v>164</v>
      </c>
      <c r="B165" s="79">
        <v>869</v>
      </c>
      <c r="C165" s="79">
        <v>67</v>
      </c>
      <c r="D165" s="79">
        <v>862</v>
      </c>
      <c r="E165" s="20">
        <v>225</v>
      </c>
      <c r="F165" s="20">
        <v>4979</v>
      </c>
      <c r="G165" s="20">
        <v>1153</v>
      </c>
      <c r="H165" s="79">
        <v>70</v>
      </c>
      <c r="I165" s="79">
        <v>210</v>
      </c>
      <c r="J165" s="79">
        <v>0</v>
      </c>
      <c r="K165" s="20">
        <v>50</v>
      </c>
      <c r="L165" s="20">
        <v>72</v>
      </c>
      <c r="M165" s="20">
        <v>0</v>
      </c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</row>
    <row r="166" spans="1:80">
      <c r="A166" s="19">
        <v>165</v>
      </c>
      <c r="B166" s="79">
        <v>4288</v>
      </c>
      <c r="C166" s="79">
        <v>884</v>
      </c>
      <c r="D166" s="79">
        <v>3937</v>
      </c>
      <c r="E166" s="20">
        <v>2135</v>
      </c>
      <c r="F166" s="20">
        <v>558</v>
      </c>
      <c r="G166" s="20">
        <v>2337</v>
      </c>
      <c r="H166" s="79">
        <v>50</v>
      </c>
      <c r="I166" s="79">
        <v>120</v>
      </c>
      <c r="J166" s="79">
        <v>0</v>
      </c>
      <c r="K166" s="20">
        <v>35</v>
      </c>
      <c r="L166" s="20">
        <v>152</v>
      </c>
      <c r="M166" s="20">
        <v>0</v>
      </c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</row>
    <row r="167" spans="1:80">
      <c r="A167" s="19">
        <v>166</v>
      </c>
      <c r="B167" s="79">
        <v>2363</v>
      </c>
      <c r="C167" s="79">
        <v>384</v>
      </c>
      <c r="D167" s="79">
        <v>766</v>
      </c>
      <c r="E167" s="20">
        <v>3310</v>
      </c>
      <c r="F167" s="20">
        <v>3683</v>
      </c>
      <c r="G167" s="20">
        <v>1334</v>
      </c>
      <c r="H167" s="79">
        <v>70</v>
      </c>
      <c r="I167" s="79">
        <v>20</v>
      </c>
      <c r="J167" s="79">
        <v>0</v>
      </c>
      <c r="K167" s="20">
        <v>30</v>
      </c>
      <c r="L167" s="20">
        <v>103</v>
      </c>
      <c r="M167" s="20">
        <v>20</v>
      </c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</row>
    <row r="168" spans="1:80">
      <c r="A168" s="19">
        <v>167</v>
      </c>
      <c r="B168" s="79">
        <v>193</v>
      </c>
      <c r="C168" s="79">
        <v>4476</v>
      </c>
      <c r="D168" s="79">
        <v>714</v>
      </c>
      <c r="E168" s="20">
        <v>3098</v>
      </c>
      <c r="F168" s="20">
        <v>217</v>
      </c>
      <c r="G168" s="20">
        <v>365</v>
      </c>
      <c r="H168" s="79">
        <v>55</v>
      </c>
      <c r="I168" s="79">
        <v>93</v>
      </c>
      <c r="J168" s="79">
        <v>0</v>
      </c>
      <c r="K168" s="20">
        <v>30</v>
      </c>
      <c r="L168" s="20">
        <v>142</v>
      </c>
      <c r="M168" s="20">
        <v>20</v>
      </c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</row>
    <row r="169" spans="1:80">
      <c r="A169" s="19">
        <v>168</v>
      </c>
      <c r="B169" s="79">
        <v>1011</v>
      </c>
      <c r="C169" s="79">
        <v>4940</v>
      </c>
      <c r="D169" s="79">
        <v>3103</v>
      </c>
      <c r="E169" s="20">
        <v>148</v>
      </c>
      <c r="F169" s="20">
        <v>4488</v>
      </c>
      <c r="G169" s="20">
        <v>2980</v>
      </c>
      <c r="H169" s="79">
        <v>30</v>
      </c>
      <c r="I169" s="79">
        <v>42</v>
      </c>
      <c r="J169" s="79">
        <v>0</v>
      </c>
      <c r="K169" s="20">
        <v>20</v>
      </c>
      <c r="L169" s="20">
        <v>123</v>
      </c>
      <c r="M169" s="20">
        <v>0</v>
      </c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</row>
    <row r="170" spans="1:80">
      <c r="A170" s="19">
        <v>169</v>
      </c>
      <c r="B170" s="79">
        <v>5148</v>
      </c>
      <c r="C170" s="79">
        <v>604</v>
      </c>
      <c r="D170" s="79">
        <v>1756</v>
      </c>
      <c r="E170" s="20">
        <v>3008</v>
      </c>
      <c r="F170" s="20">
        <v>3504</v>
      </c>
      <c r="G170" s="20">
        <v>70</v>
      </c>
      <c r="H170" s="79">
        <v>50</v>
      </c>
      <c r="I170" s="79">
        <v>110</v>
      </c>
      <c r="J170" s="79">
        <v>0</v>
      </c>
      <c r="K170" s="20">
        <v>65</v>
      </c>
      <c r="L170" s="20">
        <v>70</v>
      </c>
      <c r="M170" s="20">
        <v>0</v>
      </c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</row>
    <row r="171" spans="1:80">
      <c r="A171" s="19">
        <v>170</v>
      </c>
      <c r="B171" s="79">
        <v>955</v>
      </c>
      <c r="C171" s="79">
        <v>4965</v>
      </c>
      <c r="D171" s="79">
        <v>3316</v>
      </c>
      <c r="E171" s="20">
        <v>771</v>
      </c>
      <c r="F171" s="20">
        <v>488</v>
      </c>
      <c r="G171" s="20">
        <v>4945</v>
      </c>
      <c r="H171" s="79">
        <v>70</v>
      </c>
      <c r="I171" s="79">
        <v>91</v>
      </c>
      <c r="J171" s="79">
        <v>20</v>
      </c>
      <c r="K171" s="20">
        <v>50</v>
      </c>
      <c r="L171" s="20">
        <v>71</v>
      </c>
      <c r="M171" s="20">
        <v>0</v>
      </c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</row>
    <row r="172" spans="1:80">
      <c r="A172" s="19">
        <v>171</v>
      </c>
      <c r="B172" s="79">
        <v>4256</v>
      </c>
      <c r="C172" s="79">
        <v>228</v>
      </c>
      <c r="D172" s="79">
        <v>1717</v>
      </c>
      <c r="E172" s="20">
        <v>4917</v>
      </c>
      <c r="F172" s="20">
        <v>176</v>
      </c>
      <c r="G172" s="20">
        <v>1515</v>
      </c>
      <c r="H172" s="79">
        <v>50</v>
      </c>
      <c r="I172" s="79">
        <v>121</v>
      </c>
      <c r="J172" s="79">
        <v>0</v>
      </c>
      <c r="K172" s="20">
        <v>55</v>
      </c>
      <c r="L172" s="20">
        <v>51</v>
      </c>
      <c r="M172" s="20">
        <v>0</v>
      </c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</row>
    <row r="173" spans="1:80">
      <c r="A173" s="19">
        <v>172</v>
      </c>
      <c r="B173" s="79">
        <v>494</v>
      </c>
      <c r="C173" s="79">
        <v>3309</v>
      </c>
      <c r="D173" s="79">
        <v>303</v>
      </c>
      <c r="E173" s="20">
        <v>5098</v>
      </c>
      <c r="F173" s="20">
        <v>869</v>
      </c>
      <c r="G173" s="20">
        <v>2974</v>
      </c>
      <c r="H173" s="79">
        <v>65</v>
      </c>
      <c r="I173" s="79">
        <v>131</v>
      </c>
      <c r="J173" s="79">
        <v>0</v>
      </c>
      <c r="K173" s="20">
        <v>41</v>
      </c>
      <c r="L173" s="20">
        <v>43</v>
      </c>
      <c r="M173" s="20">
        <v>0</v>
      </c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</row>
    <row r="174" spans="1:80">
      <c r="A174" s="19">
        <v>173</v>
      </c>
      <c r="B174" s="79">
        <v>2337</v>
      </c>
      <c r="C174" s="79">
        <v>2424</v>
      </c>
      <c r="D174" s="79">
        <v>1683</v>
      </c>
      <c r="E174" s="20">
        <v>79</v>
      </c>
      <c r="F174" s="20">
        <v>4176</v>
      </c>
      <c r="G174" s="20">
        <v>3360</v>
      </c>
      <c r="H174" s="79">
        <v>35</v>
      </c>
      <c r="I174" s="79">
        <v>93</v>
      </c>
      <c r="J174" s="79">
        <v>0</v>
      </c>
      <c r="K174" s="20">
        <v>65</v>
      </c>
      <c r="L174" s="20">
        <v>101</v>
      </c>
      <c r="M174" s="20">
        <v>0</v>
      </c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</row>
    <row r="175" spans="1:80">
      <c r="A175" s="19">
        <v>174</v>
      </c>
      <c r="B175" s="79">
        <v>1218</v>
      </c>
      <c r="C175" s="79">
        <v>353</v>
      </c>
      <c r="D175" s="79">
        <v>2481</v>
      </c>
      <c r="E175" s="20">
        <v>384</v>
      </c>
      <c r="F175" s="20">
        <v>5320</v>
      </c>
      <c r="G175" s="20">
        <v>5145</v>
      </c>
      <c r="H175" s="79">
        <v>50</v>
      </c>
      <c r="I175" s="79">
        <v>140</v>
      </c>
      <c r="J175" s="79">
        <v>0</v>
      </c>
      <c r="K175" s="20">
        <v>30</v>
      </c>
      <c r="L175" s="20">
        <v>41</v>
      </c>
      <c r="M175" s="20">
        <v>0</v>
      </c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</row>
    <row r="176" spans="1:80">
      <c r="A176" s="19">
        <v>175</v>
      </c>
      <c r="B176" s="79">
        <v>2471</v>
      </c>
      <c r="C176" s="79">
        <v>1775</v>
      </c>
      <c r="D176" s="79">
        <v>126</v>
      </c>
      <c r="E176" s="20">
        <v>1153</v>
      </c>
      <c r="F176" s="20">
        <v>766</v>
      </c>
      <c r="G176" s="20">
        <v>2177</v>
      </c>
      <c r="H176" s="79">
        <v>35</v>
      </c>
      <c r="I176" s="79">
        <v>81</v>
      </c>
      <c r="J176" s="79">
        <v>0</v>
      </c>
      <c r="K176" s="20">
        <v>50</v>
      </c>
      <c r="L176" s="20">
        <v>73</v>
      </c>
      <c r="M176" s="20">
        <v>0</v>
      </c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</row>
    <row r="177" spans="1:80">
      <c r="A177" s="19">
        <v>176</v>
      </c>
      <c r="B177" s="79">
        <v>4063</v>
      </c>
      <c r="C177" s="79">
        <v>3138</v>
      </c>
      <c r="D177" s="79">
        <v>4488</v>
      </c>
      <c r="E177" s="20">
        <v>2642</v>
      </c>
      <c r="F177" s="20">
        <v>5122</v>
      </c>
      <c r="G177" s="20">
        <v>4288</v>
      </c>
      <c r="H177" s="79">
        <v>30</v>
      </c>
      <c r="I177" s="79">
        <v>142</v>
      </c>
      <c r="J177" s="79">
        <v>0</v>
      </c>
      <c r="K177" s="20">
        <v>55</v>
      </c>
      <c r="L177" s="20">
        <v>82</v>
      </c>
      <c r="M177" s="20">
        <v>0</v>
      </c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</row>
    <row r="178" spans="1:80">
      <c r="A178" s="19">
        <v>177</v>
      </c>
      <c r="B178" s="79">
        <v>3310</v>
      </c>
      <c r="C178" s="79">
        <v>4982</v>
      </c>
      <c r="D178" s="79">
        <v>5148</v>
      </c>
      <c r="E178" s="20">
        <v>217</v>
      </c>
      <c r="F178" s="20">
        <v>3191</v>
      </c>
      <c r="G178" s="20">
        <v>4536</v>
      </c>
      <c r="H178" s="79">
        <v>45</v>
      </c>
      <c r="I178" s="79">
        <v>111</v>
      </c>
      <c r="J178" s="79">
        <v>0</v>
      </c>
      <c r="K178" s="20">
        <v>30</v>
      </c>
      <c r="L178" s="20">
        <v>73</v>
      </c>
      <c r="M178" s="20">
        <v>0</v>
      </c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</row>
    <row r="179" spans="1:80">
      <c r="A179" s="19">
        <v>178</v>
      </c>
      <c r="B179" s="79">
        <v>2135</v>
      </c>
      <c r="C179" s="79">
        <v>2665</v>
      </c>
      <c r="D179" s="79">
        <v>5137</v>
      </c>
      <c r="E179" s="20">
        <v>1266</v>
      </c>
      <c r="F179" s="20">
        <v>862</v>
      </c>
      <c r="G179" s="20">
        <v>1310</v>
      </c>
      <c r="H179" s="79">
        <v>10</v>
      </c>
      <c r="I179" s="79">
        <v>55</v>
      </c>
      <c r="J179" s="79">
        <v>0</v>
      </c>
      <c r="K179" s="20">
        <v>35</v>
      </c>
      <c r="L179" s="20">
        <v>135</v>
      </c>
      <c r="M179" s="20">
        <v>0</v>
      </c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</row>
    <row r="180" spans="1:80">
      <c r="A180" s="19">
        <v>179</v>
      </c>
      <c r="B180" s="79">
        <v>2052</v>
      </c>
      <c r="C180" s="79">
        <v>4945</v>
      </c>
      <c r="D180" s="79">
        <v>4476</v>
      </c>
      <c r="E180" s="20">
        <v>3008</v>
      </c>
      <c r="F180" s="20">
        <v>1334</v>
      </c>
      <c r="G180" s="20">
        <v>1023</v>
      </c>
      <c r="H180" s="79">
        <v>36</v>
      </c>
      <c r="I180" s="79">
        <v>102</v>
      </c>
      <c r="J180" s="79">
        <v>0</v>
      </c>
      <c r="K180" s="20">
        <v>50</v>
      </c>
      <c r="L180" s="20">
        <v>70</v>
      </c>
      <c r="M180" s="20">
        <v>0</v>
      </c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</row>
    <row r="181" spans="1:80">
      <c r="A181" s="19">
        <v>180</v>
      </c>
      <c r="B181" s="79">
        <v>2980</v>
      </c>
      <c r="C181" s="79">
        <v>4967</v>
      </c>
      <c r="D181" s="79">
        <v>1108</v>
      </c>
      <c r="E181" s="20">
        <v>337</v>
      </c>
      <c r="F181" s="20">
        <v>5012</v>
      </c>
      <c r="G181" s="20">
        <v>225</v>
      </c>
      <c r="H181" s="79">
        <v>35</v>
      </c>
      <c r="I181" s="79">
        <v>31</v>
      </c>
      <c r="J181" s="79">
        <v>0</v>
      </c>
      <c r="K181" s="20">
        <v>70</v>
      </c>
      <c r="L181" s="20">
        <v>71</v>
      </c>
      <c r="M181" s="20">
        <v>40</v>
      </c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</row>
    <row r="182" spans="1:80">
      <c r="A182" s="19">
        <v>181</v>
      </c>
      <c r="B182" s="79">
        <v>188</v>
      </c>
      <c r="C182" s="79">
        <v>1885</v>
      </c>
      <c r="D182" s="79">
        <v>1730</v>
      </c>
      <c r="E182" s="20">
        <v>714</v>
      </c>
      <c r="F182" s="20">
        <v>70</v>
      </c>
      <c r="G182" s="20">
        <v>3937</v>
      </c>
      <c r="H182" s="79">
        <v>75</v>
      </c>
      <c r="I182" s="79">
        <v>134</v>
      </c>
      <c r="J182" s="79">
        <v>0</v>
      </c>
      <c r="K182" s="20">
        <v>65</v>
      </c>
      <c r="L182" s="20">
        <v>90</v>
      </c>
      <c r="M182" s="20">
        <v>0</v>
      </c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</row>
    <row r="183" spans="1:80">
      <c r="A183" s="19">
        <v>182</v>
      </c>
      <c r="B183" s="79">
        <v>148</v>
      </c>
      <c r="C183" s="79">
        <v>4985</v>
      </c>
      <c r="D183" s="79">
        <v>67</v>
      </c>
      <c r="E183" s="20">
        <v>884</v>
      </c>
      <c r="F183" s="20">
        <v>193</v>
      </c>
      <c r="G183" s="20">
        <v>604</v>
      </c>
      <c r="H183" s="79">
        <v>60</v>
      </c>
      <c r="I183" s="79">
        <v>150</v>
      </c>
      <c r="J183" s="79">
        <v>0</v>
      </c>
      <c r="K183" s="20">
        <v>45</v>
      </c>
      <c r="L183" s="20">
        <v>51</v>
      </c>
      <c r="M183" s="20">
        <v>0</v>
      </c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</row>
    <row r="184" spans="1:80">
      <c r="A184" s="19">
        <v>183</v>
      </c>
      <c r="B184" s="79">
        <v>179</v>
      </c>
      <c r="C184" s="79">
        <v>4719</v>
      </c>
      <c r="D184" s="79">
        <v>558</v>
      </c>
      <c r="E184" s="20">
        <v>3098</v>
      </c>
      <c r="F184" s="20">
        <v>3504</v>
      </c>
      <c r="G184" s="20">
        <v>836</v>
      </c>
      <c r="H184" s="79">
        <v>30</v>
      </c>
      <c r="I184" s="79">
        <v>132</v>
      </c>
      <c r="J184" s="79">
        <v>0</v>
      </c>
      <c r="K184" s="20">
        <v>35</v>
      </c>
      <c r="L184" s="20">
        <v>170</v>
      </c>
      <c r="M184" s="20">
        <v>0</v>
      </c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</row>
    <row r="185" spans="1:80">
      <c r="A185" s="19">
        <v>184</v>
      </c>
      <c r="B185" s="79">
        <v>3316</v>
      </c>
      <c r="C185" s="79">
        <v>1011</v>
      </c>
      <c r="D185" s="79">
        <v>973</v>
      </c>
      <c r="E185" s="20">
        <v>1756</v>
      </c>
      <c r="F185" s="20">
        <v>2363</v>
      </c>
      <c r="G185" s="20">
        <v>1610</v>
      </c>
      <c r="H185" s="79">
        <v>45</v>
      </c>
      <c r="I185" s="79">
        <v>72</v>
      </c>
      <c r="J185" s="79">
        <v>0</v>
      </c>
      <c r="K185" s="20">
        <v>50</v>
      </c>
      <c r="L185" s="20">
        <v>110</v>
      </c>
      <c r="M185" s="20">
        <v>0</v>
      </c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</row>
    <row r="186" spans="1:80">
      <c r="A186" s="19">
        <v>185</v>
      </c>
      <c r="B186" s="79">
        <v>857</v>
      </c>
      <c r="C186" s="79">
        <v>4991</v>
      </c>
      <c r="D186" s="79">
        <v>4940</v>
      </c>
      <c r="E186" s="20">
        <v>1318</v>
      </c>
      <c r="F186" s="20">
        <v>45</v>
      </c>
      <c r="G186" s="20">
        <v>4979</v>
      </c>
      <c r="H186" s="79">
        <v>15</v>
      </c>
      <c r="I186" s="79">
        <v>1</v>
      </c>
      <c r="J186" s="79">
        <v>0</v>
      </c>
      <c r="K186" s="20">
        <v>60</v>
      </c>
      <c r="L186" s="20">
        <v>110</v>
      </c>
      <c r="M186" s="20">
        <v>100</v>
      </c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</row>
    <row r="187" spans="1:80">
      <c r="A187" s="19">
        <v>186</v>
      </c>
      <c r="B187" s="79">
        <v>3683</v>
      </c>
      <c r="C187" s="79">
        <v>3103</v>
      </c>
      <c r="D187" s="79">
        <v>2122</v>
      </c>
      <c r="E187" s="20">
        <v>3480</v>
      </c>
      <c r="F187" s="20">
        <v>365</v>
      </c>
      <c r="G187" s="20">
        <v>4060</v>
      </c>
      <c r="H187" s="79">
        <v>15</v>
      </c>
      <c r="I187" s="79">
        <v>51</v>
      </c>
      <c r="J187" s="79">
        <v>0</v>
      </c>
      <c r="K187" s="20">
        <v>20</v>
      </c>
      <c r="L187" s="20">
        <v>45</v>
      </c>
      <c r="M187" s="20">
        <v>0</v>
      </c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</row>
    <row r="188" spans="1:80">
      <c r="A188" s="19">
        <v>187</v>
      </c>
      <c r="B188" s="79"/>
      <c r="C188" s="79"/>
      <c r="D188" s="79"/>
      <c r="E188" s="20"/>
      <c r="F188" s="20"/>
      <c r="G188" s="20"/>
      <c r="H188" s="79"/>
      <c r="I188" s="79"/>
      <c r="J188" s="79"/>
      <c r="K188" s="20"/>
      <c r="L188" s="20"/>
      <c r="M188" s="20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</row>
    <row r="189" spans="1:80">
      <c r="A189" s="19">
        <v>188</v>
      </c>
      <c r="B189" s="79"/>
      <c r="C189" s="79"/>
      <c r="D189" s="79"/>
      <c r="E189" s="20"/>
      <c r="F189" s="20"/>
      <c r="G189" s="20"/>
      <c r="H189" s="79"/>
      <c r="I189" s="79"/>
      <c r="J189" s="79"/>
      <c r="K189" s="20"/>
      <c r="L189" s="20"/>
      <c r="M189" s="20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</row>
    <row r="190" spans="1:80">
      <c r="A190" s="19">
        <v>189</v>
      </c>
      <c r="B190" s="79"/>
      <c r="C190" s="79"/>
      <c r="D190" s="79"/>
      <c r="E190" s="20"/>
      <c r="F190" s="20"/>
      <c r="G190" s="20"/>
      <c r="H190" s="79"/>
      <c r="I190" s="79"/>
      <c r="J190" s="79"/>
      <c r="K190" s="20"/>
      <c r="L190" s="20"/>
      <c r="M190" s="20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</row>
    <row r="191" spans="1:80">
      <c r="A191" s="19">
        <v>190</v>
      </c>
      <c r="B191" s="79"/>
      <c r="C191" s="79"/>
      <c r="D191" s="79"/>
      <c r="E191" s="20"/>
      <c r="F191" s="20"/>
      <c r="G191" s="20"/>
      <c r="H191" s="79"/>
      <c r="I191" s="79"/>
      <c r="J191" s="79"/>
      <c r="K191" s="20"/>
      <c r="L191" s="20"/>
      <c r="M191" s="20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</row>
    <row r="192" spans="1:80">
      <c r="A192" s="19">
        <v>191</v>
      </c>
      <c r="B192" s="79"/>
      <c r="C192" s="79"/>
      <c r="D192" s="79"/>
      <c r="E192" s="20"/>
      <c r="F192" s="20"/>
      <c r="G192" s="20"/>
      <c r="H192" s="79"/>
      <c r="I192" s="79"/>
      <c r="J192" s="79"/>
      <c r="K192" s="20"/>
      <c r="L192" s="20"/>
      <c r="M192" s="20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</row>
    <row r="193" spans="1:80">
      <c r="A193" s="19">
        <v>192</v>
      </c>
      <c r="B193" s="79"/>
      <c r="C193" s="79"/>
      <c r="D193" s="79"/>
      <c r="E193" s="20"/>
      <c r="F193" s="20"/>
      <c r="G193" s="20"/>
      <c r="H193" s="79"/>
      <c r="I193" s="79"/>
      <c r="J193" s="79"/>
      <c r="K193" s="20"/>
      <c r="L193" s="20"/>
      <c r="M193" s="20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</row>
    <row r="194" spans="1:80">
      <c r="A194" s="19">
        <v>193</v>
      </c>
      <c r="B194" s="79"/>
      <c r="C194" s="79"/>
      <c r="D194" s="79"/>
      <c r="E194" s="20"/>
      <c r="F194" s="20"/>
      <c r="G194" s="20"/>
      <c r="H194" s="79"/>
      <c r="I194" s="79"/>
      <c r="J194" s="79"/>
      <c r="K194" s="20"/>
      <c r="L194" s="20"/>
      <c r="M194" s="20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</row>
    <row r="195" spans="1:80">
      <c r="A195" s="19">
        <v>194</v>
      </c>
      <c r="B195" s="79"/>
      <c r="C195" s="79"/>
      <c r="D195" s="79"/>
      <c r="E195" s="20"/>
      <c r="F195" s="20"/>
      <c r="G195" s="20"/>
      <c r="H195" s="79"/>
      <c r="I195" s="79"/>
      <c r="J195" s="79"/>
      <c r="K195" s="20"/>
      <c r="L195" s="20"/>
      <c r="M195" s="20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</row>
    <row r="196" spans="1:80">
      <c r="A196" s="19">
        <v>195</v>
      </c>
      <c r="B196" s="79"/>
      <c r="C196" s="79"/>
      <c r="D196" s="79"/>
      <c r="E196" s="20"/>
      <c r="F196" s="20"/>
      <c r="G196" s="20"/>
      <c r="H196" s="79"/>
      <c r="I196" s="79"/>
      <c r="J196" s="79"/>
      <c r="K196" s="20"/>
      <c r="L196" s="20"/>
      <c r="M196" s="20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</row>
    <row r="197" spans="1:80">
      <c r="A197" s="19">
        <v>196</v>
      </c>
      <c r="B197" s="79"/>
      <c r="C197" s="79"/>
      <c r="D197" s="79"/>
      <c r="E197" s="20"/>
      <c r="F197" s="20"/>
      <c r="G197" s="20"/>
      <c r="H197" s="79"/>
      <c r="I197" s="79"/>
      <c r="J197" s="79"/>
      <c r="K197" s="20"/>
      <c r="L197" s="20"/>
      <c r="M197" s="20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</row>
    <row r="198" spans="1:80">
      <c r="A198" s="19">
        <v>197</v>
      </c>
      <c r="B198" s="79"/>
      <c r="C198" s="79"/>
      <c r="D198" s="79"/>
      <c r="E198" s="20"/>
      <c r="F198" s="20"/>
      <c r="G198" s="20"/>
      <c r="H198" s="79"/>
      <c r="I198" s="79"/>
      <c r="J198" s="79"/>
      <c r="K198" s="20"/>
      <c r="L198" s="20"/>
      <c r="M198" s="20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</row>
    <row r="199" spans="1:80">
      <c r="A199" s="19">
        <v>198</v>
      </c>
      <c r="B199" s="79"/>
      <c r="C199" s="79"/>
      <c r="D199" s="79"/>
      <c r="E199" s="20"/>
      <c r="F199" s="20"/>
      <c r="G199" s="20"/>
      <c r="H199" s="79"/>
      <c r="I199" s="79"/>
      <c r="J199" s="79"/>
      <c r="K199" s="20"/>
      <c r="L199" s="20"/>
      <c r="M199" s="20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</row>
    <row r="200" spans="1:80">
      <c r="A200" s="19">
        <v>199</v>
      </c>
      <c r="B200" s="79"/>
      <c r="C200" s="79"/>
      <c r="D200" s="79"/>
      <c r="E200" s="20"/>
      <c r="F200" s="20"/>
      <c r="G200" s="20"/>
      <c r="H200" s="79"/>
      <c r="I200" s="79"/>
      <c r="J200" s="79"/>
      <c r="K200" s="20"/>
      <c r="L200" s="20"/>
      <c r="M200" s="20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</row>
    <row r="201" spans="1:80">
      <c r="A201" s="19">
        <v>200</v>
      </c>
      <c r="B201" s="79"/>
      <c r="C201" s="79"/>
      <c r="D201" s="79"/>
      <c r="E201" s="20"/>
      <c r="F201" s="20"/>
      <c r="G201" s="20"/>
      <c r="H201" s="79"/>
      <c r="I201" s="79"/>
      <c r="J201" s="79"/>
      <c r="K201" s="20"/>
      <c r="L201" s="20"/>
      <c r="M201" s="20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</row>
    <row r="202" spans="1:80">
      <c r="A202" s="19">
        <v>201</v>
      </c>
      <c r="B202" s="79"/>
      <c r="C202" s="79"/>
      <c r="D202" s="79"/>
      <c r="E202" s="20"/>
      <c r="F202" s="20"/>
      <c r="G202" s="20"/>
      <c r="H202" s="79"/>
      <c r="I202" s="79"/>
      <c r="J202" s="79"/>
      <c r="K202" s="20"/>
      <c r="L202" s="20"/>
      <c r="M202" s="20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</row>
    <row r="203" spans="1:80">
      <c r="A203" s="19">
        <v>202</v>
      </c>
      <c r="B203" s="79"/>
      <c r="C203" s="79"/>
      <c r="D203" s="79"/>
      <c r="E203" s="20"/>
      <c r="F203" s="20"/>
      <c r="G203" s="20"/>
      <c r="H203" s="79"/>
      <c r="I203" s="79"/>
      <c r="J203" s="79"/>
      <c r="K203" s="20"/>
      <c r="L203" s="20"/>
      <c r="M203" s="20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</row>
    <row r="204" spans="1:80">
      <c r="A204" s="19">
        <v>203</v>
      </c>
      <c r="B204" s="79"/>
      <c r="C204" s="79"/>
      <c r="D204" s="79"/>
      <c r="E204" s="20"/>
      <c r="F204" s="20"/>
      <c r="G204" s="20"/>
      <c r="H204" s="79"/>
      <c r="I204" s="79"/>
      <c r="J204" s="79"/>
      <c r="K204" s="20"/>
      <c r="L204" s="20"/>
      <c r="M204" s="20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</row>
    <row r="205" spans="1:80">
      <c r="A205" s="19">
        <v>204</v>
      </c>
      <c r="B205" s="79"/>
      <c r="C205" s="79"/>
      <c r="D205" s="79"/>
      <c r="E205" s="20"/>
      <c r="F205" s="20"/>
      <c r="G205" s="20"/>
      <c r="H205" s="79"/>
      <c r="I205" s="79"/>
      <c r="J205" s="79"/>
      <c r="K205" s="20"/>
      <c r="L205" s="20"/>
      <c r="M205" s="20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</row>
    <row r="206" spans="1:80">
      <c r="A206" s="19">
        <v>205</v>
      </c>
      <c r="B206" s="79"/>
      <c r="C206" s="79"/>
      <c r="D206" s="79"/>
      <c r="E206" s="20"/>
      <c r="F206" s="20"/>
      <c r="G206" s="20"/>
      <c r="H206" s="79"/>
      <c r="I206" s="79"/>
      <c r="J206" s="79"/>
      <c r="K206" s="20"/>
      <c r="L206" s="20"/>
      <c r="M206" s="20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</row>
    <row r="207" spans="1:80">
      <c r="A207" s="19">
        <v>206</v>
      </c>
      <c r="B207" s="79"/>
      <c r="C207" s="79"/>
      <c r="D207" s="79"/>
      <c r="E207" s="20"/>
      <c r="F207" s="20"/>
      <c r="G207" s="20"/>
      <c r="H207" s="79"/>
      <c r="I207" s="79"/>
      <c r="J207" s="79"/>
      <c r="K207" s="20"/>
      <c r="L207" s="20"/>
      <c r="M207" s="20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</row>
    <row r="208" spans="1:80">
      <c r="A208" s="19">
        <v>207</v>
      </c>
      <c r="B208" s="79"/>
      <c r="C208" s="79"/>
      <c r="D208" s="79"/>
      <c r="E208" s="20"/>
      <c r="F208" s="20"/>
      <c r="G208" s="20"/>
      <c r="H208" s="79"/>
      <c r="I208" s="79"/>
      <c r="J208" s="79"/>
      <c r="K208" s="20"/>
      <c r="L208" s="20"/>
      <c r="M208" s="20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</row>
    <row r="209" spans="1:80">
      <c r="A209" s="19">
        <v>208</v>
      </c>
      <c r="B209" s="79"/>
      <c r="C209" s="79"/>
      <c r="D209" s="79"/>
      <c r="E209" s="20"/>
      <c r="F209" s="20"/>
      <c r="G209" s="20"/>
      <c r="H209" s="79"/>
      <c r="I209" s="79"/>
      <c r="J209" s="79"/>
      <c r="K209" s="20"/>
      <c r="L209" s="20"/>
      <c r="M209" s="20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</row>
    <row r="210" spans="1:80">
      <c r="A210" s="19">
        <v>209</v>
      </c>
      <c r="B210" s="79"/>
      <c r="C210" s="79"/>
      <c r="D210" s="79"/>
      <c r="E210" s="20"/>
      <c r="F210" s="20"/>
      <c r="G210" s="20"/>
      <c r="H210" s="79"/>
      <c r="I210" s="79"/>
      <c r="J210" s="79"/>
      <c r="K210" s="20"/>
      <c r="L210" s="20"/>
      <c r="M210" s="20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</row>
    <row r="211" spans="1:80">
      <c r="A211" s="19">
        <v>210</v>
      </c>
      <c r="B211" s="79"/>
      <c r="C211" s="79"/>
      <c r="D211" s="79"/>
      <c r="E211" s="20"/>
      <c r="F211" s="20"/>
      <c r="G211" s="20"/>
      <c r="H211" s="79"/>
      <c r="I211" s="79"/>
      <c r="J211" s="79"/>
      <c r="K211" s="20"/>
      <c r="L211" s="20"/>
      <c r="M211" s="20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</row>
    <row r="212" spans="1:80">
      <c r="A212" s="19">
        <v>211</v>
      </c>
      <c r="B212" s="79"/>
      <c r="C212" s="79"/>
      <c r="D212" s="79"/>
      <c r="E212" s="20"/>
      <c r="F212" s="20"/>
      <c r="G212" s="20"/>
      <c r="H212" s="79"/>
      <c r="I212" s="79"/>
      <c r="J212" s="79"/>
      <c r="K212" s="20"/>
      <c r="L212" s="20"/>
      <c r="M212" s="20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</row>
    <row r="213" spans="1:80">
      <c r="A213" s="19">
        <v>212</v>
      </c>
      <c r="B213" s="79"/>
      <c r="C213" s="79"/>
      <c r="D213" s="79"/>
      <c r="E213" s="20"/>
      <c r="F213" s="20"/>
      <c r="G213" s="20"/>
      <c r="H213" s="79"/>
      <c r="I213" s="79"/>
      <c r="J213" s="79"/>
      <c r="K213" s="20"/>
      <c r="L213" s="20"/>
      <c r="M213" s="20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</row>
    <row r="214" spans="1:80">
      <c r="A214" s="19">
        <v>213</v>
      </c>
      <c r="B214" s="79"/>
      <c r="C214" s="79"/>
      <c r="D214" s="79"/>
      <c r="E214" s="20"/>
      <c r="F214" s="20"/>
      <c r="G214" s="20"/>
      <c r="H214" s="79"/>
      <c r="I214" s="79"/>
      <c r="J214" s="79"/>
      <c r="K214" s="20"/>
      <c r="L214" s="20"/>
      <c r="M214" s="20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</row>
    <row r="215" spans="1:80">
      <c r="A215" s="19">
        <v>214</v>
      </c>
      <c r="B215" s="79"/>
      <c r="C215" s="79"/>
      <c r="D215" s="79"/>
      <c r="E215" s="20"/>
      <c r="F215" s="20"/>
      <c r="G215" s="20"/>
      <c r="H215" s="79"/>
      <c r="I215" s="79"/>
      <c r="J215" s="79"/>
      <c r="K215" s="20"/>
      <c r="L215" s="20"/>
      <c r="M215" s="20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</row>
    <row r="216" spans="1:80">
      <c r="A216" s="19">
        <v>215</v>
      </c>
      <c r="B216" s="79"/>
      <c r="C216" s="79"/>
      <c r="D216" s="79"/>
      <c r="E216" s="20"/>
      <c r="F216" s="20"/>
      <c r="G216" s="20"/>
      <c r="H216" s="79"/>
      <c r="I216" s="79"/>
      <c r="J216" s="79"/>
      <c r="K216" s="20"/>
      <c r="L216" s="20"/>
      <c r="M216" s="20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</row>
    <row r="217" spans="1:80">
      <c r="A217" s="19">
        <v>216</v>
      </c>
      <c r="B217" s="79"/>
      <c r="C217" s="79"/>
      <c r="D217" s="79"/>
      <c r="E217" s="20"/>
      <c r="F217" s="20"/>
      <c r="G217" s="20"/>
      <c r="H217" s="79"/>
      <c r="I217" s="79"/>
      <c r="J217" s="79"/>
      <c r="K217" s="20"/>
      <c r="L217" s="20"/>
      <c r="M217" s="20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</row>
    <row r="218" spans="1:80">
      <c r="A218" s="19">
        <v>217</v>
      </c>
      <c r="B218" s="79"/>
      <c r="C218" s="79"/>
      <c r="D218" s="79"/>
      <c r="E218" s="20"/>
      <c r="F218" s="20"/>
      <c r="G218" s="20"/>
      <c r="H218" s="79"/>
      <c r="I218" s="79"/>
      <c r="J218" s="79"/>
      <c r="K218" s="20"/>
      <c r="L218" s="20"/>
      <c r="M218" s="20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</row>
    <row r="219" spans="1:80">
      <c r="A219" s="19">
        <v>218</v>
      </c>
      <c r="B219" s="79"/>
      <c r="C219" s="79"/>
      <c r="D219" s="79"/>
      <c r="E219" s="20"/>
      <c r="F219" s="20"/>
      <c r="G219" s="20"/>
      <c r="H219" s="79"/>
      <c r="I219" s="79"/>
      <c r="J219" s="79"/>
      <c r="K219" s="20"/>
      <c r="L219" s="20"/>
      <c r="M219" s="20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</row>
    <row r="220" spans="1:80">
      <c r="A220" s="19">
        <v>219</v>
      </c>
      <c r="B220" s="79"/>
      <c r="C220" s="79"/>
      <c r="D220" s="79"/>
      <c r="E220" s="20"/>
      <c r="F220" s="20"/>
      <c r="G220" s="20"/>
      <c r="H220" s="79"/>
      <c r="I220" s="79"/>
      <c r="J220" s="79"/>
      <c r="K220" s="20"/>
      <c r="L220" s="20"/>
      <c r="M220" s="20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</row>
    <row r="221" spans="1:80">
      <c r="A221" s="19">
        <v>220</v>
      </c>
      <c r="B221" s="79"/>
      <c r="C221" s="79"/>
      <c r="D221" s="79"/>
      <c r="E221" s="20"/>
      <c r="F221" s="20"/>
      <c r="G221" s="20"/>
      <c r="H221" s="79"/>
      <c r="I221" s="79"/>
      <c r="J221" s="79"/>
      <c r="K221" s="20"/>
      <c r="L221" s="20"/>
      <c r="M221" s="20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</row>
    <row r="222" spans="1:80">
      <c r="A222" s="19">
        <v>221</v>
      </c>
      <c r="B222" s="79"/>
      <c r="C222" s="79"/>
      <c r="D222" s="79"/>
      <c r="E222" s="20"/>
      <c r="F222" s="20"/>
      <c r="G222" s="20"/>
      <c r="H222" s="79"/>
      <c r="I222" s="79"/>
      <c r="J222" s="79"/>
      <c r="K222" s="20"/>
      <c r="L222" s="20"/>
      <c r="M222" s="20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</row>
    <row r="223" spans="1:80">
      <c r="A223" s="19">
        <v>222</v>
      </c>
      <c r="B223" s="79"/>
      <c r="C223" s="79"/>
      <c r="D223" s="79"/>
      <c r="E223" s="20"/>
      <c r="F223" s="20"/>
      <c r="G223" s="20"/>
      <c r="H223" s="79"/>
      <c r="I223" s="79"/>
      <c r="J223" s="79"/>
      <c r="K223" s="20"/>
      <c r="L223" s="20"/>
      <c r="M223" s="20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</row>
    <row r="224" spans="1:80">
      <c r="A224" s="19">
        <v>223</v>
      </c>
      <c r="B224" s="79"/>
      <c r="C224" s="79"/>
      <c r="D224" s="79"/>
      <c r="E224" s="20"/>
      <c r="F224" s="20"/>
      <c r="G224" s="20"/>
      <c r="H224" s="79"/>
      <c r="I224" s="79"/>
      <c r="J224" s="79"/>
      <c r="K224" s="20"/>
      <c r="L224" s="20"/>
      <c r="M224" s="20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</row>
    <row r="225" spans="1:80">
      <c r="A225" s="19">
        <v>224</v>
      </c>
      <c r="B225" s="79"/>
      <c r="C225" s="79"/>
      <c r="D225" s="79"/>
      <c r="E225" s="20"/>
      <c r="F225" s="20"/>
      <c r="G225" s="20"/>
      <c r="H225" s="79"/>
      <c r="I225" s="79"/>
      <c r="J225" s="79"/>
      <c r="K225" s="20"/>
      <c r="L225" s="20"/>
      <c r="M225" s="20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</row>
    <row r="226" spans="1:80">
      <c r="A226" s="19">
        <v>225</v>
      </c>
      <c r="B226" s="79"/>
      <c r="C226" s="79"/>
      <c r="D226" s="79"/>
      <c r="E226" s="20"/>
      <c r="F226" s="20"/>
      <c r="G226" s="20"/>
      <c r="H226" s="79"/>
      <c r="I226" s="79"/>
      <c r="J226" s="79"/>
      <c r="K226" s="20"/>
      <c r="L226" s="20"/>
      <c r="M226" s="20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</row>
    <row r="227" spans="1:80">
      <c r="A227" s="19">
        <v>226</v>
      </c>
      <c r="B227" s="79"/>
      <c r="C227" s="79"/>
      <c r="D227" s="79"/>
      <c r="E227" s="20"/>
      <c r="F227" s="20"/>
      <c r="G227" s="20"/>
      <c r="H227" s="79"/>
      <c r="I227" s="79"/>
      <c r="J227" s="79"/>
      <c r="K227" s="20"/>
      <c r="L227" s="20"/>
      <c r="M227" s="20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</row>
    <row r="228" spans="1:80">
      <c r="A228" s="19">
        <v>227</v>
      </c>
      <c r="B228" s="79"/>
      <c r="C228" s="79"/>
      <c r="D228" s="79"/>
      <c r="E228" s="20"/>
      <c r="F228" s="20"/>
      <c r="G228" s="20"/>
      <c r="H228" s="79"/>
      <c r="I228" s="79"/>
      <c r="J228" s="79"/>
      <c r="K228" s="20"/>
      <c r="L228" s="20"/>
      <c r="M228" s="20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</row>
    <row r="229" spans="1:80">
      <c r="A229" s="19">
        <v>228</v>
      </c>
      <c r="B229" s="79"/>
      <c r="C229" s="79"/>
      <c r="D229" s="79"/>
      <c r="E229" s="20"/>
      <c r="F229" s="20"/>
      <c r="G229" s="20"/>
      <c r="H229" s="79"/>
      <c r="I229" s="79"/>
      <c r="J229" s="79"/>
      <c r="K229" s="20"/>
      <c r="L229" s="20"/>
      <c r="M229" s="20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</row>
    <row r="230" spans="1:80">
      <c r="A230" s="19">
        <v>229</v>
      </c>
      <c r="B230" s="79"/>
      <c r="C230" s="79"/>
      <c r="D230" s="79"/>
      <c r="E230" s="20"/>
      <c r="F230" s="20"/>
      <c r="G230" s="20"/>
      <c r="H230" s="79"/>
      <c r="I230" s="79"/>
      <c r="J230" s="79"/>
      <c r="K230" s="20"/>
      <c r="L230" s="20"/>
      <c r="M230" s="20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</row>
    <row r="231" spans="1:80">
      <c r="A231" s="19">
        <v>230</v>
      </c>
      <c r="B231" s="79"/>
      <c r="C231" s="79"/>
      <c r="D231" s="79"/>
      <c r="E231" s="20"/>
      <c r="F231" s="20"/>
      <c r="G231" s="20"/>
      <c r="H231" s="79"/>
      <c r="I231" s="79"/>
      <c r="J231" s="79"/>
      <c r="K231" s="20"/>
      <c r="L231" s="20"/>
      <c r="M231" s="20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</row>
    <row r="232" spans="1:80">
      <c r="A232" s="19">
        <v>231</v>
      </c>
      <c r="B232" s="79"/>
      <c r="C232" s="79"/>
      <c r="D232" s="79"/>
      <c r="E232" s="20"/>
      <c r="F232" s="20"/>
      <c r="G232" s="20"/>
      <c r="H232" s="79"/>
      <c r="I232" s="79"/>
      <c r="J232" s="79"/>
      <c r="K232" s="20"/>
      <c r="L232" s="20"/>
      <c r="M232" s="20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</row>
    <row r="233" spans="1:80">
      <c r="A233" s="19">
        <v>232</v>
      </c>
      <c r="B233" s="79"/>
      <c r="C233" s="79"/>
      <c r="D233" s="79"/>
      <c r="E233" s="20"/>
      <c r="F233" s="20"/>
      <c r="G233" s="20"/>
      <c r="H233" s="79"/>
      <c r="I233" s="79"/>
      <c r="J233" s="79"/>
      <c r="K233" s="20"/>
      <c r="L233" s="20"/>
      <c r="M233" s="20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</row>
    <row r="234" spans="1:80">
      <c r="A234" s="19">
        <v>233</v>
      </c>
      <c r="B234" s="79"/>
      <c r="C234" s="79"/>
      <c r="D234" s="79"/>
      <c r="E234" s="20"/>
      <c r="F234" s="20"/>
      <c r="G234" s="20"/>
      <c r="H234" s="79"/>
      <c r="I234" s="79"/>
      <c r="J234" s="79"/>
      <c r="K234" s="20"/>
      <c r="L234" s="20"/>
      <c r="M234" s="20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</row>
    <row r="235" spans="1:80">
      <c r="A235" s="19">
        <v>234</v>
      </c>
      <c r="B235" s="79"/>
      <c r="C235" s="79"/>
      <c r="D235" s="79"/>
      <c r="E235" s="20"/>
      <c r="F235" s="20"/>
      <c r="G235" s="20"/>
      <c r="H235" s="79"/>
      <c r="I235" s="79"/>
      <c r="J235" s="79"/>
      <c r="K235" s="20"/>
      <c r="L235" s="20"/>
      <c r="M235" s="20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</row>
    <row r="236" spans="1:80">
      <c r="A236" s="19">
        <v>235</v>
      </c>
      <c r="B236" s="79"/>
      <c r="C236" s="79"/>
      <c r="D236" s="79"/>
      <c r="E236" s="20"/>
      <c r="F236" s="20"/>
      <c r="G236" s="20"/>
      <c r="H236" s="79"/>
      <c r="I236" s="79"/>
      <c r="J236" s="79"/>
      <c r="K236" s="20"/>
      <c r="L236" s="20"/>
      <c r="M236" s="20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</row>
    <row r="237" spans="1:80">
      <c r="A237" s="19">
        <v>236</v>
      </c>
      <c r="B237" s="79"/>
      <c r="C237" s="79"/>
      <c r="D237" s="79"/>
      <c r="E237" s="20"/>
      <c r="F237" s="20"/>
      <c r="G237" s="20"/>
      <c r="H237" s="79"/>
      <c r="I237" s="79"/>
      <c r="J237" s="79"/>
      <c r="K237" s="20"/>
      <c r="L237" s="20"/>
      <c r="M237" s="20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</row>
    <row r="238" spans="1:80">
      <c r="A238" s="19">
        <v>237</v>
      </c>
      <c r="B238" s="79"/>
      <c r="C238" s="79"/>
      <c r="D238" s="79"/>
      <c r="E238" s="20"/>
      <c r="F238" s="20"/>
      <c r="G238" s="20"/>
      <c r="H238" s="79"/>
      <c r="I238" s="79"/>
      <c r="J238" s="79"/>
      <c r="K238" s="20"/>
      <c r="L238" s="20"/>
      <c r="M238" s="20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</row>
    <row r="239" spans="1:80">
      <c r="A239" s="19">
        <v>238</v>
      </c>
      <c r="B239" s="79"/>
      <c r="C239" s="79"/>
      <c r="D239" s="79"/>
      <c r="E239" s="20"/>
      <c r="F239" s="20"/>
      <c r="G239" s="20"/>
      <c r="H239" s="79"/>
      <c r="I239" s="79"/>
      <c r="J239" s="79"/>
      <c r="K239" s="20"/>
      <c r="L239" s="20"/>
      <c r="M239" s="20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</row>
    <row r="240" spans="1:80">
      <c r="A240" s="19">
        <v>239</v>
      </c>
      <c r="B240" s="79"/>
      <c r="C240" s="79"/>
      <c r="D240" s="79"/>
      <c r="E240" s="20"/>
      <c r="F240" s="20"/>
      <c r="G240" s="20"/>
      <c r="H240" s="79"/>
      <c r="I240" s="79"/>
      <c r="J240" s="79"/>
      <c r="K240" s="20"/>
      <c r="L240" s="20"/>
      <c r="M240" s="20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</row>
    <row r="241" spans="1:80">
      <c r="A241" s="19">
        <v>240</v>
      </c>
      <c r="B241" s="79"/>
      <c r="C241" s="79"/>
      <c r="D241" s="79"/>
      <c r="E241" s="20"/>
      <c r="F241" s="20"/>
      <c r="G241" s="20"/>
      <c r="H241" s="79"/>
      <c r="I241" s="79"/>
      <c r="J241" s="79"/>
      <c r="K241" s="20"/>
      <c r="L241" s="20"/>
      <c r="M241" s="20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</row>
    <row r="242" spans="1:80">
      <c r="A242" s="19">
        <v>241</v>
      </c>
      <c r="B242" s="79"/>
      <c r="C242" s="79"/>
      <c r="D242" s="79"/>
      <c r="E242" s="20"/>
      <c r="F242" s="20"/>
      <c r="G242" s="20"/>
      <c r="H242" s="79"/>
      <c r="I242" s="79"/>
      <c r="J242" s="79"/>
      <c r="K242" s="20"/>
      <c r="L242" s="20"/>
      <c r="M242" s="20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</row>
    <row r="243" spans="1:80">
      <c r="A243" s="19">
        <v>242</v>
      </c>
      <c r="B243" s="79"/>
      <c r="C243" s="79"/>
      <c r="D243" s="79"/>
      <c r="E243" s="20"/>
      <c r="F243" s="20"/>
      <c r="G243" s="20"/>
      <c r="H243" s="79"/>
      <c r="I243" s="79"/>
      <c r="J243" s="79"/>
      <c r="K243" s="20"/>
      <c r="L243" s="20"/>
      <c r="M243" s="20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</row>
    <row r="244" spans="1:80">
      <c r="A244" s="19">
        <v>243</v>
      </c>
      <c r="B244" s="79"/>
      <c r="C244" s="79"/>
      <c r="D244" s="79"/>
      <c r="E244" s="20"/>
      <c r="F244" s="20"/>
      <c r="G244" s="20"/>
      <c r="H244" s="79"/>
      <c r="I244" s="79"/>
      <c r="J244" s="79"/>
      <c r="K244" s="20"/>
      <c r="L244" s="20"/>
      <c r="M244" s="20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</row>
    <row r="245" spans="1:80">
      <c r="A245" s="19">
        <v>244</v>
      </c>
      <c r="B245" s="79"/>
      <c r="C245" s="79"/>
      <c r="D245" s="79"/>
      <c r="E245" s="20"/>
      <c r="F245" s="20"/>
      <c r="G245" s="20"/>
      <c r="H245" s="79"/>
      <c r="I245" s="79"/>
      <c r="J245" s="79"/>
      <c r="K245" s="20"/>
      <c r="L245" s="20"/>
      <c r="M245" s="20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</row>
    <row r="246" spans="1:80">
      <c r="A246" s="19">
        <v>245</v>
      </c>
      <c r="B246" s="79"/>
      <c r="C246" s="79"/>
      <c r="D246" s="79"/>
      <c r="E246" s="20"/>
      <c r="F246" s="20"/>
      <c r="G246" s="20"/>
      <c r="H246" s="79"/>
      <c r="I246" s="79"/>
      <c r="J246" s="79"/>
      <c r="K246" s="20"/>
      <c r="L246" s="20"/>
      <c r="M246" s="20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</row>
    <row r="247" spans="1:80">
      <c r="A247" s="19">
        <v>246</v>
      </c>
      <c r="B247" s="79"/>
      <c r="C247" s="79"/>
      <c r="D247" s="79"/>
      <c r="E247" s="20"/>
      <c r="F247" s="20"/>
      <c r="G247" s="20"/>
      <c r="H247" s="79"/>
      <c r="I247" s="79"/>
      <c r="J247" s="79"/>
      <c r="K247" s="20"/>
      <c r="L247" s="20"/>
      <c r="M247" s="20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</row>
    <row r="248" spans="1:80">
      <c r="A248" s="19">
        <v>247</v>
      </c>
      <c r="B248" s="16"/>
      <c r="C248" s="16"/>
      <c r="D248" s="16"/>
      <c r="E248" s="17"/>
      <c r="F248" s="17"/>
      <c r="G248" s="17"/>
      <c r="H248" s="16"/>
      <c r="I248" s="16"/>
      <c r="J248" s="16"/>
      <c r="K248" s="17"/>
      <c r="L248" s="17"/>
      <c r="M248" s="17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</row>
    <row r="249" spans="1:80">
      <c r="A249" s="19">
        <v>248</v>
      </c>
      <c r="B249" s="16"/>
      <c r="C249" s="16"/>
      <c r="D249" s="16"/>
      <c r="E249" s="17"/>
      <c r="F249" s="17"/>
      <c r="G249" s="17"/>
      <c r="H249" s="16"/>
      <c r="I249" s="16"/>
      <c r="J249" s="16"/>
      <c r="K249" s="17"/>
      <c r="L249" s="17"/>
      <c r="M249" s="17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</row>
    <row r="250" spans="1:80">
      <c r="A250" s="19">
        <v>249</v>
      </c>
      <c r="B250" s="16"/>
      <c r="C250" s="16"/>
      <c r="D250" s="16"/>
      <c r="E250" s="17"/>
      <c r="F250" s="17"/>
      <c r="G250" s="17"/>
      <c r="H250" s="16"/>
      <c r="I250" s="16"/>
      <c r="J250" s="16"/>
      <c r="K250" s="17"/>
      <c r="L250" s="17"/>
      <c r="M250" s="17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</row>
    <row r="251" spans="1:80">
      <c r="A251" s="19">
        <v>250</v>
      </c>
      <c r="B251" s="16"/>
      <c r="C251" s="16"/>
      <c r="D251" s="16"/>
      <c r="E251" s="17"/>
      <c r="F251" s="17"/>
      <c r="G251" s="17"/>
      <c r="H251" s="16"/>
      <c r="I251" s="16"/>
      <c r="J251" s="16"/>
      <c r="K251" s="17"/>
      <c r="L251" s="17"/>
      <c r="M251" s="17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</row>
    <row r="252" spans="1:80">
      <c r="A252" s="19">
        <v>251</v>
      </c>
      <c r="B252" s="16"/>
      <c r="C252" s="16"/>
      <c r="D252" s="16"/>
      <c r="E252" s="17"/>
      <c r="F252" s="17"/>
      <c r="G252" s="17"/>
      <c r="H252" s="16"/>
      <c r="I252" s="16"/>
      <c r="J252" s="16"/>
      <c r="K252" s="17"/>
      <c r="L252" s="17"/>
      <c r="M252" s="17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</row>
    <row r="253" spans="1:80">
      <c r="A253" s="19">
        <v>252</v>
      </c>
      <c r="B253" s="16"/>
      <c r="C253" s="16"/>
      <c r="D253" s="16"/>
      <c r="E253" s="17"/>
      <c r="F253" s="17"/>
      <c r="G253" s="17"/>
      <c r="H253" s="16"/>
      <c r="I253" s="16"/>
      <c r="J253" s="16"/>
      <c r="K253" s="17"/>
      <c r="L253" s="17"/>
      <c r="M253" s="17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</row>
    <row r="254" spans="1:80">
      <c r="A254" s="19">
        <v>253</v>
      </c>
      <c r="B254" s="16"/>
      <c r="C254" s="16"/>
      <c r="D254" s="16"/>
      <c r="E254" s="17"/>
      <c r="F254" s="17"/>
      <c r="G254" s="17"/>
      <c r="H254" s="16"/>
      <c r="I254" s="16"/>
      <c r="J254" s="16"/>
      <c r="K254" s="17"/>
      <c r="L254" s="17"/>
      <c r="M254" s="17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</row>
    <row r="255" spans="1:80">
      <c r="A255" s="19">
        <v>254</v>
      </c>
      <c r="B255" s="16"/>
      <c r="C255" s="16"/>
      <c r="D255" s="16"/>
      <c r="E255" s="17"/>
      <c r="F255" s="17"/>
      <c r="G255" s="17"/>
      <c r="H255" s="16"/>
      <c r="I255" s="16"/>
      <c r="J255" s="16"/>
      <c r="K255" s="17"/>
      <c r="L255" s="17"/>
      <c r="M255" s="17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</row>
    <row r="256" spans="1:80">
      <c r="A256" s="19">
        <v>255</v>
      </c>
      <c r="B256" s="16"/>
      <c r="C256" s="16"/>
      <c r="D256" s="16"/>
      <c r="E256" s="17"/>
      <c r="F256" s="17"/>
      <c r="G256" s="17"/>
      <c r="H256" s="16"/>
      <c r="I256" s="16"/>
      <c r="J256" s="16"/>
      <c r="K256" s="17"/>
      <c r="L256" s="17"/>
      <c r="M256" s="17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</row>
    <row r="257" spans="1:80">
      <c r="A257" s="19">
        <v>256</v>
      </c>
      <c r="B257" s="16"/>
      <c r="C257" s="16"/>
      <c r="D257" s="16"/>
      <c r="E257" s="17"/>
      <c r="F257" s="17"/>
      <c r="G257" s="17"/>
      <c r="H257" s="16"/>
      <c r="I257" s="16"/>
      <c r="J257" s="16"/>
      <c r="K257" s="17"/>
      <c r="L257" s="17"/>
      <c r="M257" s="17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</row>
    <row r="258" spans="1:80">
      <c r="A258" s="19">
        <v>257</v>
      </c>
      <c r="B258" s="16"/>
      <c r="C258" s="16"/>
      <c r="D258" s="16"/>
      <c r="E258" s="17"/>
      <c r="F258" s="17"/>
      <c r="G258" s="17"/>
      <c r="H258" s="16"/>
      <c r="I258" s="16"/>
      <c r="J258" s="16"/>
      <c r="K258" s="17"/>
      <c r="L258" s="17"/>
      <c r="M258" s="17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</row>
    <row r="259" spans="1:80">
      <c r="A259" s="19">
        <v>258</v>
      </c>
      <c r="B259" s="16"/>
      <c r="C259" s="16"/>
      <c r="D259" s="16"/>
      <c r="E259" s="17"/>
      <c r="F259" s="17"/>
      <c r="G259" s="17"/>
      <c r="H259" s="16"/>
      <c r="I259" s="16"/>
      <c r="J259" s="16"/>
      <c r="K259" s="17"/>
      <c r="L259" s="17"/>
      <c r="M259" s="17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</row>
    <row r="260" spans="1:80">
      <c r="A260" s="19">
        <v>259</v>
      </c>
      <c r="B260" s="16"/>
      <c r="C260" s="16"/>
      <c r="D260" s="16"/>
      <c r="E260" s="17"/>
      <c r="F260" s="17"/>
      <c r="G260" s="17"/>
      <c r="H260" s="16"/>
      <c r="I260" s="16"/>
      <c r="J260" s="16"/>
      <c r="K260" s="17"/>
      <c r="L260" s="17"/>
      <c r="M260" s="17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</row>
    <row r="261" spans="1:80">
      <c r="A261" s="19">
        <v>260</v>
      </c>
      <c r="B261" s="16"/>
      <c r="C261" s="16"/>
      <c r="D261" s="16"/>
      <c r="E261" s="17"/>
      <c r="F261" s="17"/>
      <c r="G261" s="17"/>
      <c r="H261" s="16"/>
      <c r="I261" s="16"/>
      <c r="J261" s="16"/>
      <c r="K261" s="17"/>
      <c r="L261" s="17"/>
      <c r="M261" s="17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</row>
    <row r="262" spans="1:80">
      <c r="A262" s="19">
        <v>261</v>
      </c>
      <c r="B262" s="16"/>
      <c r="C262" s="16"/>
      <c r="D262" s="16"/>
      <c r="E262" s="17"/>
      <c r="F262" s="17"/>
      <c r="G262" s="17"/>
      <c r="H262" s="16"/>
      <c r="I262" s="16"/>
      <c r="J262" s="16"/>
      <c r="K262" s="17"/>
      <c r="L262" s="17"/>
      <c r="M262" s="17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</row>
    <row r="263" spans="1:80">
      <c r="A263" s="19">
        <v>262</v>
      </c>
      <c r="B263" s="16"/>
      <c r="C263" s="16"/>
      <c r="D263" s="16"/>
      <c r="E263" s="17"/>
      <c r="F263" s="17"/>
      <c r="G263" s="17"/>
      <c r="H263" s="16"/>
      <c r="I263" s="16"/>
      <c r="J263" s="16"/>
      <c r="K263" s="17"/>
      <c r="L263" s="17"/>
      <c r="M263" s="17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</row>
    <row r="264" spans="1:80">
      <c r="A264" s="19">
        <v>263</v>
      </c>
      <c r="B264" s="16"/>
      <c r="C264" s="16"/>
      <c r="D264" s="16"/>
      <c r="E264" s="17"/>
      <c r="F264" s="17"/>
      <c r="G264" s="17"/>
      <c r="H264" s="16"/>
      <c r="I264" s="16"/>
      <c r="J264" s="16"/>
      <c r="K264" s="17"/>
      <c r="L264" s="17"/>
      <c r="M264" s="17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</row>
    <row r="265" spans="1:80">
      <c r="A265" s="19">
        <v>264</v>
      </c>
      <c r="B265" s="16"/>
      <c r="C265" s="16"/>
      <c r="D265" s="16"/>
      <c r="E265" s="17"/>
      <c r="F265" s="17"/>
      <c r="G265" s="17"/>
      <c r="H265" s="16"/>
      <c r="I265" s="16"/>
      <c r="J265" s="16"/>
      <c r="K265" s="17"/>
      <c r="L265" s="17"/>
      <c r="M265" s="17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</row>
    <row r="266" spans="1:80">
      <c r="A266" s="19">
        <v>265</v>
      </c>
      <c r="B266" s="16"/>
      <c r="C266" s="16"/>
      <c r="D266" s="16"/>
      <c r="E266" s="17"/>
      <c r="F266" s="17"/>
      <c r="G266" s="17"/>
      <c r="H266" s="16"/>
      <c r="I266" s="16"/>
      <c r="J266" s="16"/>
      <c r="K266" s="17"/>
      <c r="L266" s="17"/>
      <c r="M266" s="17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</row>
    <row r="267" spans="1:80">
      <c r="A267" s="19">
        <v>266</v>
      </c>
      <c r="B267" s="16"/>
      <c r="C267" s="16"/>
      <c r="D267" s="16"/>
      <c r="E267" s="17"/>
      <c r="F267" s="17"/>
      <c r="G267" s="17"/>
      <c r="H267" s="16"/>
      <c r="I267" s="16"/>
      <c r="J267" s="16"/>
      <c r="K267" s="17"/>
      <c r="L267" s="17"/>
      <c r="M267" s="17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</row>
    <row r="268" spans="1:80">
      <c r="A268" s="19">
        <v>267</v>
      </c>
      <c r="B268" s="16"/>
      <c r="C268" s="16"/>
      <c r="D268" s="16"/>
      <c r="E268" s="17"/>
      <c r="F268" s="17"/>
      <c r="G268" s="17"/>
      <c r="H268" s="16"/>
      <c r="I268" s="16"/>
      <c r="J268" s="16"/>
      <c r="K268" s="17"/>
      <c r="L268" s="17"/>
      <c r="M268" s="17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</row>
    <row r="269" spans="1:80">
      <c r="A269" s="19">
        <v>268</v>
      </c>
      <c r="B269" s="16"/>
      <c r="C269" s="16"/>
      <c r="D269" s="16"/>
      <c r="E269" s="17"/>
      <c r="F269" s="17"/>
      <c r="G269" s="17"/>
      <c r="H269" s="16"/>
      <c r="I269" s="16"/>
      <c r="J269" s="16"/>
      <c r="K269" s="17"/>
      <c r="L269" s="17"/>
      <c r="M269" s="17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</row>
    <row r="270" spans="1:80">
      <c r="A270" s="19">
        <v>269</v>
      </c>
      <c r="B270" s="16"/>
      <c r="C270" s="16"/>
      <c r="D270" s="16"/>
      <c r="E270" s="17"/>
      <c r="F270" s="17"/>
      <c r="G270" s="17"/>
      <c r="H270" s="16"/>
      <c r="I270" s="16"/>
      <c r="J270" s="16"/>
      <c r="K270" s="17"/>
      <c r="L270" s="17"/>
      <c r="M270" s="17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</row>
    <row r="271" spans="1:80">
      <c r="A271" s="19">
        <v>270</v>
      </c>
      <c r="B271" s="16"/>
      <c r="C271" s="16"/>
      <c r="D271" s="16"/>
      <c r="E271" s="17"/>
      <c r="F271" s="17"/>
      <c r="G271" s="17"/>
      <c r="H271" s="16"/>
      <c r="I271" s="16"/>
      <c r="J271" s="16"/>
      <c r="K271" s="17"/>
      <c r="L271" s="17"/>
      <c r="M271" s="17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</row>
    <row r="272" spans="1:80">
      <c r="A272" s="19">
        <v>271</v>
      </c>
      <c r="B272" s="16"/>
      <c r="C272" s="16"/>
      <c r="D272" s="16"/>
      <c r="E272" s="17"/>
      <c r="F272" s="17"/>
      <c r="G272" s="17"/>
      <c r="H272" s="16"/>
      <c r="I272" s="16"/>
      <c r="J272" s="16"/>
      <c r="K272" s="17"/>
      <c r="L272" s="17"/>
      <c r="M272" s="17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</row>
    <row r="273" spans="1:80">
      <c r="A273" s="19">
        <v>272</v>
      </c>
      <c r="B273" s="16"/>
      <c r="C273" s="16"/>
      <c r="D273" s="16"/>
      <c r="E273" s="17"/>
      <c r="F273" s="17"/>
      <c r="G273" s="17"/>
      <c r="H273" s="16"/>
      <c r="I273" s="16"/>
      <c r="J273" s="16"/>
      <c r="K273" s="17"/>
      <c r="L273" s="17"/>
      <c r="M273" s="17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</row>
    <row r="274" spans="1:80">
      <c r="A274" s="19">
        <v>273</v>
      </c>
      <c r="B274" s="16"/>
      <c r="C274" s="16"/>
      <c r="D274" s="16"/>
      <c r="E274" s="17"/>
      <c r="F274" s="17"/>
      <c r="G274" s="17"/>
      <c r="H274" s="16"/>
      <c r="I274" s="16"/>
      <c r="J274" s="16"/>
      <c r="K274" s="17"/>
      <c r="L274" s="17"/>
      <c r="M274" s="17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</row>
    <row r="275" spans="1:80">
      <c r="A275" s="19">
        <v>274</v>
      </c>
      <c r="B275" s="16"/>
      <c r="C275" s="16"/>
      <c r="D275" s="16"/>
      <c r="E275" s="17"/>
      <c r="F275" s="17"/>
      <c r="G275" s="17"/>
      <c r="H275" s="16"/>
      <c r="I275" s="16"/>
      <c r="J275" s="16"/>
      <c r="K275" s="17"/>
      <c r="L275" s="17"/>
      <c r="M275" s="17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</row>
    <row r="276" spans="1:80">
      <c r="A276" s="19">
        <v>275</v>
      </c>
      <c r="B276" s="16"/>
      <c r="C276" s="16"/>
      <c r="D276" s="16"/>
      <c r="E276" s="17"/>
      <c r="F276" s="17"/>
      <c r="G276" s="17"/>
      <c r="H276" s="16"/>
      <c r="I276" s="16"/>
      <c r="J276" s="16"/>
      <c r="K276" s="17"/>
      <c r="L276" s="17"/>
      <c r="M276" s="17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</row>
    <row r="277" spans="1:80">
      <c r="A277" s="19">
        <v>276</v>
      </c>
      <c r="B277" s="16"/>
      <c r="C277" s="16"/>
      <c r="D277" s="16"/>
      <c r="E277" s="17"/>
      <c r="F277" s="17"/>
      <c r="G277" s="17"/>
      <c r="H277" s="16"/>
      <c r="I277" s="16"/>
      <c r="J277" s="16"/>
      <c r="K277" s="17"/>
      <c r="L277" s="17"/>
      <c r="M277" s="17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</row>
    <row r="278" spans="1:80">
      <c r="A278" s="19">
        <v>277</v>
      </c>
      <c r="B278" s="16"/>
      <c r="C278" s="16"/>
      <c r="D278" s="16"/>
      <c r="E278" s="17"/>
      <c r="F278" s="17"/>
      <c r="G278" s="17"/>
      <c r="H278" s="16"/>
      <c r="I278" s="16"/>
      <c r="J278" s="16"/>
      <c r="K278" s="17"/>
      <c r="L278" s="17"/>
      <c r="M278" s="17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</row>
    <row r="279" spans="1:80">
      <c r="A279" s="19">
        <v>278</v>
      </c>
      <c r="B279" s="16"/>
      <c r="C279" s="16"/>
      <c r="D279" s="16"/>
      <c r="E279" s="17"/>
      <c r="F279" s="17"/>
      <c r="G279" s="17"/>
      <c r="H279" s="16"/>
      <c r="I279" s="16"/>
      <c r="J279" s="16"/>
      <c r="K279" s="17"/>
      <c r="L279" s="17"/>
      <c r="M279" s="17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</row>
    <row r="280" spans="1:80">
      <c r="A280" s="19">
        <v>279</v>
      </c>
      <c r="B280" s="16"/>
      <c r="C280" s="16"/>
      <c r="D280" s="16"/>
      <c r="E280" s="17"/>
      <c r="F280" s="17"/>
      <c r="G280" s="17"/>
      <c r="H280" s="16"/>
      <c r="I280" s="16"/>
      <c r="J280" s="16"/>
      <c r="K280" s="17"/>
      <c r="L280" s="17"/>
      <c r="M280" s="17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</row>
    <row r="281" spans="1:80">
      <c r="A281" s="19">
        <v>280</v>
      </c>
      <c r="B281" s="16"/>
      <c r="C281" s="16"/>
      <c r="D281" s="16"/>
      <c r="E281" s="17"/>
      <c r="F281" s="17"/>
      <c r="G281" s="17"/>
      <c r="H281" s="16"/>
      <c r="I281" s="16"/>
      <c r="J281" s="16"/>
      <c r="K281" s="17"/>
      <c r="L281" s="17"/>
      <c r="M281" s="17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</row>
    <row r="282" spans="1:80">
      <c r="A282" s="19">
        <v>281</v>
      </c>
      <c r="B282" s="16"/>
      <c r="C282" s="16"/>
      <c r="D282" s="16"/>
      <c r="E282" s="17"/>
      <c r="F282" s="17"/>
      <c r="G282" s="17"/>
      <c r="H282" s="16"/>
      <c r="I282" s="16"/>
      <c r="J282" s="16"/>
      <c r="K282" s="17"/>
      <c r="L282" s="17"/>
      <c r="M282" s="17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</row>
    <row r="283" spans="1:80">
      <c r="A283" s="19">
        <v>282</v>
      </c>
      <c r="B283" s="16"/>
      <c r="C283" s="16"/>
      <c r="D283" s="16"/>
      <c r="E283" s="17"/>
      <c r="F283" s="17"/>
      <c r="G283" s="17"/>
      <c r="H283" s="16"/>
      <c r="I283" s="16"/>
      <c r="J283" s="16"/>
      <c r="K283" s="17"/>
      <c r="L283" s="17"/>
      <c r="M283" s="17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</row>
    <row r="284" spans="1:80">
      <c r="A284" s="19">
        <v>283</v>
      </c>
      <c r="B284" s="16"/>
      <c r="C284" s="16"/>
      <c r="D284" s="16"/>
      <c r="E284" s="17"/>
      <c r="F284" s="17"/>
      <c r="G284" s="17"/>
      <c r="H284" s="16"/>
      <c r="I284" s="16"/>
      <c r="J284" s="16"/>
      <c r="K284" s="17"/>
      <c r="L284" s="17"/>
      <c r="M284" s="17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</row>
    <row r="285" spans="1:80">
      <c r="A285" s="19">
        <v>284</v>
      </c>
      <c r="B285" s="16"/>
      <c r="C285" s="16"/>
      <c r="D285" s="16"/>
      <c r="E285" s="17"/>
      <c r="F285" s="17"/>
      <c r="G285" s="17"/>
      <c r="H285" s="16"/>
      <c r="I285" s="16"/>
      <c r="J285" s="16"/>
      <c r="K285" s="17"/>
      <c r="L285" s="17"/>
      <c r="M285" s="17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</row>
    <row r="286" spans="1:80">
      <c r="A286" s="19">
        <v>285</v>
      </c>
      <c r="B286" s="16"/>
      <c r="C286" s="16"/>
      <c r="D286" s="16"/>
      <c r="E286" s="17"/>
      <c r="F286" s="17"/>
      <c r="G286" s="17"/>
      <c r="H286" s="16"/>
      <c r="I286" s="16"/>
      <c r="J286" s="16"/>
      <c r="K286" s="17"/>
      <c r="L286" s="17"/>
      <c r="M286" s="17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</row>
    <row r="287" spans="1:80">
      <c r="A287" s="19">
        <v>286</v>
      </c>
      <c r="B287" s="16"/>
      <c r="C287" s="16"/>
      <c r="D287" s="16"/>
      <c r="E287" s="17"/>
      <c r="F287" s="17"/>
      <c r="G287" s="17"/>
      <c r="H287" s="16"/>
      <c r="I287" s="16"/>
      <c r="J287" s="16"/>
      <c r="K287" s="17"/>
      <c r="L287" s="17"/>
      <c r="M287" s="17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</row>
    <row r="288" spans="1:80">
      <c r="A288" s="19">
        <v>287</v>
      </c>
      <c r="B288" s="16"/>
      <c r="C288" s="16"/>
      <c r="D288" s="16"/>
      <c r="E288" s="17"/>
      <c r="F288" s="17"/>
      <c r="G288" s="17"/>
      <c r="H288" s="16"/>
      <c r="I288" s="16"/>
      <c r="J288" s="16"/>
      <c r="K288" s="17"/>
      <c r="L288" s="17"/>
      <c r="M288" s="17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</row>
    <row r="289" spans="1:80">
      <c r="A289" s="19">
        <v>288</v>
      </c>
      <c r="B289" s="16"/>
      <c r="C289" s="16"/>
      <c r="D289" s="16"/>
      <c r="E289" s="17"/>
      <c r="F289" s="17"/>
      <c r="G289" s="17"/>
      <c r="H289" s="16"/>
      <c r="I289" s="16"/>
      <c r="J289" s="16"/>
      <c r="K289" s="17"/>
      <c r="L289" s="17"/>
      <c r="M289" s="17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</row>
    <row r="290" spans="1:80">
      <c r="A290" s="19">
        <v>289</v>
      </c>
      <c r="B290" s="16"/>
      <c r="C290" s="16"/>
      <c r="D290" s="16"/>
      <c r="E290" s="17"/>
      <c r="F290" s="17"/>
      <c r="G290" s="17"/>
      <c r="H290" s="16"/>
      <c r="I290" s="16"/>
      <c r="J290" s="16"/>
      <c r="K290" s="17"/>
      <c r="L290" s="17"/>
      <c r="M290" s="17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</row>
    <row r="291" spans="1:80">
      <c r="A291" s="19">
        <v>290</v>
      </c>
      <c r="B291" s="16"/>
      <c r="C291" s="16"/>
      <c r="D291" s="16"/>
      <c r="E291" s="17"/>
      <c r="F291" s="17"/>
      <c r="G291" s="17"/>
      <c r="H291" s="16"/>
      <c r="I291" s="16"/>
      <c r="J291" s="16"/>
      <c r="K291" s="17"/>
      <c r="L291" s="17"/>
      <c r="M291" s="17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</row>
    <row r="292" spans="1:80">
      <c r="A292" s="19">
        <v>291</v>
      </c>
      <c r="B292" s="16"/>
      <c r="C292" s="16"/>
      <c r="D292" s="16"/>
      <c r="E292" s="17"/>
      <c r="F292" s="17"/>
      <c r="G292" s="17"/>
      <c r="H292" s="16"/>
      <c r="I292" s="16"/>
      <c r="J292" s="16"/>
      <c r="K292" s="17"/>
      <c r="L292" s="17"/>
      <c r="M292" s="17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</row>
    <row r="293" spans="1:80">
      <c r="A293" s="19">
        <v>292</v>
      </c>
      <c r="B293" s="16"/>
      <c r="C293" s="16"/>
      <c r="D293" s="16"/>
      <c r="E293" s="17"/>
      <c r="F293" s="17"/>
      <c r="G293" s="17"/>
      <c r="H293" s="16"/>
      <c r="I293" s="16"/>
      <c r="J293" s="16"/>
      <c r="K293" s="17"/>
      <c r="L293" s="17"/>
      <c r="M293" s="17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</row>
    <row r="294" spans="1:80">
      <c r="A294" s="19">
        <v>293</v>
      </c>
      <c r="B294" s="16"/>
      <c r="C294" s="16"/>
      <c r="D294" s="16"/>
      <c r="E294" s="17"/>
      <c r="F294" s="17"/>
      <c r="G294" s="17"/>
      <c r="H294" s="16"/>
      <c r="I294" s="16"/>
      <c r="J294" s="16"/>
      <c r="K294" s="17"/>
      <c r="L294" s="17"/>
      <c r="M294" s="17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</row>
    <row r="295" spans="1:80">
      <c r="A295" s="19">
        <v>294</v>
      </c>
      <c r="B295" s="16"/>
      <c r="C295" s="16"/>
      <c r="D295" s="16"/>
      <c r="E295" s="17"/>
      <c r="F295" s="17"/>
      <c r="G295" s="17"/>
      <c r="H295" s="16"/>
      <c r="I295" s="16"/>
      <c r="J295" s="16"/>
      <c r="K295" s="17"/>
      <c r="L295" s="17"/>
      <c r="M295" s="17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</row>
    <row r="296" spans="1:80">
      <c r="A296" s="19">
        <v>295</v>
      </c>
      <c r="B296" s="16"/>
      <c r="C296" s="16"/>
      <c r="D296" s="16"/>
      <c r="E296" s="17"/>
      <c r="F296" s="17"/>
      <c r="G296" s="17"/>
      <c r="H296" s="16"/>
      <c r="I296" s="16"/>
      <c r="J296" s="16"/>
      <c r="K296" s="17"/>
      <c r="L296" s="17"/>
      <c r="M296" s="17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</row>
    <row r="297" spans="1:80">
      <c r="A297" s="19">
        <v>296</v>
      </c>
      <c r="B297" s="16"/>
      <c r="C297" s="16"/>
      <c r="D297" s="16"/>
      <c r="E297" s="17"/>
      <c r="F297" s="17"/>
      <c r="G297" s="17"/>
      <c r="H297" s="16"/>
      <c r="I297" s="16"/>
      <c r="J297" s="16"/>
      <c r="K297" s="17"/>
      <c r="L297" s="17"/>
      <c r="M297" s="17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</row>
    <row r="298" spans="1:80">
      <c r="A298" s="19">
        <v>297</v>
      </c>
      <c r="B298" s="16"/>
      <c r="C298" s="16"/>
      <c r="D298" s="16"/>
      <c r="E298" s="17"/>
      <c r="F298" s="17"/>
      <c r="G298" s="17"/>
      <c r="H298" s="16"/>
      <c r="I298" s="16"/>
      <c r="J298" s="16"/>
      <c r="K298" s="17"/>
      <c r="L298" s="17"/>
      <c r="M298" s="17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</row>
    <row r="299" spans="1:80">
      <c r="A299" s="19">
        <v>298</v>
      </c>
      <c r="B299" s="16"/>
      <c r="C299" s="16"/>
      <c r="D299" s="16"/>
      <c r="E299" s="17"/>
      <c r="F299" s="17"/>
      <c r="G299" s="17"/>
      <c r="H299" s="16"/>
      <c r="I299" s="16"/>
      <c r="J299" s="16"/>
      <c r="K299" s="17"/>
      <c r="L299" s="17"/>
      <c r="M299" s="17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</row>
    <row r="300" spans="1:80">
      <c r="A300" s="19">
        <v>299</v>
      </c>
      <c r="B300" s="16"/>
      <c r="C300" s="16"/>
      <c r="D300" s="16"/>
      <c r="E300" s="17"/>
      <c r="F300" s="17"/>
      <c r="G300" s="17"/>
      <c r="H300" s="16"/>
      <c r="I300" s="16"/>
      <c r="J300" s="16"/>
      <c r="K300" s="17"/>
      <c r="L300" s="17"/>
      <c r="M300" s="17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</row>
    <row r="301" spans="1:80">
      <c r="A301" s="19">
        <v>300</v>
      </c>
      <c r="B301" s="16"/>
      <c r="C301" s="16"/>
      <c r="D301" s="16"/>
      <c r="E301" s="17"/>
      <c r="F301" s="17"/>
      <c r="G301" s="17"/>
      <c r="H301" s="16"/>
      <c r="I301" s="16"/>
      <c r="J301" s="16"/>
      <c r="K301" s="17"/>
      <c r="L301" s="17"/>
      <c r="M301" s="17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</row>
    <row r="302" spans="1:80">
      <c r="A302" s="19">
        <v>301</v>
      </c>
      <c r="B302" s="16"/>
      <c r="C302" s="16"/>
      <c r="D302" s="16"/>
      <c r="E302" s="17"/>
      <c r="F302" s="17"/>
      <c r="G302" s="17"/>
      <c r="H302" s="16"/>
      <c r="I302" s="16"/>
      <c r="J302" s="16"/>
      <c r="K302" s="17"/>
      <c r="L302" s="17"/>
      <c r="M302" s="17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</row>
    <row r="303" spans="1:80">
      <c r="A303" s="19">
        <v>302</v>
      </c>
      <c r="B303" s="16"/>
      <c r="C303" s="16"/>
      <c r="D303" s="16"/>
      <c r="E303" s="17"/>
      <c r="F303" s="17"/>
      <c r="G303" s="17"/>
      <c r="H303" s="16"/>
      <c r="I303" s="16"/>
      <c r="J303" s="16"/>
      <c r="K303" s="17"/>
      <c r="L303" s="17"/>
      <c r="M303" s="17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</row>
    <row r="304" spans="1:80">
      <c r="A304" s="19">
        <v>303</v>
      </c>
      <c r="B304" s="16"/>
      <c r="C304" s="16"/>
      <c r="D304" s="16"/>
      <c r="E304" s="17"/>
      <c r="F304" s="17"/>
      <c r="G304" s="17"/>
      <c r="H304" s="16"/>
      <c r="I304" s="16"/>
      <c r="J304" s="16"/>
      <c r="K304" s="17"/>
      <c r="L304" s="17"/>
      <c r="M304" s="17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</row>
    <row r="305" spans="1:80">
      <c r="A305" s="19">
        <v>304</v>
      </c>
      <c r="B305" s="16"/>
      <c r="C305" s="16"/>
      <c r="D305" s="16"/>
      <c r="E305" s="17"/>
      <c r="F305" s="17"/>
      <c r="G305" s="17"/>
      <c r="H305" s="16"/>
      <c r="I305" s="16"/>
      <c r="J305" s="16"/>
      <c r="K305" s="17"/>
      <c r="L305" s="17"/>
      <c r="M305" s="17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</row>
    <row r="306" spans="1:80">
      <c r="A306" s="19">
        <v>305</v>
      </c>
      <c r="B306" s="16"/>
      <c r="C306" s="16"/>
      <c r="D306" s="16"/>
      <c r="E306" s="17"/>
      <c r="F306" s="17"/>
      <c r="G306" s="17"/>
      <c r="H306" s="16"/>
      <c r="I306" s="16"/>
      <c r="J306" s="16"/>
      <c r="K306" s="17"/>
      <c r="L306" s="17"/>
      <c r="M306" s="17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</row>
    <row r="307" spans="1:80">
      <c r="A307" s="19">
        <v>306</v>
      </c>
      <c r="B307" s="16"/>
      <c r="C307" s="16"/>
      <c r="D307" s="16"/>
      <c r="E307" s="17"/>
      <c r="F307" s="17"/>
      <c r="G307" s="17"/>
      <c r="H307" s="16"/>
      <c r="I307" s="16"/>
      <c r="J307" s="16"/>
      <c r="K307" s="17"/>
      <c r="L307" s="17"/>
      <c r="M307" s="17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</row>
    <row r="308" spans="1:80">
      <c r="A308" s="19">
        <v>307</v>
      </c>
      <c r="B308" s="16"/>
      <c r="C308" s="16"/>
      <c r="D308" s="16"/>
      <c r="E308" s="17"/>
      <c r="F308" s="17"/>
      <c r="G308" s="17"/>
      <c r="H308" s="16"/>
      <c r="I308" s="16"/>
      <c r="J308" s="16"/>
      <c r="K308" s="17"/>
      <c r="L308" s="17"/>
      <c r="M308" s="17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</row>
    <row r="309" spans="1:80">
      <c r="A309" s="19">
        <v>308</v>
      </c>
      <c r="B309" s="16"/>
      <c r="C309" s="16"/>
      <c r="D309" s="16"/>
      <c r="E309" s="17"/>
      <c r="F309" s="17"/>
      <c r="G309" s="17"/>
      <c r="H309" s="16"/>
      <c r="I309" s="16"/>
      <c r="J309" s="16"/>
      <c r="K309" s="17"/>
      <c r="L309" s="17"/>
      <c r="M309" s="17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</row>
    <row r="310" spans="1:80">
      <c r="A310" s="19">
        <v>309</v>
      </c>
      <c r="B310" s="16"/>
      <c r="C310" s="16"/>
      <c r="D310" s="16"/>
      <c r="E310" s="17"/>
      <c r="F310" s="17"/>
      <c r="G310" s="17"/>
      <c r="H310" s="16"/>
      <c r="I310" s="16"/>
      <c r="J310" s="16"/>
      <c r="K310" s="17"/>
      <c r="L310" s="17"/>
      <c r="M310" s="17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</row>
    <row r="311" spans="1:80">
      <c r="A311" s="19">
        <v>310</v>
      </c>
      <c r="B311" s="16"/>
      <c r="C311" s="16"/>
      <c r="D311" s="16"/>
      <c r="E311" s="17"/>
      <c r="F311" s="17"/>
      <c r="G311" s="17"/>
      <c r="H311" s="16"/>
      <c r="I311" s="16"/>
      <c r="J311" s="16"/>
      <c r="K311" s="17"/>
      <c r="L311" s="17"/>
      <c r="M311" s="17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</row>
    <row r="312" spans="1:80">
      <c r="A312" s="19">
        <v>311</v>
      </c>
      <c r="B312" s="16"/>
      <c r="C312" s="16"/>
      <c r="D312" s="16"/>
      <c r="E312" s="17"/>
      <c r="F312" s="17"/>
      <c r="G312" s="17"/>
      <c r="H312" s="16"/>
      <c r="I312" s="16"/>
      <c r="J312" s="16"/>
      <c r="K312" s="17"/>
      <c r="L312" s="17"/>
      <c r="M312" s="17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</row>
    <row r="313" spans="1:80">
      <c r="A313" s="19">
        <v>312</v>
      </c>
      <c r="B313" s="16"/>
      <c r="C313" s="16"/>
      <c r="D313" s="16"/>
      <c r="E313" s="17"/>
      <c r="F313" s="17"/>
      <c r="G313" s="17"/>
      <c r="H313" s="16"/>
      <c r="I313" s="16"/>
      <c r="J313" s="16"/>
      <c r="K313" s="17"/>
      <c r="L313" s="17"/>
      <c r="M313" s="17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</row>
    <row r="314" spans="1:80">
      <c r="A314" s="19">
        <v>313</v>
      </c>
      <c r="B314" s="16"/>
      <c r="C314" s="16"/>
      <c r="D314" s="16"/>
      <c r="E314" s="17"/>
      <c r="F314" s="17"/>
      <c r="G314" s="17"/>
      <c r="H314" s="16"/>
      <c r="I314" s="16"/>
      <c r="J314" s="16"/>
      <c r="K314" s="17"/>
      <c r="L314" s="17"/>
      <c r="M314" s="17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</row>
    <row r="315" spans="1:80">
      <c r="A315" s="19">
        <v>314</v>
      </c>
      <c r="B315" s="16"/>
      <c r="C315" s="16"/>
      <c r="D315" s="16"/>
      <c r="E315" s="17"/>
      <c r="F315" s="17"/>
      <c r="G315" s="17"/>
      <c r="H315" s="16"/>
      <c r="I315" s="16"/>
      <c r="J315" s="16"/>
      <c r="K315" s="17"/>
      <c r="L315" s="17"/>
      <c r="M315" s="17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</row>
    <row r="316" spans="1:80">
      <c r="A316" s="19">
        <v>315</v>
      </c>
      <c r="B316" s="16"/>
      <c r="C316" s="16"/>
      <c r="D316" s="16"/>
      <c r="E316" s="17"/>
      <c r="F316" s="17"/>
      <c r="G316" s="17"/>
      <c r="H316" s="16"/>
      <c r="I316" s="16"/>
      <c r="J316" s="16"/>
      <c r="K316" s="17"/>
      <c r="L316" s="17"/>
      <c r="M316" s="17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</row>
    <row r="317" spans="1:80">
      <c r="A317" s="19">
        <v>316</v>
      </c>
      <c r="B317" s="16"/>
      <c r="C317" s="16"/>
      <c r="D317" s="16"/>
      <c r="E317" s="17"/>
      <c r="F317" s="17"/>
      <c r="G317" s="17"/>
      <c r="H317" s="16"/>
      <c r="I317" s="16"/>
      <c r="J317" s="16"/>
      <c r="K317" s="17"/>
      <c r="L317" s="17"/>
      <c r="M317" s="17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</row>
    <row r="318" spans="1:80">
      <c r="A318" s="19">
        <v>317</v>
      </c>
      <c r="B318" s="16"/>
      <c r="C318" s="16"/>
      <c r="D318" s="16"/>
      <c r="E318" s="17"/>
      <c r="F318" s="17"/>
      <c r="G318" s="17"/>
      <c r="H318" s="16"/>
      <c r="I318" s="16"/>
      <c r="J318" s="16"/>
      <c r="K318" s="17"/>
      <c r="L318" s="17"/>
      <c r="M318" s="17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</row>
    <row r="319" spans="1:80">
      <c r="A319" s="19">
        <v>318</v>
      </c>
      <c r="B319" s="16"/>
      <c r="C319" s="16"/>
      <c r="D319" s="16"/>
      <c r="E319" s="17"/>
      <c r="F319" s="17"/>
      <c r="G319" s="17"/>
      <c r="H319" s="16"/>
      <c r="I319" s="16"/>
      <c r="J319" s="16"/>
      <c r="K319" s="17"/>
      <c r="L319" s="17"/>
      <c r="M319" s="17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</row>
    <row r="320" spans="1:80">
      <c r="A320" s="19">
        <v>319</v>
      </c>
      <c r="B320" s="16"/>
      <c r="C320" s="16"/>
      <c r="D320" s="16"/>
      <c r="E320" s="17"/>
      <c r="F320" s="17"/>
      <c r="G320" s="17"/>
      <c r="H320" s="16"/>
      <c r="I320" s="16"/>
      <c r="J320" s="16"/>
      <c r="K320" s="17"/>
      <c r="L320" s="17"/>
      <c r="M320" s="17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</row>
    <row r="321" spans="1:80">
      <c r="A321" s="19">
        <v>320</v>
      </c>
      <c r="B321" s="16"/>
      <c r="C321" s="16"/>
      <c r="D321" s="16"/>
      <c r="E321" s="17"/>
      <c r="F321" s="17"/>
      <c r="G321" s="17"/>
      <c r="H321" s="16"/>
      <c r="I321" s="16"/>
      <c r="J321" s="16"/>
      <c r="K321" s="17"/>
      <c r="L321" s="17"/>
      <c r="M321" s="17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</row>
    <row r="322" spans="1:80">
      <c r="A322" s="19">
        <v>321</v>
      </c>
      <c r="B322" s="16"/>
      <c r="C322" s="16"/>
      <c r="D322" s="16"/>
      <c r="E322" s="17"/>
      <c r="F322" s="17"/>
      <c r="G322" s="17"/>
      <c r="H322" s="16"/>
      <c r="I322" s="16"/>
      <c r="J322" s="16"/>
      <c r="K322" s="17"/>
      <c r="L322" s="17"/>
      <c r="M322" s="17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</row>
    <row r="323" spans="1:80">
      <c r="A323" s="19">
        <v>322</v>
      </c>
      <c r="B323" s="16"/>
      <c r="C323" s="16"/>
      <c r="D323" s="16"/>
      <c r="E323" s="17"/>
      <c r="F323" s="17"/>
      <c r="G323" s="17"/>
      <c r="H323" s="16"/>
      <c r="I323" s="16"/>
      <c r="J323" s="16"/>
      <c r="K323" s="17"/>
      <c r="L323" s="17"/>
      <c r="M323" s="17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</row>
    <row r="324" spans="1:80">
      <c r="A324" s="19">
        <v>323</v>
      </c>
      <c r="B324" s="16"/>
      <c r="C324" s="16"/>
      <c r="D324" s="16"/>
      <c r="E324" s="17"/>
      <c r="F324" s="17"/>
      <c r="G324" s="17"/>
      <c r="H324" s="16"/>
      <c r="I324" s="16"/>
      <c r="J324" s="16"/>
      <c r="K324" s="17"/>
      <c r="L324" s="17"/>
      <c r="M324" s="17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</row>
    <row r="325" spans="1:80">
      <c r="A325" s="19">
        <v>324</v>
      </c>
      <c r="B325" s="16"/>
      <c r="C325" s="16"/>
      <c r="D325" s="16"/>
      <c r="E325" s="17"/>
      <c r="F325" s="17"/>
      <c r="G325" s="17"/>
      <c r="H325" s="16"/>
      <c r="I325" s="16"/>
      <c r="J325" s="16"/>
      <c r="K325" s="17"/>
      <c r="L325" s="17"/>
      <c r="M325" s="17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</row>
    <row r="326" spans="1:80">
      <c r="A326" s="19">
        <v>325</v>
      </c>
      <c r="B326" s="16"/>
      <c r="C326" s="16"/>
      <c r="D326" s="16"/>
      <c r="E326" s="17"/>
      <c r="F326" s="17"/>
      <c r="G326" s="17"/>
      <c r="H326" s="16"/>
      <c r="I326" s="16"/>
      <c r="J326" s="16"/>
      <c r="K326" s="17"/>
      <c r="L326" s="17"/>
      <c r="M326" s="17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</row>
    <row r="327" spans="1:80">
      <c r="A327" s="19">
        <v>326</v>
      </c>
      <c r="B327" s="16"/>
      <c r="C327" s="16"/>
      <c r="D327" s="16"/>
      <c r="E327" s="17"/>
      <c r="F327" s="17"/>
      <c r="G327" s="17"/>
      <c r="H327" s="16"/>
      <c r="I327" s="16"/>
      <c r="J327" s="16"/>
      <c r="K327" s="17"/>
      <c r="L327" s="17"/>
      <c r="M327" s="17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</row>
    <row r="328" spans="1:80">
      <c r="A328" s="19">
        <v>327</v>
      </c>
      <c r="B328" s="16"/>
      <c r="C328" s="16"/>
      <c r="D328" s="16"/>
      <c r="E328" s="17"/>
      <c r="F328" s="17"/>
      <c r="G328" s="17"/>
      <c r="H328" s="16"/>
      <c r="I328" s="16"/>
      <c r="J328" s="16"/>
      <c r="K328" s="17"/>
      <c r="L328" s="17"/>
      <c r="M328" s="17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</row>
    <row r="329" spans="1:80">
      <c r="A329" s="19">
        <v>328</v>
      </c>
      <c r="B329" s="16"/>
      <c r="C329" s="16"/>
      <c r="D329" s="16"/>
      <c r="E329" s="17"/>
      <c r="F329" s="17"/>
      <c r="G329" s="17"/>
      <c r="H329" s="16"/>
      <c r="I329" s="16"/>
      <c r="J329" s="16"/>
      <c r="K329" s="17"/>
      <c r="L329" s="17"/>
      <c r="M329" s="17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</row>
    <row r="330" spans="1:80">
      <c r="A330" s="19">
        <v>329</v>
      </c>
      <c r="B330" s="16"/>
      <c r="C330" s="16"/>
      <c r="D330" s="16"/>
      <c r="E330" s="17"/>
      <c r="F330" s="17"/>
      <c r="G330" s="17"/>
      <c r="H330" s="16"/>
      <c r="I330" s="16"/>
      <c r="J330" s="16"/>
      <c r="K330" s="17"/>
      <c r="L330" s="17"/>
      <c r="M330" s="17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</row>
    <row r="331" spans="1:80">
      <c r="A331" s="19">
        <v>330</v>
      </c>
      <c r="B331" s="16"/>
      <c r="C331" s="16"/>
      <c r="D331" s="16"/>
      <c r="E331" s="17"/>
      <c r="F331" s="17"/>
      <c r="G331" s="17"/>
      <c r="H331" s="16"/>
      <c r="I331" s="16"/>
      <c r="J331" s="16"/>
      <c r="K331" s="17"/>
      <c r="L331" s="17"/>
      <c r="M331" s="17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</row>
    <row r="332" spans="1:80">
      <c r="A332" s="19">
        <v>331</v>
      </c>
      <c r="B332" s="16"/>
      <c r="C332" s="16"/>
      <c r="D332" s="16"/>
      <c r="E332" s="17"/>
      <c r="F332" s="17"/>
      <c r="G332" s="17"/>
      <c r="H332" s="16"/>
      <c r="I332" s="16"/>
      <c r="J332" s="16"/>
      <c r="K332" s="17"/>
      <c r="L332" s="17"/>
      <c r="M332" s="17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</row>
    <row r="333" spans="1:80">
      <c r="A333" s="19">
        <v>332</v>
      </c>
      <c r="B333" s="16"/>
      <c r="C333" s="16"/>
      <c r="D333" s="16"/>
      <c r="E333" s="17"/>
      <c r="F333" s="17"/>
      <c r="G333" s="17"/>
      <c r="H333" s="16"/>
      <c r="I333" s="16"/>
      <c r="J333" s="16"/>
      <c r="K333" s="17"/>
      <c r="L333" s="17"/>
      <c r="M333" s="17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</row>
    <row r="334" spans="1:80">
      <c r="A334" s="19">
        <v>333</v>
      </c>
      <c r="B334" s="16"/>
      <c r="C334" s="16"/>
      <c r="D334" s="16"/>
      <c r="E334" s="17"/>
      <c r="F334" s="17"/>
      <c r="G334" s="17"/>
      <c r="H334" s="16"/>
      <c r="I334" s="16"/>
      <c r="J334" s="16"/>
      <c r="K334" s="17"/>
      <c r="L334" s="17"/>
      <c r="M334" s="17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</row>
    <row r="335" spans="1:80">
      <c r="A335" s="19">
        <v>334</v>
      </c>
      <c r="B335" s="16"/>
      <c r="C335" s="16"/>
      <c r="D335" s="16"/>
      <c r="E335" s="17"/>
      <c r="F335" s="17"/>
      <c r="G335" s="17"/>
      <c r="H335" s="16"/>
      <c r="I335" s="16"/>
      <c r="J335" s="16"/>
      <c r="K335" s="17"/>
      <c r="L335" s="17"/>
      <c r="M335" s="17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</row>
    <row r="336" spans="1:80">
      <c r="A336" s="19">
        <v>335</v>
      </c>
      <c r="B336" s="16"/>
      <c r="C336" s="16"/>
      <c r="D336" s="16"/>
      <c r="E336" s="17"/>
      <c r="F336" s="17"/>
      <c r="G336" s="17"/>
      <c r="H336" s="16"/>
      <c r="I336" s="16"/>
      <c r="J336" s="16"/>
      <c r="K336" s="17"/>
      <c r="L336" s="17"/>
      <c r="M336" s="17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</row>
    <row r="337" spans="1:80">
      <c r="A337" s="19">
        <v>336</v>
      </c>
      <c r="B337" s="16"/>
      <c r="C337" s="16"/>
      <c r="D337" s="16"/>
      <c r="E337" s="17"/>
      <c r="F337" s="17"/>
      <c r="G337" s="17"/>
      <c r="H337" s="16"/>
      <c r="I337" s="16"/>
      <c r="J337" s="16"/>
      <c r="K337" s="17"/>
      <c r="L337" s="17"/>
      <c r="M337" s="17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</row>
    <row r="338" spans="1:80">
      <c r="A338" s="19">
        <v>337</v>
      </c>
      <c r="B338" s="16"/>
      <c r="C338" s="16"/>
      <c r="D338" s="16"/>
      <c r="E338" s="17"/>
      <c r="F338" s="17"/>
      <c r="G338" s="17"/>
      <c r="H338" s="16"/>
      <c r="I338" s="16"/>
      <c r="J338" s="16"/>
      <c r="K338" s="17"/>
      <c r="L338" s="17"/>
      <c r="M338" s="17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</row>
    <row r="339" spans="1:80">
      <c r="A339" s="19">
        <v>338</v>
      </c>
      <c r="B339" s="16"/>
      <c r="C339" s="16"/>
      <c r="D339" s="16"/>
      <c r="E339" s="17"/>
      <c r="F339" s="17"/>
      <c r="G339" s="17"/>
      <c r="H339" s="16"/>
      <c r="I339" s="16"/>
      <c r="J339" s="16"/>
      <c r="K339" s="17"/>
      <c r="L339" s="17"/>
      <c r="M339" s="17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</row>
    <row r="340" spans="1:80">
      <c r="A340" s="19">
        <v>339</v>
      </c>
      <c r="B340" s="16"/>
      <c r="C340" s="16"/>
      <c r="D340" s="16"/>
      <c r="E340" s="17"/>
      <c r="F340" s="17"/>
      <c r="G340" s="17"/>
      <c r="H340" s="16"/>
      <c r="I340" s="16"/>
      <c r="J340" s="16"/>
      <c r="K340" s="17"/>
      <c r="L340" s="17"/>
      <c r="M340" s="17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</row>
    <row r="341" spans="1:80">
      <c r="A341" s="19">
        <v>340</v>
      </c>
      <c r="B341" s="16"/>
      <c r="C341" s="16"/>
      <c r="D341" s="16"/>
      <c r="E341" s="17"/>
      <c r="F341" s="17"/>
      <c r="G341" s="17"/>
      <c r="H341" s="16"/>
      <c r="I341" s="16"/>
      <c r="J341" s="16"/>
      <c r="K341" s="17"/>
      <c r="L341" s="17"/>
      <c r="M341" s="17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</row>
    <row r="342" spans="1:80">
      <c r="A342" s="19">
        <v>341</v>
      </c>
      <c r="B342" s="16"/>
      <c r="C342" s="16"/>
      <c r="D342" s="16"/>
      <c r="E342" s="17"/>
      <c r="F342" s="17"/>
      <c r="G342" s="17"/>
      <c r="H342" s="16"/>
      <c r="I342" s="16"/>
      <c r="J342" s="16"/>
      <c r="K342" s="17"/>
      <c r="L342" s="17"/>
      <c r="M342" s="17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</row>
    <row r="343" spans="1:80">
      <c r="A343" s="19">
        <v>342</v>
      </c>
      <c r="B343" s="16"/>
      <c r="C343" s="16"/>
      <c r="D343" s="16"/>
      <c r="E343" s="17"/>
      <c r="F343" s="17"/>
      <c r="G343" s="17"/>
      <c r="H343" s="16"/>
      <c r="I343" s="16"/>
      <c r="J343" s="16"/>
      <c r="K343" s="17"/>
      <c r="L343" s="17"/>
      <c r="M343" s="17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</row>
    <row r="344" spans="1:80">
      <c r="A344" s="19">
        <v>343</v>
      </c>
      <c r="B344" s="16"/>
      <c r="C344" s="16"/>
      <c r="D344" s="16"/>
      <c r="E344" s="17"/>
      <c r="F344" s="17"/>
      <c r="G344" s="17"/>
      <c r="H344" s="16"/>
      <c r="I344" s="16"/>
      <c r="J344" s="16"/>
      <c r="K344" s="17"/>
      <c r="L344" s="17"/>
      <c r="M344" s="17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</row>
    <row r="345" spans="1:80">
      <c r="A345" s="19">
        <v>344</v>
      </c>
      <c r="B345" s="16"/>
      <c r="C345" s="16"/>
      <c r="D345" s="16"/>
      <c r="E345" s="17"/>
      <c r="F345" s="17"/>
      <c r="G345" s="17"/>
      <c r="H345" s="16"/>
      <c r="I345" s="16"/>
      <c r="J345" s="16"/>
      <c r="K345" s="17"/>
      <c r="L345" s="17"/>
      <c r="M345" s="17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</row>
    <row r="346" spans="1:80">
      <c r="A346" s="19">
        <v>345</v>
      </c>
      <c r="B346" s="16"/>
      <c r="C346" s="16"/>
      <c r="D346" s="16"/>
      <c r="E346" s="17"/>
      <c r="F346" s="17"/>
      <c r="G346" s="17"/>
      <c r="H346" s="16"/>
      <c r="I346" s="16"/>
      <c r="J346" s="16"/>
      <c r="K346" s="17"/>
      <c r="L346" s="17"/>
      <c r="M346" s="17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</row>
    <row r="347" spans="1:80">
      <c r="A347" s="19">
        <v>346</v>
      </c>
      <c r="B347" s="16"/>
      <c r="C347" s="16"/>
      <c r="D347" s="16"/>
      <c r="E347" s="17"/>
      <c r="F347" s="17"/>
      <c r="G347" s="17"/>
      <c r="H347" s="16"/>
      <c r="I347" s="16"/>
      <c r="J347" s="16"/>
      <c r="K347" s="17"/>
      <c r="L347" s="17"/>
      <c r="M347" s="17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</row>
    <row r="348" spans="1:80">
      <c r="A348" s="19">
        <v>347</v>
      </c>
      <c r="B348" s="16"/>
      <c r="C348" s="16"/>
      <c r="D348" s="16"/>
      <c r="E348" s="17"/>
      <c r="F348" s="17"/>
      <c r="G348" s="17"/>
      <c r="H348" s="16"/>
      <c r="I348" s="16"/>
      <c r="J348" s="16"/>
      <c r="K348" s="17"/>
      <c r="L348" s="17"/>
      <c r="M348" s="17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</row>
    <row r="349" spans="1:80">
      <c r="A349" s="19">
        <v>348</v>
      </c>
      <c r="B349" s="16"/>
      <c r="C349" s="16"/>
      <c r="D349" s="16"/>
      <c r="E349" s="17"/>
      <c r="F349" s="17"/>
      <c r="G349" s="17"/>
      <c r="H349" s="16"/>
      <c r="I349" s="16"/>
      <c r="J349" s="16"/>
      <c r="K349" s="17"/>
      <c r="L349" s="17"/>
      <c r="M349" s="17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</row>
    <row r="350" spans="1:80">
      <c r="A350" s="19">
        <v>349</v>
      </c>
      <c r="B350" s="16"/>
      <c r="C350" s="16"/>
      <c r="D350" s="16"/>
      <c r="E350" s="17"/>
      <c r="F350" s="17"/>
      <c r="G350" s="17"/>
      <c r="H350" s="16"/>
      <c r="I350" s="16"/>
      <c r="J350" s="16"/>
      <c r="K350" s="17"/>
      <c r="L350" s="17"/>
      <c r="M350" s="17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</row>
    <row r="351" spans="1:80">
      <c r="A351" s="19">
        <v>350</v>
      </c>
      <c r="B351" s="16"/>
      <c r="C351" s="16"/>
      <c r="D351" s="16"/>
      <c r="E351" s="17"/>
      <c r="F351" s="17"/>
      <c r="G351" s="17"/>
      <c r="H351" s="16"/>
      <c r="I351" s="16"/>
      <c r="J351" s="16"/>
      <c r="K351" s="17"/>
      <c r="L351" s="17"/>
      <c r="M351" s="17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</row>
    <row r="352" spans="1:80">
      <c r="A352" s="19">
        <v>351</v>
      </c>
      <c r="B352" s="16"/>
      <c r="C352" s="16"/>
      <c r="D352" s="16"/>
      <c r="E352" s="17"/>
      <c r="F352" s="17"/>
      <c r="G352" s="17"/>
      <c r="H352" s="16"/>
      <c r="I352" s="16"/>
      <c r="J352" s="16"/>
      <c r="K352" s="17"/>
      <c r="L352" s="17"/>
      <c r="M352" s="17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</row>
    <row r="353" spans="1:80">
      <c r="A353" s="19">
        <v>352</v>
      </c>
      <c r="B353" s="16"/>
      <c r="C353" s="16"/>
      <c r="D353" s="16"/>
      <c r="E353" s="17"/>
      <c r="F353" s="17"/>
      <c r="G353" s="17"/>
      <c r="H353" s="16"/>
      <c r="I353" s="16"/>
      <c r="J353" s="16"/>
      <c r="K353" s="17"/>
      <c r="L353" s="17"/>
      <c r="M353" s="17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</row>
    <row r="354" spans="1:80">
      <c r="A354" s="19">
        <v>353</v>
      </c>
      <c r="B354" s="16"/>
      <c r="C354" s="16"/>
      <c r="D354" s="16"/>
      <c r="E354" s="17"/>
      <c r="F354" s="17"/>
      <c r="G354" s="17"/>
      <c r="H354" s="16"/>
      <c r="I354" s="16"/>
      <c r="J354" s="16"/>
      <c r="K354" s="17"/>
      <c r="L354" s="17"/>
      <c r="M354" s="17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</row>
    <row r="355" spans="1:80">
      <c r="A355" s="19">
        <v>354</v>
      </c>
      <c r="B355" s="16"/>
      <c r="C355" s="16"/>
      <c r="D355" s="16"/>
      <c r="E355" s="17"/>
      <c r="F355" s="17"/>
      <c r="G355" s="17"/>
      <c r="H355" s="16"/>
      <c r="I355" s="16"/>
      <c r="J355" s="16"/>
      <c r="K355" s="17"/>
      <c r="L355" s="17"/>
      <c r="M355" s="17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</row>
    <row r="356" spans="1:80">
      <c r="A356" s="19">
        <v>355</v>
      </c>
      <c r="B356" s="16"/>
      <c r="C356" s="16"/>
      <c r="D356" s="16"/>
      <c r="E356" s="17"/>
      <c r="F356" s="17"/>
      <c r="G356" s="17"/>
      <c r="H356" s="16"/>
      <c r="I356" s="16"/>
      <c r="J356" s="16"/>
      <c r="K356" s="17"/>
      <c r="L356" s="17"/>
      <c r="M356" s="17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</row>
    <row r="357" spans="1:80">
      <c r="A357" s="19">
        <v>356</v>
      </c>
      <c r="B357" s="16"/>
      <c r="C357" s="16"/>
      <c r="D357" s="16"/>
      <c r="E357" s="17"/>
      <c r="F357" s="17"/>
      <c r="G357" s="17"/>
      <c r="H357" s="16"/>
      <c r="I357" s="16"/>
      <c r="J357" s="16"/>
      <c r="K357" s="17"/>
      <c r="L357" s="17"/>
      <c r="M357" s="17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</row>
    <row r="358" spans="1:80">
      <c r="A358" s="19">
        <v>357</v>
      </c>
      <c r="B358" s="16"/>
      <c r="C358" s="16"/>
      <c r="D358" s="16"/>
      <c r="E358" s="17"/>
      <c r="F358" s="17"/>
      <c r="G358" s="17"/>
      <c r="H358" s="16"/>
      <c r="I358" s="16"/>
      <c r="J358" s="16"/>
      <c r="K358" s="17"/>
      <c r="L358" s="17"/>
      <c r="M358" s="17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</row>
    <row r="359" spans="1:80">
      <c r="A359" s="19">
        <v>0</v>
      </c>
      <c r="B359" s="16"/>
      <c r="C359" s="16"/>
      <c r="D359" s="16"/>
      <c r="E359" s="17"/>
      <c r="F359" s="17"/>
      <c r="G359" s="17"/>
      <c r="H359" s="16"/>
      <c r="I359" s="16"/>
      <c r="J359" s="16"/>
      <c r="K359" s="17"/>
      <c r="L359" s="17"/>
      <c r="M359" s="17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</row>
    <row r="360" spans="1:80">
      <c r="A360" s="19">
        <v>359</v>
      </c>
      <c r="B360" s="16"/>
      <c r="C360" s="16"/>
      <c r="D360" s="16"/>
      <c r="E360" s="17"/>
      <c r="F360" s="17"/>
      <c r="G360" s="17"/>
      <c r="H360" s="16"/>
      <c r="I360" s="16"/>
      <c r="J360" s="16"/>
      <c r="K360" s="17"/>
      <c r="L360" s="17"/>
      <c r="M360" s="17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</row>
    <row r="361" spans="1:80">
      <c r="A361" s="19">
        <v>360</v>
      </c>
      <c r="B361" s="16"/>
      <c r="C361" s="16"/>
      <c r="D361" s="16"/>
      <c r="E361" s="17"/>
      <c r="F361" s="17"/>
      <c r="G361" s="17"/>
      <c r="H361" s="16"/>
      <c r="I361" s="16"/>
      <c r="J361" s="16"/>
      <c r="K361" s="17"/>
      <c r="L361" s="17"/>
      <c r="M361" s="17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</row>
    <row r="362" spans="1:80">
      <c r="A362" s="19">
        <v>361</v>
      </c>
      <c r="B362" s="16"/>
      <c r="C362" s="16"/>
      <c r="D362" s="16"/>
      <c r="E362" s="17"/>
      <c r="F362" s="17"/>
      <c r="G362" s="17"/>
      <c r="H362" s="16"/>
      <c r="I362" s="16"/>
      <c r="J362" s="16"/>
      <c r="K362" s="17"/>
      <c r="L362" s="17"/>
      <c r="M362" s="17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</row>
    <row r="363" spans="1:80">
      <c r="A363" s="19">
        <v>362</v>
      </c>
      <c r="B363" s="16"/>
      <c r="C363" s="16"/>
      <c r="D363" s="16"/>
      <c r="E363" s="17"/>
      <c r="F363" s="17"/>
      <c r="G363" s="17"/>
      <c r="H363" s="16"/>
      <c r="I363" s="16"/>
      <c r="J363" s="16"/>
      <c r="K363" s="17"/>
      <c r="L363" s="17"/>
      <c r="M363" s="17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</row>
    <row r="364" spans="1:80">
      <c r="A364" s="19">
        <v>363</v>
      </c>
      <c r="B364" s="16"/>
      <c r="C364" s="16"/>
      <c r="D364" s="16"/>
      <c r="E364" s="17"/>
      <c r="F364" s="17"/>
      <c r="G364" s="17"/>
      <c r="H364" s="16"/>
      <c r="I364" s="16"/>
      <c r="J364" s="16"/>
      <c r="K364" s="17"/>
      <c r="L364" s="17"/>
      <c r="M364" s="17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</row>
    <row r="365" spans="1:80">
      <c r="A365" s="19">
        <v>364</v>
      </c>
      <c r="B365" s="16"/>
      <c r="C365" s="16"/>
      <c r="D365" s="16"/>
      <c r="E365" s="17"/>
      <c r="F365" s="17"/>
      <c r="G365" s="17"/>
      <c r="H365" s="16"/>
      <c r="I365" s="16"/>
      <c r="J365" s="16"/>
      <c r="K365" s="17"/>
      <c r="L365" s="17"/>
      <c r="M365" s="17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</row>
    <row r="366" spans="1:80">
      <c r="A366" s="19">
        <v>365</v>
      </c>
      <c r="B366" s="16"/>
      <c r="C366" s="16"/>
      <c r="D366" s="16"/>
      <c r="E366" s="17"/>
      <c r="F366" s="17"/>
      <c r="G366" s="17"/>
      <c r="H366" s="16"/>
      <c r="I366" s="16"/>
      <c r="J366" s="16"/>
      <c r="K366" s="17"/>
      <c r="L366" s="17"/>
      <c r="M366" s="17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</row>
    <row r="367" spans="1:80">
      <c r="A367" s="19">
        <v>366</v>
      </c>
      <c r="B367" s="16"/>
      <c r="C367" s="16"/>
      <c r="D367" s="16"/>
      <c r="E367" s="17"/>
      <c r="F367" s="17"/>
      <c r="G367" s="17"/>
      <c r="H367" s="16"/>
      <c r="I367" s="16"/>
      <c r="J367" s="16"/>
      <c r="K367" s="17"/>
      <c r="L367" s="17"/>
      <c r="M367" s="17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</row>
    <row r="368" spans="1:80">
      <c r="A368" s="19">
        <v>367</v>
      </c>
      <c r="B368" s="16"/>
      <c r="C368" s="16"/>
      <c r="D368" s="16"/>
      <c r="E368" s="17"/>
      <c r="F368" s="17"/>
      <c r="G368" s="17"/>
      <c r="H368" s="16"/>
      <c r="I368" s="16"/>
      <c r="J368" s="16"/>
      <c r="K368" s="17"/>
      <c r="L368" s="17"/>
      <c r="M368" s="17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</row>
    <row r="369" spans="1:80">
      <c r="A369" s="19">
        <v>368</v>
      </c>
      <c r="B369" s="16"/>
      <c r="C369" s="16"/>
      <c r="D369" s="16"/>
      <c r="E369" s="17"/>
      <c r="F369" s="17"/>
      <c r="G369" s="17"/>
      <c r="H369" s="16"/>
      <c r="I369" s="16"/>
      <c r="J369" s="16"/>
      <c r="K369" s="17"/>
      <c r="L369" s="17"/>
      <c r="M369" s="17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</row>
    <row r="370" spans="1:80">
      <c r="A370" s="19">
        <v>369</v>
      </c>
      <c r="B370" s="16"/>
      <c r="C370" s="16"/>
      <c r="D370" s="16"/>
      <c r="E370" s="17"/>
      <c r="F370" s="17"/>
      <c r="G370" s="17"/>
      <c r="H370" s="16"/>
      <c r="I370" s="16"/>
      <c r="J370" s="16"/>
      <c r="K370" s="17"/>
      <c r="L370" s="17"/>
      <c r="M370" s="17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</row>
    <row r="371" spans="1:80">
      <c r="A371" s="19">
        <v>370</v>
      </c>
      <c r="B371" s="16"/>
      <c r="C371" s="16"/>
      <c r="D371" s="16"/>
      <c r="E371" s="17"/>
      <c r="F371" s="17"/>
      <c r="G371" s="17"/>
      <c r="H371" s="16"/>
      <c r="I371" s="16"/>
      <c r="J371" s="16"/>
      <c r="K371" s="17"/>
      <c r="L371" s="17"/>
      <c r="M371" s="17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</row>
    <row r="372" spans="1:80">
      <c r="A372" s="19">
        <v>371</v>
      </c>
      <c r="B372" s="16"/>
      <c r="C372" s="16"/>
      <c r="D372" s="16"/>
      <c r="E372" s="17"/>
      <c r="F372" s="17"/>
      <c r="G372" s="17"/>
      <c r="H372" s="16"/>
      <c r="I372" s="16"/>
      <c r="J372" s="16"/>
      <c r="K372" s="17"/>
      <c r="L372" s="17"/>
      <c r="M372" s="17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</row>
    <row r="373" spans="1:80">
      <c r="A373" s="19">
        <v>372</v>
      </c>
      <c r="B373" s="16"/>
      <c r="C373" s="16"/>
      <c r="D373" s="16"/>
      <c r="E373" s="17"/>
      <c r="F373" s="17"/>
      <c r="G373" s="17"/>
      <c r="H373" s="16"/>
      <c r="I373" s="16"/>
      <c r="J373" s="16"/>
      <c r="K373" s="17"/>
      <c r="L373" s="17"/>
      <c r="M373" s="17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</row>
    <row r="374" spans="1:80">
      <c r="A374" s="19">
        <v>373</v>
      </c>
      <c r="B374" s="16"/>
      <c r="C374" s="16"/>
      <c r="D374" s="16"/>
      <c r="E374" s="17"/>
      <c r="F374" s="17"/>
      <c r="G374" s="17"/>
      <c r="H374" s="16"/>
      <c r="I374" s="16"/>
      <c r="J374" s="16"/>
      <c r="K374" s="17"/>
      <c r="L374" s="17"/>
      <c r="M374" s="17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</row>
    <row r="375" spans="1:80">
      <c r="A375" s="19">
        <v>374</v>
      </c>
      <c r="B375" s="16"/>
      <c r="C375" s="16"/>
      <c r="D375" s="16"/>
      <c r="E375" s="17"/>
      <c r="F375" s="17"/>
      <c r="G375" s="17"/>
      <c r="H375" s="16"/>
      <c r="I375" s="16"/>
      <c r="J375" s="16"/>
      <c r="K375" s="17"/>
      <c r="L375" s="17"/>
      <c r="M375" s="17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</row>
    <row r="376" spans="1:80">
      <c r="A376" s="19">
        <v>375</v>
      </c>
      <c r="B376" s="16"/>
      <c r="C376" s="16"/>
      <c r="D376" s="16"/>
      <c r="E376" s="17"/>
      <c r="F376" s="17"/>
      <c r="G376" s="17"/>
      <c r="H376" s="16"/>
      <c r="I376" s="16"/>
      <c r="J376" s="16"/>
      <c r="K376" s="17"/>
      <c r="L376" s="17"/>
      <c r="M376" s="17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</row>
    <row r="377" spans="1:80">
      <c r="A377" s="19">
        <v>376</v>
      </c>
      <c r="B377" s="16"/>
      <c r="C377" s="16"/>
      <c r="D377" s="16"/>
      <c r="E377" s="17"/>
      <c r="F377" s="17"/>
      <c r="G377" s="17"/>
      <c r="H377" s="16"/>
      <c r="I377" s="16"/>
      <c r="J377" s="16"/>
      <c r="K377" s="17"/>
      <c r="L377" s="17"/>
      <c r="M377" s="17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</row>
    <row r="378" spans="1:80">
      <c r="A378" s="19">
        <v>377</v>
      </c>
      <c r="B378" s="16"/>
      <c r="C378" s="16"/>
      <c r="D378" s="16"/>
      <c r="E378" s="17"/>
      <c r="F378" s="17"/>
      <c r="G378" s="17"/>
      <c r="H378" s="16"/>
      <c r="I378" s="16"/>
      <c r="J378" s="16"/>
      <c r="K378" s="17"/>
      <c r="L378" s="17"/>
      <c r="M378" s="17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</row>
    <row r="379" spans="1:80">
      <c r="A379" s="19">
        <v>378</v>
      </c>
      <c r="B379" s="16"/>
      <c r="C379" s="16"/>
      <c r="D379" s="16"/>
      <c r="E379" s="17"/>
      <c r="F379" s="17"/>
      <c r="G379" s="17"/>
      <c r="H379" s="16"/>
      <c r="I379" s="16"/>
      <c r="J379" s="16"/>
      <c r="K379" s="17"/>
      <c r="L379" s="17"/>
      <c r="M379" s="17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</row>
    <row r="380" spans="1:80">
      <c r="A380" s="19">
        <v>0</v>
      </c>
      <c r="B380" s="16"/>
      <c r="C380" s="16"/>
      <c r="D380" s="16"/>
      <c r="E380" s="17"/>
      <c r="F380" s="17"/>
      <c r="G380" s="17"/>
      <c r="H380" s="16"/>
      <c r="I380" s="16"/>
      <c r="J380" s="16"/>
      <c r="K380" s="17"/>
      <c r="L380" s="17"/>
      <c r="M380" s="17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</row>
    <row r="381" spans="1:80">
      <c r="A381" s="19">
        <v>380</v>
      </c>
      <c r="B381" s="16"/>
      <c r="C381" s="16"/>
      <c r="D381" s="16"/>
      <c r="E381" s="17"/>
      <c r="F381" s="17"/>
      <c r="G381" s="17"/>
      <c r="H381" s="16"/>
      <c r="I381" s="16"/>
      <c r="J381" s="16"/>
      <c r="K381" s="17"/>
      <c r="L381" s="17"/>
      <c r="M381" s="17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</row>
    <row r="382" spans="1:80">
      <c r="A382" s="19">
        <v>381</v>
      </c>
      <c r="B382" s="16"/>
      <c r="C382" s="16"/>
      <c r="D382" s="16"/>
      <c r="E382" s="17"/>
      <c r="F382" s="17"/>
      <c r="G382" s="17"/>
      <c r="H382" s="16"/>
      <c r="I382" s="16"/>
      <c r="J382" s="16"/>
      <c r="K382" s="17"/>
      <c r="L382" s="17"/>
      <c r="M382" s="17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</row>
    <row r="383" spans="1:80">
      <c r="A383" s="19">
        <v>382</v>
      </c>
      <c r="B383" s="16"/>
      <c r="C383" s="16"/>
      <c r="D383" s="16"/>
      <c r="E383" s="17"/>
      <c r="F383" s="17"/>
      <c r="G383" s="17"/>
      <c r="H383" s="16"/>
      <c r="I383" s="16"/>
      <c r="J383" s="16"/>
      <c r="K383" s="17"/>
      <c r="L383" s="17"/>
      <c r="M383" s="17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</row>
    <row r="384" spans="1:80">
      <c r="A384" s="19">
        <v>383</v>
      </c>
      <c r="B384" s="16"/>
      <c r="C384" s="16"/>
      <c r="D384" s="16"/>
      <c r="E384" s="17"/>
      <c r="F384" s="17"/>
      <c r="G384" s="17"/>
      <c r="H384" s="16"/>
      <c r="I384" s="16"/>
      <c r="J384" s="16"/>
      <c r="K384" s="17"/>
      <c r="L384" s="17"/>
      <c r="M384" s="17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</row>
    <row r="385" spans="1:80">
      <c r="A385" s="19">
        <v>384</v>
      </c>
      <c r="B385" s="16"/>
      <c r="C385" s="16"/>
      <c r="D385" s="16"/>
      <c r="E385" s="17"/>
      <c r="F385" s="17"/>
      <c r="G385" s="17"/>
      <c r="H385" s="16"/>
      <c r="I385" s="16"/>
      <c r="J385" s="16"/>
      <c r="K385" s="17"/>
      <c r="L385" s="17"/>
      <c r="M385" s="17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</row>
    <row r="386" spans="1:80">
      <c r="A386" s="19">
        <v>385</v>
      </c>
      <c r="B386" s="16"/>
      <c r="C386" s="16"/>
      <c r="D386" s="16"/>
      <c r="E386" s="17"/>
      <c r="F386" s="17"/>
      <c r="G386" s="17"/>
      <c r="H386" s="16"/>
      <c r="I386" s="16"/>
      <c r="J386" s="16"/>
      <c r="K386" s="17"/>
      <c r="L386" s="17"/>
      <c r="M386" s="17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</row>
    <row r="387" spans="1:80">
      <c r="A387" s="19">
        <v>386</v>
      </c>
      <c r="B387" s="16"/>
      <c r="C387" s="16"/>
      <c r="D387" s="16"/>
      <c r="E387" s="17"/>
      <c r="F387" s="17"/>
      <c r="G387" s="17"/>
      <c r="H387" s="16"/>
      <c r="I387" s="16"/>
      <c r="J387" s="16"/>
      <c r="K387" s="17"/>
      <c r="L387" s="17"/>
      <c r="M387" s="17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</row>
    <row r="388" spans="1:80">
      <c r="A388" s="19">
        <v>387</v>
      </c>
      <c r="B388" s="16"/>
      <c r="C388" s="16"/>
      <c r="D388" s="16"/>
      <c r="E388" s="17"/>
      <c r="F388" s="17"/>
      <c r="G388" s="17"/>
      <c r="H388" s="16"/>
      <c r="I388" s="16"/>
      <c r="J388" s="16"/>
      <c r="K388" s="17"/>
      <c r="L388" s="17"/>
      <c r="M388" s="17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</row>
    <row r="389" spans="1:80">
      <c r="A389" s="19">
        <v>388</v>
      </c>
      <c r="B389" s="16"/>
      <c r="C389" s="16"/>
      <c r="D389" s="16"/>
      <c r="E389" s="17"/>
      <c r="F389" s="17"/>
      <c r="G389" s="17"/>
      <c r="H389" s="16"/>
      <c r="I389" s="16"/>
      <c r="J389" s="16"/>
      <c r="K389" s="17"/>
      <c r="L389" s="17"/>
      <c r="M389" s="17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</row>
    <row r="390" spans="1:80">
      <c r="A390" s="19">
        <v>389</v>
      </c>
      <c r="B390" s="16"/>
      <c r="C390" s="16"/>
      <c r="D390" s="16"/>
      <c r="E390" s="17"/>
      <c r="F390" s="17"/>
      <c r="G390" s="17"/>
      <c r="H390" s="16"/>
      <c r="I390" s="16"/>
      <c r="J390" s="16"/>
      <c r="K390" s="17"/>
      <c r="L390" s="17"/>
      <c r="M390" s="17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</row>
    <row r="391" spans="1:80">
      <c r="A391" s="19">
        <v>390</v>
      </c>
      <c r="B391" s="16"/>
      <c r="C391" s="16"/>
      <c r="D391" s="16"/>
      <c r="E391" s="17"/>
      <c r="F391" s="17"/>
      <c r="G391" s="17"/>
      <c r="H391" s="16"/>
      <c r="I391" s="16"/>
      <c r="J391" s="16"/>
      <c r="K391" s="17"/>
      <c r="L391" s="17"/>
      <c r="M391" s="17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</row>
    <row r="392" spans="1:80">
      <c r="A392" s="19">
        <v>391</v>
      </c>
      <c r="B392" s="16"/>
      <c r="C392" s="16"/>
      <c r="D392" s="16"/>
      <c r="E392" s="17"/>
      <c r="F392" s="17"/>
      <c r="G392" s="17"/>
      <c r="H392" s="16"/>
      <c r="I392" s="16"/>
      <c r="J392" s="16"/>
      <c r="K392" s="17"/>
      <c r="L392" s="17"/>
      <c r="M392" s="17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</row>
    <row r="393" spans="1:80">
      <c r="A393" s="19">
        <v>392</v>
      </c>
      <c r="B393" s="16"/>
      <c r="C393" s="16"/>
      <c r="D393" s="16"/>
      <c r="E393" s="17"/>
      <c r="F393" s="17"/>
      <c r="G393" s="17"/>
      <c r="H393" s="16"/>
      <c r="I393" s="16"/>
      <c r="J393" s="16"/>
      <c r="K393" s="17"/>
      <c r="L393" s="17"/>
      <c r="M393" s="17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</row>
    <row r="394" spans="1:80">
      <c r="A394" s="19">
        <v>393</v>
      </c>
      <c r="B394" s="16"/>
      <c r="C394" s="16"/>
      <c r="D394" s="16"/>
      <c r="E394" s="17"/>
      <c r="F394" s="17"/>
      <c r="G394" s="17"/>
      <c r="H394" s="16"/>
      <c r="I394" s="16"/>
      <c r="J394" s="16"/>
      <c r="K394" s="17"/>
      <c r="L394" s="17"/>
      <c r="M394" s="17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</row>
    <row r="395" spans="1:80">
      <c r="A395" s="19">
        <v>394</v>
      </c>
      <c r="B395" s="16"/>
      <c r="C395" s="16"/>
      <c r="D395" s="16"/>
      <c r="E395" s="17"/>
      <c r="F395" s="17"/>
      <c r="G395" s="17"/>
      <c r="H395" s="16"/>
      <c r="I395" s="16"/>
      <c r="J395" s="16"/>
      <c r="K395" s="17"/>
      <c r="L395" s="17"/>
      <c r="M395" s="17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</row>
    <row r="396" spans="1:80">
      <c r="A396" s="19">
        <v>395</v>
      </c>
      <c r="B396" s="16"/>
      <c r="C396" s="16"/>
      <c r="D396" s="16"/>
      <c r="E396" s="17"/>
      <c r="F396" s="17"/>
      <c r="G396" s="17"/>
      <c r="H396" s="16"/>
      <c r="I396" s="16"/>
      <c r="J396" s="16"/>
      <c r="K396" s="17"/>
      <c r="L396" s="17"/>
      <c r="M396" s="17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</row>
    <row r="397" spans="1:80">
      <c r="A397" s="19">
        <v>396</v>
      </c>
      <c r="B397" s="16"/>
      <c r="C397" s="16"/>
      <c r="D397" s="16"/>
      <c r="E397" s="17"/>
      <c r="F397" s="17"/>
      <c r="G397" s="17"/>
      <c r="H397" s="16"/>
      <c r="I397" s="16"/>
      <c r="J397" s="16"/>
      <c r="K397" s="17"/>
      <c r="L397" s="17"/>
      <c r="M397" s="17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</row>
    <row r="398" spans="1:80">
      <c r="A398" s="19">
        <v>397</v>
      </c>
      <c r="B398" s="16"/>
      <c r="C398" s="16"/>
      <c r="D398" s="16"/>
      <c r="E398" s="17"/>
      <c r="F398" s="17"/>
      <c r="G398" s="17"/>
      <c r="H398" s="16"/>
      <c r="I398" s="16"/>
      <c r="J398" s="16"/>
      <c r="K398" s="17"/>
      <c r="L398" s="17"/>
      <c r="M398" s="17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</row>
    <row r="399" spans="1:80">
      <c r="A399" s="19">
        <v>398</v>
      </c>
      <c r="B399" s="16"/>
      <c r="C399" s="16"/>
      <c r="D399" s="16"/>
      <c r="E399" s="17"/>
      <c r="F399" s="17"/>
      <c r="G399" s="17"/>
      <c r="H399" s="16"/>
      <c r="I399" s="16"/>
      <c r="J399" s="16"/>
      <c r="K399" s="17"/>
      <c r="L399" s="17"/>
      <c r="M399" s="17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</row>
    <row r="400" spans="1:80">
      <c r="A400" s="19">
        <v>399</v>
      </c>
      <c r="B400" s="16"/>
      <c r="C400" s="16"/>
      <c r="D400" s="16"/>
      <c r="E400" s="17"/>
      <c r="F400" s="17"/>
      <c r="G400" s="17"/>
      <c r="H400" s="16"/>
      <c r="I400" s="16"/>
      <c r="J400" s="16"/>
      <c r="K400" s="17"/>
      <c r="L400" s="17"/>
      <c r="M400" s="17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</row>
    <row r="401" spans="1:80">
      <c r="A401" s="19">
        <v>400</v>
      </c>
      <c r="B401" s="16"/>
      <c r="C401" s="16"/>
      <c r="D401" s="16"/>
      <c r="E401" s="17"/>
      <c r="F401" s="17"/>
      <c r="G401" s="17"/>
      <c r="H401" s="16"/>
      <c r="I401" s="16"/>
      <c r="J401" s="16"/>
      <c r="K401" s="17"/>
      <c r="L401" s="17"/>
      <c r="M401" s="17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</row>
    <row r="402" spans="1:80">
      <c r="A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</row>
    <row r="403" spans="1:80">
      <c r="A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</row>
    <row r="404" spans="1:80">
      <c r="A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</row>
    <row r="405" spans="1:80">
      <c r="A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</row>
    <row r="406" spans="1:80">
      <c r="A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</row>
    <row r="407" spans="1:80">
      <c r="A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</row>
    <row r="408" spans="1:80">
      <c r="A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</row>
    <row r="409" spans="1:80">
      <c r="A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</row>
    <row r="410" spans="1:80">
      <c r="A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</row>
    <row r="411" spans="1:80">
      <c r="A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</row>
    <row r="412" spans="1:80">
      <c r="A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</row>
    <row r="413" spans="1:80">
      <c r="A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</row>
    <row r="414" spans="1:80">
      <c r="A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</row>
    <row r="415" spans="1:80">
      <c r="A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</row>
    <row r="416" spans="1:80">
      <c r="A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</row>
    <row r="417" spans="1:80">
      <c r="A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</row>
    <row r="418" spans="1:80">
      <c r="A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</row>
    <row r="419" spans="1:80">
      <c r="A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</row>
    <row r="420" spans="1:80">
      <c r="A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</row>
    <row r="421" spans="1:80">
      <c r="A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</row>
    <row r="422" spans="1:80">
      <c r="A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</row>
    <row r="423" spans="1:80">
      <c r="A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</row>
    <row r="424" spans="1:80">
      <c r="A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</row>
    <row r="425" spans="1:80">
      <c r="A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</row>
    <row r="426" spans="1:80">
      <c r="A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</row>
    <row r="427" spans="1:80">
      <c r="A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</row>
    <row r="428" spans="1:80">
      <c r="A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</row>
    <row r="429" spans="1:80">
      <c r="A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</row>
    <row r="430" spans="1:80">
      <c r="A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</row>
    <row r="431" spans="1:80">
      <c r="A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</row>
    <row r="432" spans="1:80">
      <c r="A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</row>
    <row r="433" spans="1:80">
      <c r="A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</row>
    <row r="434" spans="1:80">
      <c r="A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</row>
    <row r="435" spans="1:80">
      <c r="A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</row>
    <row r="436" spans="1:80">
      <c r="A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</row>
    <row r="437" spans="1:80">
      <c r="A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</row>
    <row r="438" spans="1:80">
      <c r="A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</row>
    <row r="439" spans="1:80">
      <c r="A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</row>
    <row r="440" spans="1:80">
      <c r="A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</row>
    <row r="441" spans="1:80">
      <c r="A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</row>
    <row r="442" spans="1:80">
      <c r="A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</row>
    <row r="443" spans="1:80">
      <c r="A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</row>
    <row r="444" spans="1:80">
      <c r="A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</row>
    <row r="445" spans="1:80">
      <c r="A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</row>
    <row r="446" spans="1:80">
      <c r="A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</row>
    <row r="447" spans="1:80">
      <c r="A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</row>
    <row r="448" spans="1:80">
      <c r="A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</row>
    <row r="449" spans="1:80">
      <c r="A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</row>
    <row r="450" spans="1:80">
      <c r="A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</row>
    <row r="451" spans="1:80">
      <c r="A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</row>
    <row r="452" spans="1:80">
      <c r="A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</row>
    <row r="453" spans="1:80">
      <c r="A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</row>
    <row r="454" spans="1:80">
      <c r="A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</row>
    <row r="455" spans="1:80">
      <c r="A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</row>
    <row r="456" spans="1:80">
      <c r="A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</row>
    <row r="457" spans="1:80">
      <c r="A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</row>
    <row r="458" spans="1:80">
      <c r="A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</row>
    <row r="459" spans="1:80">
      <c r="A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</row>
    <row r="460" spans="1:80">
      <c r="A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</row>
    <row r="461" spans="1:80">
      <c r="A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</row>
    <row r="462" spans="1:80">
      <c r="A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</row>
    <row r="463" spans="1:80">
      <c r="A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</row>
    <row r="464" spans="1:80">
      <c r="A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</row>
    <row r="465" spans="1:80">
      <c r="A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</row>
    <row r="466" spans="1:80">
      <c r="A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</row>
    <row r="467" spans="1:80">
      <c r="A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</row>
    <row r="468" spans="1:80">
      <c r="A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</row>
    <row r="469" spans="1:80">
      <c r="A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</row>
    <row r="470" spans="1:80">
      <c r="A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</row>
    <row r="471" spans="1:80">
      <c r="A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</row>
    <row r="472" spans="1:80">
      <c r="A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</row>
    <row r="473" spans="1:80">
      <c r="A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</row>
    <row r="474" spans="1:80">
      <c r="A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</row>
    <row r="475" spans="1:80">
      <c r="A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</row>
    <row r="476" spans="1:80">
      <c r="A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</row>
    <row r="477" spans="1:80">
      <c r="A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</row>
    <row r="478" spans="1:80">
      <c r="A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</row>
    <row r="479" spans="1:80">
      <c r="A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</row>
    <row r="480" spans="1:80">
      <c r="A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</row>
    <row r="481" spans="1:80">
      <c r="A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</row>
    <row r="482" spans="1:80">
      <c r="A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</row>
    <row r="483" spans="1:80">
      <c r="A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</row>
    <row r="484" spans="1:80">
      <c r="A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</row>
    <row r="485" spans="1:80">
      <c r="A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</row>
    <row r="486" spans="1:80">
      <c r="A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</row>
    <row r="487" spans="1:80">
      <c r="A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</row>
    <row r="488" spans="1:80">
      <c r="A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</row>
    <row r="489" spans="1:80">
      <c r="A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</row>
    <row r="490" spans="1:80">
      <c r="A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</row>
    <row r="491" spans="1:80">
      <c r="A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</row>
    <row r="492" spans="1:80">
      <c r="A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</row>
    <row r="493" spans="1:80">
      <c r="A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</row>
    <row r="494" spans="1:80">
      <c r="A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</row>
    <row r="495" spans="1:80">
      <c r="A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</row>
    <row r="496" spans="1:80">
      <c r="A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</row>
    <row r="497" spans="1:80">
      <c r="A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</row>
    <row r="498" spans="1:80">
      <c r="A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</row>
    <row r="499" spans="1:80">
      <c r="A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</row>
    <row r="500" spans="1:80">
      <c r="A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</row>
    <row r="501" spans="1:80">
      <c r="A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</row>
    <row r="502" spans="1:80">
      <c r="A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</row>
    <row r="503" spans="1:80">
      <c r="A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</row>
    <row r="504" spans="1:80">
      <c r="A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</row>
    <row r="505" spans="1:80">
      <c r="A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</row>
    <row r="506" spans="1:80">
      <c r="A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</row>
    <row r="507" spans="1:80">
      <c r="A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</row>
    <row r="508" spans="1:80">
      <c r="A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</row>
    <row r="509" spans="1:80">
      <c r="A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</row>
    <row r="510" spans="1:80">
      <c r="A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</row>
    <row r="511" spans="1:80">
      <c r="A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</row>
    <row r="512" spans="1:80">
      <c r="A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</row>
    <row r="513" spans="1:80">
      <c r="A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</row>
    <row r="514" spans="1:80">
      <c r="A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</row>
    <row r="515" spans="1:80">
      <c r="A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</row>
    <row r="516" spans="1:80">
      <c r="A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</row>
    <row r="517" spans="1:80">
      <c r="A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</row>
    <row r="518" spans="1:80">
      <c r="A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</row>
    <row r="519" spans="1:80">
      <c r="A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</row>
    <row r="520" spans="1:80">
      <c r="A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</row>
    <row r="521" spans="1:80">
      <c r="A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</row>
    <row r="522" spans="1:80">
      <c r="A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</row>
    <row r="523" spans="1:80">
      <c r="A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</row>
    <row r="524" spans="1:80">
      <c r="A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</row>
    <row r="525" spans="1:80">
      <c r="A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</row>
    <row r="526" spans="1:80">
      <c r="A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</row>
    <row r="527" spans="1:80">
      <c r="A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</row>
    <row r="528" spans="1:80">
      <c r="A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</row>
    <row r="529" spans="1:80">
      <c r="A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</row>
    <row r="530" spans="1:80">
      <c r="A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</row>
    <row r="531" spans="1:80">
      <c r="A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</row>
    <row r="532" spans="1:80">
      <c r="A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</row>
    <row r="533" spans="1:80">
      <c r="A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</row>
    <row r="534" spans="1:80">
      <c r="A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</row>
    <row r="535" spans="1:80">
      <c r="A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</row>
    <row r="536" spans="1:80">
      <c r="A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</row>
    <row r="537" spans="1:80">
      <c r="A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</row>
    <row r="538" spans="1:80">
      <c r="A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</row>
    <row r="539" spans="1:80">
      <c r="A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</row>
    <row r="540" spans="1:80">
      <c r="A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</row>
    <row r="541" spans="1:80">
      <c r="A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</row>
    <row r="542" spans="1:80">
      <c r="A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</row>
    <row r="543" spans="1:80">
      <c r="A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</row>
    <row r="544" spans="1:80">
      <c r="A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</row>
    <row r="545" spans="1:80">
      <c r="A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</row>
    <row r="546" spans="1:80">
      <c r="A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</row>
    <row r="547" spans="1:80">
      <c r="A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</row>
    <row r="548" spans="1:80">
      <c r="A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</row>
    <row r="549" spans="1:80">
      <c r="A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</row>
    <row r="550" spans="1:80">
      <c r="A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</row>
    <row r="551" spans="1:80">
      <c r="A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</row>
    <row r="552" spans="1:80">
      <c r="A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</row>
    <row r="553" spans="1:80">
      <c r="A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</row>
    <row r="554" spans="1:80">
      <c r="A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</row>
    <row r="555" spans="1:80">
      <c r="A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</row>
    <row r="556" spans="1:80">
      <c r="A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</row>
    <row r="557" spans="1:80">
      <c r="A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</row>
    <row r="558" spans="1:80">
      <c r="A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</row>
    <row r="559" spans="1:80">
      <c r="A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</row>
    <row r="560" spans="1:80">
      <c r="A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</row>
    <row r="561" spans="1:80">
      <c r="A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</row>
    <row r="562" spans="1:80">
      <c r="A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</row>
    <row r="563" spans="1:80">
      <c r="A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</row>
    <row r="564" spans="1:80">
      <c r="A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</row>
    <row r="565" spans="1:80">
      <c r="A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</row>
    <row r="566" spans="1:80">
      <c r="A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</row>
    <row r="567" spans="1:80">
      <c r="A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</row>
    <row r="568" spans="1:80">
      <c r="A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</row>
    <row r="569" spans="1:80">
      <c r="A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</row>
    <row r="570" spans="1:80">
      <c r="A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</row>
    <row r="571" spans="1:80">
      <c r="A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</row>
    <row r="572" spans="1:80">
      <c r="A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</row>
    <row r="573" spans="1:80">
      <c r="A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</row>
    <row r="574" spans="1:80">
      <c r="A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</row>
    <row r="575" spans="1:80">
      <c r="A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</row>
    <row r="576" spans="1:80">
      <c r="A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</row>
    <row r="577" spans="1:80">
      <c r="A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</row>
    <row r="578" spans="1:80">
      <c r="A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</row>
    <row r="579" spans="1:80">
      <c r="A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</row>
    <row r="580" spans="1:80">
      <c r="A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</row>
    <row r="581" spans="1:80">
      <c r="A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</row>
    <row r="582" spans="1:80">
      <c r="A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</row>
    <row r="583" spans="1:80">
      <c r="A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</row>
    <row r="584" spans="1:80">
      <c r="A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</row>
    <row r="585" spans="1:80">
      <c r="A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</row>
    <row r="586" spans="1:80">
      <c r="A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</row>
    <row r="587" spans="1:80">
      <c r="A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</row>
    <row r="588" spans="1:80">
      <c r="A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</row>
    <row r="589" spans="1:80">
      <c r="A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</row>
    <row r="590" spans="1:80">
      <c r="A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</row>
    <row r="591" spans="1:80">
      <c r="A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</row>
    <row r="592" spans="1:80">
      <c r="A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</row>
    <row r="593" spans="1:80">
      <c r="A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</row>
    <row r="594" spans="1:80">
      <c r="A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</row>
    <row r="595" spans="1:80">
      <c r="A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</row>
    <row r="596" spans="1:80">
      <c r="A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</row>
    <row r="597" spans="1:80">
      <c r="A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</row>
    <row r="598" spans="1:80">
      <c r="A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</row>
    <row r="599" spans="1:80">
      <c r="A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</row>
    <row r="600" spans="1:80">
      <c r="A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</row>
    <row r="601" spans="1:80">
      <c r="A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</row>
    <row r="602" spans="1:80">
      <c r="A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</row>
    <row r="603" spans="1:80">
      <c r="A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</row>
    <row r="604" spans="1:80">
      <c r="A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</row>
    <row r="605" spans="1:80">
      <c r="A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</row>
    <row r="606" spans="1:80">
      <c r="A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</row>
    <row r="607" spans="1:80">
      <c r="A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</row>
    <row r="608" spans="1:80">
      <c r="A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</row>
    <row r="609" spans="1:80">
      <c r="A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</row>
    <row r="610" spans="1:80">
      <c r="A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</row>
    <row r="611" spans="1:80">
      <c r="A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</row>
    <row r="612" spans="1:80">
      <c r="A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</row>
    <row r="613" spans="1:80">
      <c r="A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</row>
    <row r="614" spans="1:80">
      <c r="A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</row>
    <row r="615" spans="1:80">
      <c r="A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</row>
    <row r="616" spans="1:80">
      <c r="A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</row>
    <row r="617" spans="1:80">
      <c r="A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</row>
    <row r="618" spans="1:80">
      <c r="A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</row>
    <row r="619" spans="1:80">
      <c r="A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</row>
    <row r="620" spans="1:80">
      <c r="A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</row>
    <row r="621" spans="1:80">
      <c r="A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</row>
    <row r="622" spans="1:80">
      <c r="A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</row>
    <row r="623" spans="1:80">
      <c r="A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</row>
    <row r="624" spans="1:80">
      <c r="A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</row>
    <row r="625" spans="1:80">
      <c r="A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</row>
    <row r="626" spans="1:80">
      <c r="A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</row>
    <row r="627" spans="1:80">
      <c r="A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</row>
    <row r="628" spans="1:80">
      <c r="A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</row>
    <row r="629" spans="1:80">
      <c r="A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</row>
    <row r="630" spans="1:80">
      <c r="A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</row>
    <row r="631" spans="1:80">
      <c r="A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</row>
  </sheetData>
  <hyperlinks>
    <hyperlink ref="Q2" r:id="rId1" display="http://www.thebluealliance.com/team/45/2014"/>
    <hyperlink ref="R2" r:id="rId2" display="http://www.thebluealliance.com/team/45/2014"/>
    <hyperlink ref="Q3" r:id="rId3" display="http://www.thebluealliance.com/team/67/2014"/>
    <hyperlink ref="R3" r:id="rId4" display="http://www.thebluealliance.com/team/67/2014"/>
    <hyperlink ref="Q4" r:id="rId5" display="http://www.thebluealliance.com/team/70/2014"/>
    <hyperlink ref="R4" r:id="rId6" display="http://www.thebluealliance.com/team/70/2014"/>
    <hyperlink ref="Q5" r:id="rId7" display="http://www.thebluealliance.com/team/79/2014"/>
    <hyperlink ref="R5" r:id="rId8" display="http://www.thebluealliance.com/team/79/2014"/>
    <hyperlink ref="Q6" r:id="rId9" display="http://www.thebluealliance.com/team/126/2014"/>
    <hyperlink ref="R6" r:id="rId10" display="http://www.thebluealliance.com/team/126/2014"/>
    <hyperlink ref="Q7" r:id="rId11" display="http://www.thebluealliance.com/team/148/2014"/>
    <hyperlink ref="R7" r:id="rId12" display="http://www.thebluealliance.com/team/148/2014"/>
    <hyperlink ref="Q8" r:id="rId13" display="http://www.thebluealliance.com/team/176/2014"/>
    <hyperlink ref="R8" r:id="rId14" display="http://www.thebluealliance.com/team/176/2014"/>
    <hyperlink ref="Q9" r:id="rId15" display="http://www.thebluealliance.com/team/179/2014"/>
    <hyperlink ref="R9" r:id="rId16" display="http://www.thebluealliance.com/team/179/2014"/>
    <hyperlink ref="Q10" r:id="rId17" display="http://www.thebluealliance.com/team/188/2014"/>
    <hyperlink ref="R10" r:id="rId18" display="http://www.thebluealliance.com/team/188/2014"/>
    <hyperlink ref="Q11" r:id="rId19" display="http://www.thebluealliance.com/team/193/2014"/>
    <hyperlink ref="R11" r:id="rId20" display="http://www.thebluealliance.com/team/193/2014"/>
    <hyperlink ref="Q12" r:id="rId21" display="http://www.thebluealliance.com/team/217/2014"/>
    <hyperlink ref="R12" r:id="rId22" display="http://www.thebluealliance.com/team/217/2014"/>
    <hyperlink ref="Q13" r:id="rId23" display="http://www.thebluealliance.com/team/225/2014"/>
    <hyperlink ref="R13" r:id="rId24" display="http://www.thebluealliance.com/team/225/2014"/>
    <hyperlink ref="Q14" r:id="rId25" display="http://www.thebluealliance.com/team/228/2014"/>
    <hyperlink ref="R14" r:id="rId26" display="http://www.thebluealliance.com/team/228/2014"/>
    <hyperlink ref="Q15" r:id="rId27" display="http://www.thebluealliance.com/team/303/2014"/>
    <hyperlink ref="R15" r:id="rId28" display="http://www.thebluealliance.com/team/303/2014"/>
    <hyperlink ref="Q16" r:id="rId29" display="http://www.thebluealliance.com/team/337/2014"/>
    <hyperlink ref="R16" r:id="rId30" display="http://www.thebluealliance.com/team/337/2014"/>
    <hyperlink ref="Q17" r:id="rId31" display="http://www.thebluealliance.com/team/353/2014"/>
    <hyperlink ref="R17" r:id="rId32" display="http://www.thebluealliance.com/team/353/2014"/>
    <hyperlink ref="Q18" r:id="rId33" display="http://www.thebluealliance.com/team/365/2014"/>
    <hyperlink ref="R18" r:id="rId34" display="http://www.thebluealliance.com/team/365/2014"/>
    <hyperlink ref="Q19" r:id="rId35" display="http://www.thebluealliance.com/team/384/2014"/>
    <hyperlink ref="R19" r:id="rId36" display="http://www.thebluealliance.com/team/384/2014"/>
    <hyperlink ref="Q20" r:id="rId37" display="http://www.thebluealliance.com/team/488/2014"/>
    <hyperlink ref="R20" r:id="rId38" display="http://www.thebluealliance.com/team/488/2014"/>
    <hyperlink ref="Q21" r:id="rId39" display="http://www.thebluealliance.com/team/494/2014"/>
    <hyperlink ref="R21" r:id="rId40" display="http://www.thebluealliance.com/team/494/2014"/>
    <hyperlink ref="Q22" r:id="rId41" display="http://www.thebluealliance.com/team/558/2014"/>
    <hyperlink ref="R22" r:id="rId42" display="http://www.thebluealliance.com/team/558/2014"/>
    <hyperlink ref="Q23" r:id="rId43" display="http://www.thebluealliance.com/team/604/2014"/>
    <hyperlink ref="R23" r:id="rId44" display="http://www.thebluealliance.com/team/604/2014"/>
    <hyperlink ref="Q24" r:id="rId45" display="http://www.thebluealliance.com/team/714/2014"/>
    <hyperlink ref="R24" r:id="rId46" display="http://www.thebluealliance.com/team/714/2014"/>
    <hyperlink ref="Q25" r:id="rId47" display="http://www.thebluealliance.com/team/766/2014"/>
    <hyperlink ref="R25" r:id="rId48" display="http://www.thebluealliance.com/team/766/2014"/>
    <hyperlink ref="Q26" r:id="rId49" display="http://www.thebluealliance.com/team/771/2014"/>
    <hyperlink ref="R26" r:id="rId50" display="http://www.thebluealliance.com/team/771/2014"/>
    <hyperlink ref="Q27" r:id="rId51" display="http://www.thebluealliance.com/team/836/2014"/>
    <hyperlink ref="R27" r:id="rId52" display="http://www.thebluealliance.com/team/836/2014"/>
    <hyperlink ref="Q28" r:id="rId53" display="http://www.thebluealliance.com/team/857/2014"/>
    <hyperlink ref="R28" r:id="rId54" display="http://www.thebluealliance.com/team/857/2014"/>
    <hyperlink ref="Q29" r:id="rId55" display="http://www.thebluealliance.com/team/862/2014"/>
    <hyperlink ref="R29" r:id="rId56" display="http://www.thebluealliance.com/team/862/2014"/>
    <hyperlink ref="Q30" r:id="rId57" display="http://www.thebluealliance.com/team/869/2014"/>
    <hyperlink ref="R30" r:id="rId58" display="http://www.thebluealliance.com/team/869/2014"/>
    <hyperlink ref="Q31" r:id="rId59" display="http://www.thebluealliance.com/team/884/2014"/>
    <hyperlink ref="R31" r:id="rId60" display="http://www.thebluealliance.com/team/884/2014"/>
    <hyperlink ref="Q32" r:id="rId61" display="http://www.thebluealliance.com/team/955/2014"/>
    <hyperlink ref="R32" r:id="rId62" display="http://www.thebluealliance.com/team/955/2014"/>
    <hyperlink ref="Q33" r:id="rId63" display="http://www.thebluealliance.com/team/973/2014"/>
    <hyperlink ref="R33" r:id="rId64" display="http://www.thebluealliance.com/team/973/2014"/>
    <hyperlink ref="Q34" r:id="rId65" display="http://www.thebluealliance.com/team/1011/2014"/>
    <hyperlink ref="R34" r:id="rId66" display="http://www.thebluealliance.com/team/1011/2014"/>
    <hyperlink ref="Q35" r:id="rId67" display="http://www.thebluealliance.com/team/1023/2014"/>
    <hyperlink ref="R35" r:id="rId68" display="http://www.thebluealliance.com/team/1023/2014"/>
    <hyperlink ref="Q36" r:id="rId69" display="http://www.thebluealliance.com/team/1108/2014"/>
    <hyperlink ref="R36" r:id="rId70" display="http://www.thebluealliance.com/team/1108/2014"/>
    <hyperlink ref="Q37" r:id="rId71" display="http://www.thebluealliance.com/team/1153/2014"/>
    <hyperlink ref="R37" r:id="rId72" display="http://www.thebluealliance.com/team/1153/2014"/>
    <hyperlink ref="Q38" r:id="rId73" display="http://www.thebluealliance.com/team/1218/2014"/>
    <hyperlink ref="R38" r:id="rId74" display="http://www.thebluealliance.com/team/1218/2014"/>
    <hyperlink ref="Q39" r:id="rId75" display="http://www.thebluealliance.com/team/1266/2014"/>
    <hyperlink ref="R39" r:id="rId76" display="http://www.thebluealliance.com/team/1266/2014"/>
    <hyperlink ref="Q40" r:id="rId77" display="http://www.thebluealliance.com/team/1310/2014"/>
    <hyperlink ref="R40" r:id="rId78" display="http://www.thebluealliance.com/team/1310/2014"/>
    <hyperlink ref="Q41" r:id="rId79" display="http://www.thebluealliance.com/team/1318/2014"/>
    <hyperlink ref="R41" r:id="rId80" display="http://www.thebluealliance.com/team/1318/2014"/>
    <hyperlink ref="Q42" r:id="rId81" display="http://www.thebluealliance.com/team/1334/2014"/>
    <hyperlink ref="R42" r:id="rId82" display="http://www.thebluealliance.com/team/1334/2014"/>
    <hyperlink ref="Q43" r:id="rId83" display="http://www.thebluealliance.com/team/1515/2014"/>
    <hyperlink ref="R43" r:id="rId84" display="http://www.thebluealliance.com/team/1515/2014"/>
    <hyperlink ref="Q44" r:id="rId85" display="http://www.thebluealliance.com/team/1610/2014"/>
    <hyperlink ref="R44" r:id="rId86" display="http://www.thebluealliance.com/team/1610/2014"/>
    <hyperlink ref="Q45" r:id="rId87" display="http://www.thebluealliance.com/team/1683/2014"/>
    <hyperlink ref="R45" r:id="rId88" display="http://www.thebluealliance.com/team/1683/2014"/>
    <hyperlink ref="Q46" r:id="rId89" display="http://www.thebluealliance.com/team/1717/2014"/>
    <hyperlink ref="R46" r:id="rId90" display="http://www.thebluealliance.com/team/1717/2014"/>
    <hyperlink ref="Q47" r:id="rId91" display="http://www.thebluealliance.com/team/1730/2014"/>
    <hyperlink ref="R47" r:id="rId92" display="http://www.thebluealliance.com/team/1730/2014"/>
    <hyperlink ref="Q48" r:id="rId93" display="http://www.thebluealliance.com/team/1756/2014"/>
    <hyperlink ref="R48" r:id="rId94" display="http://www.thebluealliance.com/team/1756/2014"/>
    <hyperlink ref="Q49" r:id="rId95" display="http://www.thebluealliance.com/team/1775/2014"/>
    <hyperlink ref="R49" r:id="rId96" display="http://www.thebluealliance.com/team/1775/2014"/>
    <hyperlink ref="Q50" r:id="rId97" display="http://www.thebluealliance.com/team/1885/2014"/>
    <hyperlink ref="R50" r:id="rId98" display="http://www.thebluealliance.com/team/1885/2014"/>
    <hyperlink ref="Q51" r:id="rId99" display="http://www.thebluealliance.com/team/2052/2014"/>
    <hyperlink ref="R51" r:id="rId100" display="http://www.thebluealliance.com/team/2052/2014"/>
    <hyperlink ref="Q52" r:id="rId101" display="http://www.thebluealliance.com/team/2122/2014"/>
    <hyperlink ref="R52" r:id="rId102" display="http://www.thebluealliance.com/team/2122/2014"/>
    <hyperlink ref="Q53" r:id="rId103" display="http://www.thebluealliance.com/team/2135/2014"/>
    <hyperlink ref="R53" r:id="rId104" display="http://www.thebluealliance.com/team/2135/2014"/>
    <hyperlink ref="Q54" r:id="rId105" display="http://www.thebluealliance.com/team/2177/2014"/>
    <hyperlink ref="R54" r:id="rId106" display="http://www.thebluealliance.com/team/2177/2014"/>
    <hyperlink ref="Q55" r:id="rId107" display="http://www.thebluealliance.com/team/2337/2014"/>
    <hyperlink ref="R55" r:id="rId108" display="http://www.thebluealliance.com/team/2337/2014"/>
    <hyperlink ref="Q56" r:id="rId109" display="http://www.thebluealliance.com/team/2363/2014"/>
    <hyperlink ref="R56" r:id="rId110" display="http://www.thebluealliance.com/team/2363/2014"/>
    <hyperlink ref="Q57" r:id="rId111" display="http://www.thebluealliance.com/team/2424/2014"/>
    <hyperlink ref="R57" r:id="rId112" display="http://www.thebluealliance.com/team/2424/2014"/>
    <hyperlink ref="Q58" r:id="rId113" display="http://www.thebluealliance.com/team/2471/2014"/>
    <hyperlink ref="R58" r:id="rId114" display="http://www.thebluealliance.com/team/2471/2014"/>
    <hyperlink ref="Q59" r:id="rId115" display="http://www.thebluealliance.com/team/2481/2014"/>
    <hyperlink ref="R59" r:id="rId116" display="http://www.thebluealliance.com/team/2481/2014"/>
    <hyperlink ref="Q60" r:id="rId117" display="http://www.thebluealliance.com/team/2642/2014"/>
    <hyperlink ref="R60" r:id="rId118" display="http://www.thebluealliance.com/team/2642/2014"/>
    <hyperlink ref="Q61" r:id="rId119" display="http://www.thebluealliance.com/team/2665/2014"/>
    <hyperlink ref="R61" r:id="rId120" display="http://www.thebluealliance.com/team/2665/2014"/>
    <hyperlink ref="Q62" r:id="rId121" display="http://www.thebluealliance.com/team/2974/2014"/>
    <hyperlink ref="R62" r:id="rId122" display="http://www.thebluealliance.com/team/2974/2014"/>
    <hyperlink ref="Q63" r:id="rId123" display="http://www.thebluealliance.com/team/2980/2014"/>
    <hyperlink ref="R63" r:id="rId124" display="http://www.thebluealliance.com/team/2980/2014"/>
    <hyperlink ref="Q64" r:id="rId125" display="http://www.thebluealliance.com/team/3008/2014"/>
    <hyperlink ref="R64" r:id="rId126" display="http://www.thebluealliance.com/team/3008/2014"/>
    <hyperlink ref="Q65" r:id="rId127" display="http://www.thebluealliance.com/team/3098/2014"/>
    <hyperlink ref="R65" r:id="rId128" display="http://www.thebluealliance.com/team/3098/2014"/>
    <hyperlink ref="Q66" r:id="rId129" display="http://www.thebluealliance.com/team/3103/2014"/>
    <hyperlink ref="R66" r:id="rId130" display="http://www.thebluealliance.com/team/3103/2014"/>
    <hyperlink ref="Q67" r:id="rId131" display="http://www.thebluealliance.com/team/3138/2014"/>
    <hyperlink ref="R67" r:id="rId132" display="http://www.thebluealliance.com/team/3138/2014"/>
    <hyperlink ref="Q68" r:id="rId133" display="http://www.thebluealliance.com/team/3191/2014"/>
    <hyperlink ref="R68" r:id="rId134" display="http://www.thebluealliance.com/team/3191/2014"/>
    <hyperlink ref="Q69" r:id="rId135" display="http://www.thebluealliance.com/team/3309/2014"/>
    <hyperlink ref="R69" r:id="rId136" display="http://www.thebluealliance.com/team/3309/2014"/>
    <hyperlink ref="Q70" r:id="rId137" display="http://www.thebluealliance.com/team/3310/2014"/>
    <hyperlink ref="R70" r:id="rId138" display="http://www.thebluealliance.com/team/3310/2014"/>
    <hyperlink ref="Q71" r:id="rId139" display="http://www.thebluealliance.com/team/3316/2014"/>
    <hyperlink ref="R71" r:id="rId140" display="http://www.thebluealliance.com/team/3316/2014"/>
    <hyperlink ref="Q72" r:id="rId141" display="http://www.thebluealliance.com/team/3360/2014"/>
    <hyperlink ref="R72" r:id="rId142" display="http://www.thebluealliance.com/team/3360/2014"/>
    <hyperlink ref="Q73" r:id="rId143" display="http://www.thebluealliance.com/team/3480/2014"/>
    <hyperlink ref="R73" r:id="rId144" display="http://www.thebluealliance.com/team/3480/2014"/>
    <hyperlink ref="Q74" r:id="rId145" display="http://www.thebluealliance.com/team/3504/2014"/>
    <hyperlink ref="R74" r:id="rId146" display="http://www.thebluealliance.com/team/3504/2014"/>
    <hyperlink ref="Q75" r:id="rId147" display="http://www.thebluealliance.com/team/3683/2014"/>
    <hyperlink ref="R75" r:id="rId148" display="http://www.thebluealliance.com/team/3683/2014"/>
    <hyperlink ref="Q76" r:id="rId149" display="http://www.thebluealliance.com/team/3937/2014"/>
    <hyperlink ref="R76" r:id="rId150" display="http://www.thebluealliance.com/team/3937/2014"/>
    <hyperlink ref="Q77" r:id="rId151" display="http://www.thebluealliance.com/team/4060/2014"/>
    <hyperlink ref="R77" r:id="rId152" display="http://www.thebluealliance.com/team/4060/2014"/>
    <hyperlink ref="Q78" r:id="rId153" display="http://www.thebluealliance.com/team/4063/2014"/>
    <hyperlink ref="R78" r:id="rId154" display="http://www.thebluealliance.com/team/4063/2014"/>
    <hyperlink ref="Q79" r:id="rId155" display="http://www.thebluealliance.com/team/4176/2014"/>
    <hyperlink ref="R79" r:id="rId156" display="http://www.thebluealliance.com/team/4176/2014"/>
    <hyperlink ref="Q80" r:id="rId157" display="http://www.thebluealliance.com/team/4256/2014"/>
    <hyperlink ref="R80" r:id="rId158" display="http://www.thebluealliance.com/team/4256/2014"/>
    <hyperlink ref="Q81" r:id="rId159" display="http://www.thebluealliance.com/team/4288/2014"/>
    <hyperlink ref="R81" r:id="rId160" display="http://www.thebluealliance.com/team/4288/2014"/>
    <hyperlink ref="Q82" r:id="rId161" display="http://www.thebluealliance.com/team/4476/2014"/>
    <hyperlink ref="R82" r:id="rId162" display="http://www.thebluealliance.com/team/4476/2014"/>
    <hyperlink ref="Q83" r:id="rId163" display="http://www.thebluealliance.com/team/4488/2014"/>
    <hyperlink ref="R83" r:id="rId164" display="http://www.thebluealliance.com/team/4488/2014"/>
    <hyperlink ref="Q84" r:id="rId165" display="http://www.thebluealliance.com/team/4536/2014"/>
    <hyperlink ref="R84" r:id="rId166" display="http://www.thebluealliance.com/team/4536/2014"/>
    <hyperlink ref="Q85" r:id="rId167" display="http://www.thebluealliance.com/team/4719/2014"/>
    <hyperlink ref="R85" r:id="rId168" display="http://www.thebluealliance.com/team/4719/2014"/>
    <hyperlink ref="Q86" r:id="rId169" display="http://www.thebluealliance.com/team/4917/2014"/>
    <hyperlink ref="R86" r:id="rId170" display="http://www.thebluealliance.com/team/4917/2014"/>
    <hyperlink ref="Q87" r:id="rId171" display="http://www.thebluealliance.com/team/4940/2014"/>
    <hyperlink ref="R87" r:id="rId172" display="http://www.thebluealliance.com/team/4940/2014"/>
    <hyperlink ref="Q88" r:id="rId173" display="http://www.thebluealliance.com/team/4945/2014"/>
    <hyperlink ref="R88" r:id="rId174" display="http://www.thebluealliance.com/team/4945/2014"/>
    <hyperlink ref="Q89" r:id="rId175" display="http://www.thebluealliance.com/team/4965/2014"/>
    <hyperlink ref="R89" r:id="rId176" display="http://www.thebluealliance.com/team/4965/2014"/>
    <hyperlink ref="Q90" r:id="rId177" display="http://www.thebluealliance.com/team/4967/2014"/>
    <hyperlink ref="R90" r:id="rId178" display="http://www.thebluealliance.com/team/4967/2014"/>
    <hyperlink ref="Q91" r:id="rId179" display="http://www.thebluealliance.com/team/4979/2014"/>
    <hyperlink ref="R91" r:id="rId180" display="http://www.thebluealliance.com/team/4979/2014"/>
    <hyperlink ref="Q92" r:id="rId181" display="http://www.thebluealliance.com/team/4982/2014"/>
    <hyperlink ref="R92" r:id="rId182" display="http://www.thebluealliance.com/team/4982/2014"/>
    <hyperlink ref="Q93" r:id="rId183" display="http://www.thebluealliance.com/team/4985/2014"/>
    <hyperlink ref="R93" r:id="rId184" display="http://www.thebluealliance.com/team/4985/2014"/>
    <hyperlink ref="Q94" r:id="rId185" display="http://www.thebluealliance.com/team/4991/2014"/>
    <hyperlink ref="R94" r:id="rId186" display="http://www.thebluealliance.com/team/4991/2014"/>
    <hyperlink ref="Q95" r:id="rId187" display="http://www.thebluealliance.com/team/5012/2014"/>
    <hyperlink ref="R95" r:id="rId188" display="http://www.thebluealliance.com/team/5012/2014"/>
    <hyperlink ref="Q96" r:id="rId189" display="http://www.thebluealliance.com/team/5098/2014"/>
    <hyperlink ref="R96" r:id="rId190" display="http://www.thebluealliance.com/team/5098/2014"/>
    <hyperlink ref="Q97" r:id="rId191" display="http://www.thebluealliance.com/team/5122/2014"/>
    <hyperlink ref="R97" r:id="rId192" display="http://www.thebluealliance.com/team/5122/2014"/>
    <hyperlink ref="Q98" r:id="rId193" display="http://www.thebluealliance.com/team/5137/2014"/>
    <hyperlink ref="R98" r:id="rId194" display="http://www.thebluealliance.com/team/5137/2014"/>
    <hyperlink ref="Q99" r:id="rId195" display="http://www.thebluealliance.com/team/5145/2014"/>
    <hyperlink ref="R99" r:id="rId196" display="http://www.thebluealliance.com/team/5145/2014"/>
    <hyperlink ref="Q100" r:id="rId197" display="http://www.thebluealliance.com/team/5148/2014"/>
    <hyperlink ref="R100" r:id="rId198" display="http://www.thebluealliance.com/team/5148/2014"/>
    <hyperlink ref="Q101" r:id="rId199" display="http://www.thebluealliance.com/team/5320/2014"/>
    <hyperlink ref="R101" r:id="rId200" display="http://www.thebluealliance.com/team/5320/2014"/>
  </hyperlinks>
  <pageMargins left="0.7" right="0.7" top="0.75" bottom="0.75" header="0.3" footer="0.3"/>
  <pageSetup orientation="portrait" r:id="rId201"/>
  <tableParts count="1">
    <tablePart r:id="rId20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8"/>
  <sheetViews>
    <sheetView workbookViewId="0">
      <selection activeCell="B17" sqref="B17"/>
    </sheetView>
  </sheetViews>
  <sheetFormatPr defaultRowHeight="15"/>
  <cols>
    <col min="1" max="1" width="9.28515625" customWidth="1"/>
    <col min="2" max="2" width="23.28515625" customWidth="1"/>
    <col min="3" max="3" width="40.42578125" customWidth="1"/>
    <col min="4" max="4" width="12" bestFit="1" customWidth="1"/>
    <col min="5" max="6" width="11.5703125" bestFit="1" customWidth="1"/>
    <col min="7" max="7" width="14" customWidth="1"/>
    <col min="8" max="8" width="10" customWidth="1"/>
    <col min="9" max="9" width="11.7109375" customWidth="1"/>
    <col min="10" max="10" width="12.7109375" bestFit="1" customWidth="1"/>
    <col min="12" max="12" width="10.5703125" customWidth="1"/>
    <col min="13" max="13" width="11.7109375" customWidth="1"/>
    <col min="14" max="14" width="13" customWidth="1"/>
  </cols>
  <sheetData>
    <row r="1" spans="1:15">
      <c r="A1" s="2"/>
      <c r="B1" s="61" t="s">
        <v>62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thickBot="1">
      <c r="A2" s="2"/>
      <c r="B2" s="6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>
      <c r="A3" s="70"/>
      <c r="B3" s="63" t="s">
        <v>71</v>
      </c>
      <c r="C3" s="69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64" t="s">
        <v>15</v>
      </c>
      <c r="B4" s="11" t="s">
        <v>70</v>
      </c>
      <c r="C4" s="65" t="s">
        <v>69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5.75" thickBot="1">
      <c r="A5" s="66">
        <f>B2</f>
        <v>0</v>
      </c>
      <c r="B5" s="67" t="e">
        <f>VLOOKUP(B2,teaminput[],2,FALSE)</f>
        <v>#N/A</v>
      </c>
      <c r="C5" s="68" t="e">
        <f>VLOOKUP(B2,teaminput[],3,FALSE)</f>
        <v>#N/A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5.75" thickBo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>
      <c r="A7" s="71"/>
      <c r="B7" s="72" t="s">
        <v>72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4"/>
    </row>
    <row r="8" spans="1:15">
      <c r="A8" s="64" t="s">
        <v>15</v>
      </c>
      <c r="B8" s="11" t="s">
        <v>66</v>
      </c>
      <c r="C8" s="11" t="s">
        <v>16</v>
      </c>
      <c r="D8" s="11" t="s">
        <v>19</v>
      </c>
      <c r="E8" s="11" t="s">
        <v>20</v>
      </c>
      <c r="F8" s="11" t="s">
        <v>17</v>
      </c>
      <c r="G8" s="11" t="s">
        <v>10</v>
      </c>
      <c r="H8" s="11" t="s">
        <v>11</v>
      </c>
      <c r="I8" s="11" t="s">
        <v>54</v>
      </c>
      <c r="J8" s="11" t="s">
        <v>55</v>
      </c>
      <c r="K8" s="11" t="s">
        <v>35</v>
      </c>
      <c r="L8" s="11" t="s">
        <v>56</v>
      </c>
      <c r="M8" s="11" t="s">
        <v>57</v>
      </c>
      <c r="N8" s="11" t="s">
        <v>36</v>
      </c>
      <c r="O8" s="65" t="s">
        <v>65</v>
      </c>
    </row>
    <row r="9" spans="1:15" ht="15.75" thickBot="1">
      <c r="A9" s="66">
        <f>B2</f>
        <v>0</v>
      </c>
      <c r="B9" s="67" t="e">
        <f>VLOOKUP(A9,output[],2,FALSE)</f>
        <v>#N/A</v>
      </c>
      <c r="C9" s="67" t="e">
        <f>VLOOKUP(A9,output[],3,FALSE)</f>
        <v>#N/A</v>
      </c>
      <c r="D9" s="67" t="e">
        <f>VLOOKUP(A9,output[],4,FALSE)</f>
        <v>#N/A</v>
      </c>
      <c r="E9" s="67" t="e">
        <f>VLOOKUP(A9,output[],5,FALSE)</f>
        <v>#N/A</v>
      </c>
      <c r="F9" s="67" t="e">
        <f>VLOOKUP(A9,output[],6,FALSE)</f>
        <v>#N/A</v>
      </c>
      <c r="G9" s="67" t="e">
        <f>VLOOKUP(A9,output[],7,FALSE)</f>
        <v>#N/A</v>
      </c>
      <c r="H9" s="67" t="e">
        <f>VLOOKUP(A9,output[],8,FALSE)</f>
        <v>#N/A</v>
      </c>
      <c r="I9" s="67" t="e">
        <f>VLOOKUP(A9,output[],9,FALSE)</f>
        <v>#N/A</v>
      </c>
      <c r="J9" s="67" t="e">
        <f>VLOOKUP(A9,output[],10,FALSE)</f>
        <v>#N/A</v>
      </c>
      <c r="K9" s="67" t="e">
        <f>VLOOKUP(A9,output[],11,FALSE)</f>
        <v>#N/A</v>
      </c>
      <c r="L9" s="67" t="e">
        <f>VLOOKUP(A9,output[],12,FALSE)</f>
        <v>#N/A</v>
      </c>
      <c r="M9" s="67" t="e">
        <f>VLOOKUP(A9,output[],13,FALSE)</f>
        <v>#N/A</v>
      </c>
      <c r="N9" s="67" t="e">
        <f>VLOOKUP(A9,output[],14,FALSE)</f>
        <v>#N/A</v>
      </c>
      <c r="O9" s="68" t="e">
        <f>VLOOKUP(A9,output[],15,FALSE)</f>
        <v>#N/A</v>
      </c>
    </row>
    <row r="10" spans="1:1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75"/>
    </row>
    <row r="14" spans="1:15">
      <c r="B14" s="56"/>
      <c r="C14" s="56"/>
    </row>
    <row r="15" spans="1:15">
      <c r="A15" s="56"/>
    </row>
    <row r="16" spans="1:15">
      <c r="A16" s="56"/>
    </row>
    <row r="17" spans="1:1">
      <c r="A17" s="56"/>
    </row>
    <row r="18" spans="1:1">
      <c r="A18" s="5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40"/>
  <sheetViews>
    <sheetView workbookViewId="0">
      <selection activeCell="U15" sqref="U15"/>
    </sheetView>
  </sheetViews>
  <sheetFormatPr defaultRowHeight="15"/>
  <cols>
    <col min="2" max="2" width="8.7109375" bestFit="1" customWidth="1"/>
    <col min="3" max="3" width="8.7109375" style="56" customWidth="1"/>
    <col min="4" max="6" width="12" bestFit="1" customWidth="1"/>
    <col min="7" max="7" width="12.7109375" bestFit="1" customWidth="1"/>
    <col min="9" max="11" width="12.7109375" bestFit="1" customWidth="1"/>
    <col min="12" max="12" width="12" bestFit="1" customWidth="1"/>
    <col min="13" max="14" width="12.7109375" bestFit="1" customWidth="1"/>
    <col min="15" max="15" width="12" bestFit="1" customWidth="1"/>
  </cols>
  <sheetData>
    <row r="1" spans="1:15">
      <c r="A1" t="s">
        <v>64</v>
      </c>
      <c r="B1" t="s">
        <v>63</v>
      </c>
      <c r="C1" s="56" t="s">
        <v>66</v>
      </c>
      <c r="D1" t="s">
        <v>16</v>
      </c>
      <c r="E1" t="s">
        <v>19</v>
      </c>
      <c r="F1" t="s">
        <v>20</v>
      </c>
      <c r="G1" t="s">
        <v>17</v>
      </c>
      <c r="H1" t="s">
        <v>10</v>
      </c>
      <c r="I1" t="s">
        <v>11</v>
      </c>
      <c r="J1" t="s">
        <v>54</v>
      </c>
      <c r="K1" t="s">
        <v>55</v>
      </c>
      <c r="L1" t="s">
        <v>35</v>
      </c>
      <c r="M1" t="s">
        <v>56</v>
      </c>
      <c r="N1" t="s">
        <v>57</v>
      </c>
      <c r="O1" t="s">
        <v>36</v>
      </c>
    </row>
    <row r="2" spans="1:15">
      <c r="A2" s="53"/>
      <c r="C2" s="56" t="e">
        <f>AVERAGEIF('Total Output'!A:A,'Elimination Alliances'!B2,'Total Output'!B:B)</f>
        <v>#DIV/0!</v>
      </c>
      <c r="D2" s="56" t="e">
        <f>AVERAGEIF('Total Output'!A:A,'Elimination Alliances'!B2,'Total Output'!C:C)</f>
        <v>#DIV/0!</v>
      </c>
      <c r="E2" s="56" t="e">
        <f>AVERAGEIF('Total Output'!A:A,'Elimination Alliances'!B2,'Total Output'!D:D)</f>
        <v>#DIV/0!</v>
      </c>
      <c r="F2" s="56" t="e">
        <f>AVERAGEIF('Total Output'!A:A,'Elimination Alliances'!B2,'Total Output'!E:E)</f>
        <v>#DIV/0!</v>
      </c>
      <c r="G2" s="56" t="e">
        <f>AVERAGEIF('Total Output'!A:A,'Elimination Alliances'!B2,'Total Output'!F:F)</f>
        <v>#DIV/0!</v>
      </c>
      <c r="H2" s="56" t="e">
        <f>AVERAGEIF('Total Output'!A:A,'Elimination Alliances'!B2,'Total Output'!G:G)</f>
        <v>#DIV/0!</v>
      </c>
      <c r="I2" s="56" t="e">
        <f>AVERAGEIF('Total Output'!A:A,'Elimination Alliances'!B2,'Total Output'!H:H)</f>
        <v>#DIV/0!</v>
      </c>
      <c r="J2" s="56" t="e">
        <f>AVERAGEIF('Total Output'!A:A,'Elimination Alliances'!B2,'Total Output'!I:I)</f>
        <v>#DIV/0!</v>
      </c>
      <c r="K2" s="56" t="e">
        <f>AVERAGEIF('Total Output'!A:A,'Elimination Alliances'!B2,'Total Output'!J:J)</f>
        <v>#DIV/0!</v>
      </c>
      <c r="L2" s="56" t="e">
        <f>AVERAGEIF('Total Output'!A:A,'Elimination Alliances'!B2,'Total Output'!K:K)</f>
        <v>#DIV/0!</v>
      </c>
      <c r="M2" s="56" t="e">
        <f>AVERAGEIF('Total Output'!A:A,'Elimination Alliances'!B2,'Total Output'!L:L)</f>
        <v>#DIV/0!</v>
      </c>
      <c r="N2" s="56" t="e">
        <f>AVERAGEIF('Total Output'!A:A,'Elimination Alliances'!B2,'Total Output'!M:M)</f>
        <v>#DIV/0!</v>
      </c>
      <c r="O2" s="56" t="e">
        <f>AVERAGEIF('Total Output'!A:A,'Elimination Alliances'!B2,'Total Output'!N:N)</f>
        <v>#DIV/0!</v>
      </c>
    </row>
    <row r="3" spans="1:15">
      <c r="A3" s="53">
        <v>1</v>
      </c>
      <c r="C3" s="56" t="e">
        <f>AVERAGEIF('Total Output'!A:A,'Elimination Alliances'!B3,'Total Output'!B:B)</f>
        <v>#DIV/0!</v>
      </c>
      <c r="D3" s="56" t="e">
        <f>AVERAGEIF('Total Output'!A:A,'Elimination Alliances'!B3,'Total Output'!C:C)</f>
        <v>#DIV/0!</v>
      </c>
      <c r="E3" s="56" t="e">
        <f>AVERAGEIF('Total Output'!A:A,'Elimination Alliances'!B3,'Total Output'!D:D)</f>
        <v>#DIV/0!</v>
      </c>
      <c r="F3" s="56" t="e">
        <f>AVERAGEIF('Total Output'!A:A,'Elimination Alliances'!B3,'Total Output'!E:E)</f>
        <v>#DIV/0!</v>
      </c>
      <c r="G3" s="56" t="e">
        <f>AVERAGEIF('Total Output'!A:A,'Elimination Alliances'!B3,'Total Output'!F:F)</f>
        <v>#DIV/0!</v>
      </c>
      <c r="H3" s="56" t="e">
        <f>AVERAGEIF('Total Output'!A:A,'Elimination Alliances'!B3,'Total Output'!G:G)</f>
        <v>#DIV/0!</v>
      </c>
      <c r="I3" s="56" t="e">
        <f>AVERAGEIF('Total Output'!A:A,'Elimination Alliances'!B3,'Total Output'!H:H)</f>
        <v>#DIV/0!</v>
      </c>
      <c r="J3" s="56" t="e">
        <f>AVERAGEIF('Total Output'!A:A,'Elimination Alliances'!B3,'Total Output'!I:I)</f>
        <v>#DIV/0!</v>
      </c>
      <c r="K3" s="56" t="e">
        <f>AVERAGEIF('Total Output'!A:A,'Elimination Alliances'!B3,'Total Output'!J:J)</f>
        <v>#DIV/0!</v>
      </c>
      <c r="L3" s="56" t="e">
        <f>AVERAGEIF('Total Output'!A:A,'Elimination Alliances'!B3,'Total Output'!K:K)</f>
        <v>#DIV/0!</v>
      </c>
      <c r="M3" s="56" t="e">
        <f>AVERAGEIF('Total Output'!A:A,'Elimination Alliances'!B3,'Total Output'!L:L)</f>
        <v>#DIV/0!</v>
      </c>
      <c r="N3" s="56" t="e">
        <f>AVERAGEIF('Total Output'!A:A,'Elimination Alliances'!B3,'Total Output'!M:M)</f>
        <v>#DIV/0!</v>
      </c>
      <c r="O3" s="56" t="e">
        <f>AVERAGEIF('Total Output'!A:A,'Elimination Alliances'!B3,'Total Output'!N:N)</f>
        <v>#DIV/0!</v>
      </c>
    </row>
    <row r="4" spans="1:15">
      <c r="A4" s="53"/>
      <c r="C4" s="56" t="e">
        <f>AVERAGEIF('Total Output'!A:A,'Elimination Alliances'!B4,'Total Output'!B:B)</f>
        <v>#DIV/0!</v>
      </c>
      <c r="D4" s="56" t="e">
        <f>AVERAGEIF('Total Output'!A:A,'Elimination Alliances'!B4,'Total Output'!C:C)</f>
        <v>#DIV/0!</v>
      </c>
      <c r="E4" s="56" t="e">
        <f>AVERAGEIF('Total Output'!A:A,'Elimination Alliances'!B4,'Total Output'!D:D)</f>
        <v>#DIV/0!</v>
      </c>
      <c r="F4" s="56" t="e">
        <f>AVERAGEIF('Total Output'!A:A,'Elimination Alliances'!B4,'Total Output'!E:E)</f>
        <v>#DIV/0!</v>
      </c>
      <c r="G4" s="56" t="e">
        <f>AVERAGEIF('Total Output'!A:A,'Elimination Alliances'!B4,'Total Output'!F:F)</f>
        <v>#DIV/0!</v>
      </c>
      <c r="H4" s="56" t="e">
        <f>AVERAGEIF('Total Output'!A:A,'Elimination Alliances'!B4,'Total Output'!G:G)</f>
        <v>#DIV/0!</v>
      </c>
      <c r="I4" s="56" t="e">
        <f>AVERAGEIF('Total Output'!A:A,'Elimination Alliances'!B4,'Total Output'!H:H)</f>
        <v>#DIV/0!</v>
      </c>
      <c r="J4" s="56" t="e">
        <f>AVERAGEIF('Total Output'!A:A,'Elimination Alliances'!B4,'Total Output'!I:I)</f>
        <v>#DIV/0!</v>
      </c>
      <c r="K4" s="56" t="e">
        <f>AVERAGEIF('Total Output'!A:A,'Elimination Alliances'!B4,'Total Output'!J:J)</f>
        <v>#DIV/0!</v>
      </c>
      <c r="L4" s="56" t="e">
        <f>AVERAGEIF('Total Output'!A:A,'Elimination Alliances'!B4,'Total Output'!K:K)</f>
        <v>#DIV/0!</v>
      </c>
      <c r="M4" s="56" t="e">
        <f>AVERAGEIF('Total Output'!A:A,'Elimination Alliances'!B4,'Total Output'!L:L)</f>
        <v>#DIV/0!</v>
      </c>
      <c r="N4" s="56" t="e">
        <f>AVERAGEIF('Total Output'!A:A,'Elimination Alliances'!B4,'Total Output'!M:M)</f>
        <v>#DIV/0!</v>
      </c>
      <c r="O4" s="56" t="e">
        <f>AVERAGEIF('Total Output'!A:A,'Elimination Alliances'!B4,'Total Output'!N:N)</f>
        <v>#DIV/0!</v>
      </c>
    </row>
    <row r="5" spans="1:15" s="54" customFormat="1">
      <c r="A5" s="53" t="s">
        <v>67</v>
      </c>
      <c r="C5" s="56" t="e">
        <f>SUM(C2:C4)</f>
        <v>#DIV/0!</v>
      </c>
      <c r="D5" s="56" t="e">
        <f t="shared" ref="D5:N5" si="0">SUM(D2:D4)</f>
        <v>#DIV/0!</v>
      </c>
      <c r="E5" s="56" t="e">
        <f t="shared" si="0"/>
        <v>#DIV/0!</v>
      </c>
      <c r="F5" s="56" t="e">
        <f t="shared" si="0"/>
        <v>#DIV/0!</v>
      </c>
      <c r="G5" s="56" t="e">
        <f t="shared" si="0"/>
        <v>#DIV/0!</v>
      </c>
      <c r="H5" s="56" t="e">
        <f t="shared" si="0"/>
        <v>#DIV/0!</v>
      </c>
      <c r="I5" s="56" t="e">
        <f t="shared" si="0"/>
        <v>#DIV/0!</v>
      </c>
      <c r="J5" s="56" t="e">
        <f t="shared" si="0"/>
        <v>#DIV/0!</v>
      </c>
      <c r="K5" s="56" t="e">
        <f t="shared" si="0"/>
        <v>#DIV/0!</v>
      </c>
      <c r="L5" s="56" t="e">
        <f t="shared" si="0"/>
        <v>#DIV/0!</v>
      </c>
      <c r="M5" s="56" t="e">
        <f t="shared" si="0"/>
        <v>#DIV/0!</v>
      </c>
      <c r="N5" s="56" t="e">
        <f t="shared" si="0"/>
        <v>#DIV/0!</v>
      </c>
      <c r="O5" s="56" t="e">
        <f>SUM(O2:O4)</f>
        <v>#DIV/0!</v>
      </c>
    </row>
    <row r="6" spans="1:15" s="54" customFormat="1">
      <c r="A6" s="54" t="s">
        <v>64</v>
      </c>
      <c r="B6" s="54" t="s">
        <v>63</v>
      </c>
      <c r="C6" s="56" t="s">
        <v>66</v>
      </c>
      <c r="D6" s="54" t="s">
        <v>16</v>
      </c>
      <c r="E6" s="54" t="s">
        <v>19</v>
      </c>
      <c r="F6" s="54" t="s">
        <v>20</v>
      </c>
      <c r="G6" s="54" t="s">
        <v>17</v>
      </c>
      <c r="H6" s="54" t="s">
        <v>10</v>
      </c>
      <c r="I6" s="54" t="s">
        <v>11</v>
      </c>
      <c r="J6" s="54" t="s">
        <v>54</v>
      </c>
      <c r="K6" s="54" t="s">
        <v>55</v>
      </c>
      <c r="L6" s="54" t="s">
        <v>35</v>
      </c>
      <c r="M6" s="54" t="s">
        <v>56</v>
      </c>
      <c r="N6" s="54" t="s">
        <v>57</v>
      </c>
      <c r="O6" s="54" t="s">
        <v>36</v>
      </c>
    </row>
    <row r="7" spans="1:15">
      <c r="C7" s="56" t="e">
        <f>AVERAGEIF('Total Output'!A:A,'Elimination Alliances'!B7,'Total Output'!B:B)</f>
        <v>#DIV/0!</v>
      </c>
      <c r="D7" s="56" t="e">
        <f>AVERAGEIF('Total Output'!A:A,'Elimination Alliances'!B7,'Total Output'!C:C)</f>
        <v>#DIV/0!</v>
      </c>
      <c r="E7" s="56" t="e">
        <f>AVERAGEIF('Total Output'!A:A,'Elimination Alliances'!B7,'Total Output'!D:D)</f>
        <v>#DIV/0!</v>
      </c>
      <c r="F7" s="56" t="e">
        <f>AVERAGEIF('Total Output'!A:A,'Elimination Alliances'!B7,'Total Output'!E:E)</f>
        <v>#DIV/0!</v>
      </c>
      <c r="G7" s="56" t="e">
        <f>AVERAGEIF('Total Output'!A:A,'Elimination Alliances'!B7,'Total Output'!F:F)</f>
        <v>#DIV/0!</v>
      </c>
      <c r="H7" s="56" t="e">
        <f>AVERAGEIF('Total Output'!A:A,'Elimination Alliances'!B7,'Total Output'!G:G)</f>
        <v>#DIV/0!</v>
      </c>
      <c r="I7" s="56" t="e">
        <f>AVERAGEIF('Total Output'!A:A,'Elimination Alliances'!B7,'Total Output'!H:H)</f>
        <v>#DIV/0!</v>
      </c>
      <c r="J7" s="56" t="e">
        <f>AVERAGEIF('Total Output'!A:A,'Elimination Alliances'!B7,'Total Output'!I:I)</f>
        <v>#DIV/0!</v>
      </c>
      <c r="K7" s="56" t="e">
        <f>AVERAGEIF('Total Output'!A:A,'Elimination Alliances'!B7,'Total Output'!J:J)</f>
        <v>#DIV/0!</v>
      </c>
      <c r="L7" s="56" t="e">
        <f>AVERAGEIF('Total Output'!A:A,'Elimination Alliances'!B7,'Total Output'!K:K)</f>
        <v>#DIV/0!</v>
      </c>
      <c r="M7" s="56" t="e">
        <f>AVERAGEIF('Total Output'!A:A,'Elimination Alliances'!B7,'Total Output'!L:L)</f>
        <v>#DIV/0!</v>
      </c>
      <c r="N7" s="56" t="e">
        <f>AVERAGEIF('Total Output'!A:A,'Elimination Alliances'!B7,'Total Output'!M:M)</f>
        <v>#DIV/0!</v>
      </c>
      <c r="O7" s="56" t="e">
        <f>AVERAGEIF('Total Output'!A:A,'Elimination Alliances'!B7,'Total Output'!N:N)</f>
        <v>#DIV/0!</v>
      </c>
    </row>
    <row r="8" spans="1:15">
      <c r="A8">
        <v>2</v>
      </c>
      <c r="C8" s="56" t="e">
        <f>AVERAGEIF('Total Output'!A:A,'Elimination Alliances'!B8,'Total Output'!B:B)</f>
        <v>#DIV/0!</v>
      </c>
      <c r="D8" s="56" t="e">
        <f>AVERAGEIF('Total Output'!A:A,'Elimination Alliances'!B8,'Total Output'!C:C)</f>
        <v>#DIV/0!</v>
      </c>
      <c r="E8" s="56" t="e">
        <f>AVERAGEIF('Total Output'!A:A,'Elimination Alliances'!B8,'Total Output'!D:D)</f>
        <v>#DIV/0!</v>
      </c>
      <c r="F8" s="56" t="e">
        <f>AVERAGEIF('Total Output'!A:A,'Elimination Alliances'!B8,'Total Output'!E:E)</f>
        <v>#DIV/0!</v>
      </c>
      <c r="G8" s="56" t="e">
        <f>AVERAGEIF('Total Output'!A:A,'Elimination Alliances'!B8,'Total Output'!F:F)</f>
        <v>#DIV/0!</v>
      </c>
      <c r="H8" s="56" t="e">
        <f>AVERAGEIF('Total Output'!A:A,'Elimination Alliances'!B8,'Total Output'!G:G)</f>
        <v>#DIV/0!</v>
      </c>
      <c r="I8" s="56" t="e">
        <f>AVERAGEIF('Total Output'!A:A,'Elimination Alliances'!B8,'Total Output'!H:H)</f>
        <v>#DIV/0!</v>
      </c>
      <c r="J8" s="56" t="e">
        <f>AVERAGEIF('Total Output'!A:A,'Elimination Alliances'!B8,'Total Output'!I:I)</f>
        <v>#DIV/0!</v>
      </c>
      <c r="K8" s="56" t="e">
        <f>AVERAGEIF('Total Output'!A:A,'Elimination Alliances'!B8,'Total Output'!J:J)</f>
        <v>#DIV/0!</v>
      </c>
      <c r="L8" s="56" t="e">
        <f>AVERAGEIF('Total Output'!A:A,'Elimination Alliances'!B8,'Total Output'!K:K)</f>
        <v>#DIV/0!</v>
      </c>
      <c r="M8" s="56" t="e">
        <f>AVERAGEIF('Total Output'!A:A,'Elimination Alliances'!B8,'Total Output'!L:L)</f>
        <v>#DIV/0!</v>
      </c>
      <c r="N8" s="56" t="e">
        <f>AVERAGEIF('Total Output'!A:A,'Elimination Alliances'!B8,'Total Output'!M:M)</f>
        <v>#DIV/0!</v>
      </c>
      <c r="O8" s="56" t="e">
        <f>AVERAGEIF('Total Output'!A:A,'Elimination Alliances'!B8,'Total Output'!N:N)</f>
        <v>#DIV/0!</v>
      </c>
    </row>
    <row r="9" spans="1:15">
      <c r="C9" s="56" t="e">
        <f>AVERAGEIF('Total Output'!A:A,'Elimination Alliances'!B9,'Total Output'!B:B)</f>
        <v>#DIV/0!</v>
      </c>
      <c r="D9" s="56" t="e">
        <f>AVERAGEIF('Total Output'!A:A,'Elimination Alliances'!B9,'Total Output'!C:C)</f>
        <v>#DIV/0!</v>
      </c>
      <c r="E9" s="56" t="e">
        <f>AVERAGEIF('Total Output'!A:A,'Elimination Alliances'!B9,'Total Output'!D:D)</f>
        <v>#DIV/0!</v>
      </c>
      <c r="F9" s="56" t="e">
        <f>AVERAGEIF('Total Output'!A:A,'Elimination Alliances'!B9,'Total Output'!E:E)</f>
        <v>#DIV/0!</v>
      </c>
      <c r="G9" s="56" t="e">
        <f>AVERAGEIF('Total Output'!A:A,'Elimination Alliances'!B9,'Total Output'!F:F)</f>
        <v>#DIV/0!</v>
      </c>
      <c r="H9" s="56" t="e">
        <f>AVERAGEIF('Total Output'!A:A,'Elimination Alliances'!B9,'Total Output'!G:G)</f>
        <v>#DIV/0!</v>
      </c>
      <c r="I9" s="56" t="e">
        <f>AVERAGEIF('Total Output'!A:A,'Elimination Alliances'!B9,'Total Output'!H:H)</f>
        <v>#DIV/0!</v>
      </c>
      <c r="J9" s="56" t="e">
        <f>AVERAGEIF('Total Output'!A:A,'Elimination Alliances'!B9,'Total Output'!I:I)</f>
        <v>#DIV/0!</v>
      </c>
      <c r="K9" s="56" t="e">
        <f>AVERAGEIF('Total Output'!A:A,'Elimination Alliances'!B9,'Total Output'!J:J)</f>
        <v>#DIV/0!</v>
      </c>
      <c r="L9" s="56" t="e">
        <f>AVERAGEIF('Total Output'!A:A,'Elimination Alliances'!B9,'Total Output'!K:K)</f>
        <v>#DIV/0!</v>
      </c>
      <c r="M9" s="56" t="e">
        <f>AVERAGEIF('Total Output'!A:A,'Elimination Alliances'!B9,'Total Output'!L:L)</f>
        <v>#DIV/0!</v>
      </c>
      <c r="N9" s="56" t="e">
        <f>AVERAGEIF('Total Output'!A:A,'Elimination Alliances'!B9,'Total Output'!M:M)</f>
        <v>#DIV/0!</v>
      </c>
      <c r="O9" s="56" t="e">
        <f>AVERAGEIF('Total Output'!A:A,'Elimination Alliances'!B9,'Total Output'!N:N)</f>
        <v>#DIV/0!</v>
      </c>
    </row>
    <row r="10" spans="1:15" s="54" customFormat="1">
      <c r="A10" s="54" t="s">
        <v>67</v>
      </c>
      <c r="C10" s="56" t="e">
        <f>SUM(C7:C9)</f>
        <v>#DIV/0!</v>
      </c>
      <c r="D10" s="56" t="e">
        <f t="shared" ref="D10" si="1">SUM(D7:D9)</f>
        <v>#DIV/0!</v>
      </c>
      <c r="E10" s="56" t="e">
        <f t="shared" ref="E10" si="2">SUM(E7:E9)</f>
        <v>#DIV/0!</v>
      </c>
      <c r="F10" s="56" t="e">
        <f t="shared" ref="F10" si="3">SUM(F7:F9)</f>
        <v>#DIV/0!</v>
      </c>
      <c r="G10" s="56" t="e">
        <f t="shared" ref="G10" si="4">SUM(G7:G9)</f>
        <v>#DIV/0!</v>
      </c>
      <c r="H10" s="56" t="e">
        <f t="shared" ref="H10" si="5">SUM(H7:H9)</f>
        <v>#DIV/0!</v>
      </c>
      <c r="I10" s="56" t="e">
        <f t="shared" ref="I10" si="6">SUM(I7:I9)</f>
        <v>#DIV/0!</v>
      </c>
      <c r="J10" s="56" t="e">
        <f t="shared" ref="J10" si="7">SUM(J7:J9)</f>
        <v>#DIV/0!</v>
      </c>
      <c r="K10" s="56" t="e">
        <f t="shared" ref="K10" si="8">SUM(K7:K9)</f>
        <v>#DIV/0!</v>
      </c>
      <c r="L10" s="56" t="e">
        <f t="shared" ref="L10" si="9">SUM(L7:L9)</f>
        <v>#DIV/0!</v>
      </c>
      <c r="M10" s="56" t="e">
        <f t="shared" ref="M10" si="10">SUM(M7:M9)</f>
        <v>#DIV/0!</v>
      </c>
      <c r="N10" s="56" t="e">
        <f t="shared" ref="N10" si="11">SUM(N7:N9)</f>
        <v>#DIV/0!</v>
      </c>
      <c r="O10" s="56" t="e">
        <f t="shared" ref="O10" si="12">SUM(O7:O9)</f>
        <v>#DIV/0!</v>
      </c>
    </row>
    <row r="11" spans="1:15" s="54" customFormat="1">
      <c r="A11" s="54" t="s">
        <v>64</v>
      </c>
      <c r="B11" s="54" t="s">
        <v>63</v>
      </c>
      <c r="C11" s="56" t="s">
        <v>66</v>
      </c>
      <c r="D11" s="54" t="s">
        <v>16</v>
      </c>
      <c r="E11" s="54" t="s">
        <v>19</v>
      </c>
      <c r="F11" s="54" t="s">
        <v>20</v>
      </c>
      <c r="G11" s="54" t="s">
        <v>17</v>
      </c>
      <c r="H11" s="54" t="s">
        <v>10</v>
      </c>
      <c r="I11" s="54" t="s">
        <v>11</v>
      </c>
      <c r="J11" s="54" t="s">
        <v>54</v>
      </c>
      <c r="K11" s="54" t="s">
        <v>55</v>
      </c>
      <c r="L11" s="54" t="s">
        <v>35</v>
      </c>
      <c r="M11" s="54" t="s">
        <v>56</v>
      </c>
      <c r="N11" s="54" t="s">
        <v>57</v>
      </c>
      <c r="O11" s="54" t="s">
        <v>36</v>
      </c>
    </row>
    <row r="12" spans="1:15">
      <c r="C12" s="56" t="e">
        <f>AVERAGEIF('Total Output'!A:A,'Elimination Alliances'!B12,'Total Output'!B:B)</f>
        <v>#DIV/0!</v>
      </c>
      <c r="D12" s="56" t="e">
        <f>AVERAGEIF('Total Output'!A:A,'Elimination Alliances'!B12,'Total Output'!C:C)</f>
        <v>#DIV/0!</v>
      </c>
      <c r="E12" s="56" t="e">
        <f>AVERAGEIF('Total Output'!A:A,'Elimination Alliances'!B12,'Total Output'!D:D)</f>
        <v>#DIV/0!</v>
      </c>
      <c r="F12" s="56" t="e">
        <f>AVERAGEIF('Total Output'!A:A,'Elimination Alliances'!B12,'Total Output'!E:E)</f>
        <v>#DIV/0!</v>
      </c>
      <c r="G12" s="56" t="e">
        <f>AVERAGEIF('Total Output'!A:A,'Elimination Alliances'!B12,'Total Output'!F:F)</f>
        <v>#DIV/0!</v>
      </c>
      <c r="H12" s="56" t="e">
        <f>AVERAGEIF('Total Output'!A:A,'Elimination Alliances'!B12,'Total Output'!G:G)</f>
        <v>#DIV/0!</v>
      </c>
      <c r="I12" s="56" t="e">
        <f>AVERAGEIF('Total Output'!A:A,'Elimination Alliances'!B12,'Total Output'!H:H)</f>
        <v>#DIV/0!</v>
      </c>
      <c r="J12" s="56" t="e">
        <f>AVERAGEIF('Total Output'!A:A,'Elimination Alliances'!B12,'Total Output'!I:I)</f>
        <v>#DIV/0!</v>
      </c>
      <c r="K12" s="56" t="e">
        <f>AVERAGEIF('Total Output'!A:A,'Elimination Alliances'!B12,'Total Output'!J:J)</f>
        <v>#DIV/0!</v>
      </c>
      <c r="L12" s="56" t="e">
        <f>AVERAGEIF('Total Output'!A:A,'Elimination Alliances'!B12,'Total Output'!K:K)</f>
        <v>#DIV/0!</v>
      </c>
      <c r="M12" s="56" t="e">
        <f>AVERAGEIF('Total Output'!A:A,'Elimination Alliances'!B12,'Total Output'!L:L)</f>
        <v>#DIV/0!</v>
      </c>
      <c r="N12" s="56" t="e">
        <f>AVERAGEIF('Total Output'!A:A,'Elimination Alliances'!B12,'Total Output'!M:M)</f>
        <v>#DIV/0!</v>
      </c>
      <c r="O12" s="56" t="e">
        <f>AVERAGEIF('Total Output'!A:A,'Elimination Alliances'!B12,'Total Output'!N:N)</f>
        <v>#DIV/0!</v>
      </c>
    </row>
    <row r="13" spans="1:15">
      <c r="A13">
        <v>3</v>
      </c>
      <c r="C13" s="56" t="e">
        <f>AVERAGEIF('Total Output'!A:A,'Elimination Alliances'!B13,'Total Output'!B:B)</f>
        <v>#DIV/0!</v>
      </c>
      <c r="D13" s="56" t="e">
        <f>AVERAGEIF('Total Output'!A:A,'Elimination Alliances'!B13,'Total Output'!C:C)</f>
        <v>#DIV/0!</v>
      </c>
      <c r="E13" s="56" t="e">
        <f>AVERAGEIF('Total Output'!A:A,'Elimination Alliances'!B13,'Total Output'!D:D)</f>
        <v>#DIV/0!</v>
      </c>
      <c r="F13" s="56" t="e">
        <f>AVERAGEIF('Total Output'!A:A,'Elimination Alliances'!B13,'Total Output'!E:E)</f>
        <v>#DIV/0!</v>
      </c>
      <c r="G13" s="56" t="e">
        <f>AVERAGEIF('Total Output'!A:A,'Elimination Alliances'!B13,'Total Output'!F:F)</f>
        <v>#DIV/0!</v>
      </c>
      <c r="H13" s="56" t="e">
        <f>AVERAGEIF('Total Output'!A:A,'Elimination Alliances'!B13,'Total Output'!G:G)</f>
        <v>#DIV/0!</v>
      </c>
      <c r="I13" s="56" t="e">
        <f>AVERAGEIF('Total Output'!A:A,'Elimination Alliances'!B13,'Total Output'!H:H)</f>
        <v>#DIV/0!</v>
      </c>
      <c r="J13" s="56" t="e">
        <f>AVERAGEIF('Total Output'!A:A,'Elimination Alliances'!B13,'Total Output'!I:I)</f>
        <v>#DIV/0!</v>
      </c>
      <c r="K13" s="56" t="e">
        <f>AVERAGEIF('Total Output'!A:A,'Elimination Alliances'!B13,'Total Output'!J:J)</f>
        <v>#DIV/0!</v>
      </c>
      <c r="L13" s="56" t="e">
        <f>AVERAGEIF('Total Output'!A:A,'Elimination Alliances'!B13,'Total Output'!K:K)</f>
        <v>#DIV/0!</v>
      </c>
      <c r="M13" s="56" t="e">
        <f>AVERAGEIF('Total Output'!A:A,'Elimination Alliances'!B13,'Total Output'!L:L)</f>
        <v>#DIV/0!</v>
      </c>
      <c r="N13" s="56" t="e">
        <f>AVERAGEIF('Total Output'!A:A,'Elimination Alliances'!B13,'Total Output'!M:M)</f>
        <v>#DIV/0!</v>
      </c>
      <c r="O13" s="56" t="e">
        <f>AVERAGEIF('Total Output'!A:A,'Elimination Alliances'!B13,'Total Output'!N:N)</f>
        <v>#DIV/0!</v>
      </c>
    </row>
    <row r="14" spans="1:15">
      <c r="C14" s="56" t="e">
        <f>AVERAGEIF('Total Output'!A:A,'Elimination Alliances'!B14,'Total Output'!B:B)</f>
        <v>#DIV/0!</v>
      </c>
      <c r="D14" s="56" t="e">
        <f>AVERAGEIF('Total Output'!A:A,'Elimination Alliances'!B14,'Total Output'!C:C)</f>
        <v>#DIV/0!</v>
      </c>
      <c r="E14" s="56" t="e">
        <f>AVERAGEIF('Total Output'!A:A,'Elimination Alliances'!B14,'Total Output'!D:D)</f>
        <v>#DIV/0!</v>
      </c>
      <c r="F14" s="56" t="e">
        <f>AVERAGEIF('Total Output'!A:A,'Elimination Alliances'!B14,'Total Output'!E:E)</f>
        <v>#DIV/0!</v>
      </c>
      <c r="G14" s="56" t="e">
        <f>AVERAGEIF('Total Output'!A:A,'Elimination Alliances'!B14,'Total Output'!F:F)</f>
        <v>#DIV/0!</v>
      </c>
      <c r="H14" s="56" t="e">
        <f>AVERAGEIF('Total Output'!A:A,'Elimination Alliances'!B14,'Total Output'!G:G)</f>
        <v>#DIV/0!</v>
      </c>
      <c r="I14" s="56" t="e">
        <f>AVERAGEIF('Total Output'!A:A,'Elimination Alliances'!B14,'Total Output'!H:H)</f>
        <v>#DIV/0!</v>
      </c>
      <c r="J14" s="56" t="e">
        <f>AVERAGEIF('Total Output'!A:A,'Elimination Alliances'!B14,'Total Output'!I:I)</f>
        <v>#DIV/0!</v>
      </c>
      <c r="K14" s="56" t="e">
        <f>AVERAGEIF('Total Output'!A:A,'Elimination Alliances'!B14,'Total Output'!J:J)</f>
        <v>#DIV/0!</v>
      </c>
      <c r="L14" s="56" t="e">
        <f>AVERAGEIF('Total Output'!A:A,'Elimination Alliances'!B14,'Total Output'!K:K)</f>
        <v>#DIV/0!</v>
      </c>
      <c r="M14" s="56" t="e">
        <f>AVERAGEIF('Total Output'!A:A,'Elimination Alliances'!B14,'Total Output'!L:L)</f>
        <v>#DIV/0!</v>
      </c>
      <c r="N14" s="56" t="e">
        <f>AVERAGEIF('Total Output'!A:A,'Elimination Alliances'!B14,'Total Output'!M:M)</f>
        <v>#DIV/0!</v>
      </c>
      <c r="O14" s="56" t="e">
        <f>AVERAGEIF('Total Output'!A:A,'Elimination Alliances'!B14,'Total Output'!N:N)</f>
        <v>#DIV/0!</v>
      </c>
    </row>
    <row r="15" spans="1:15" s="54" customFormat="1">
      <c r="A15" s="54" t="s">
        <v>67</v>
      </c>
      <c r="C15" s="56" t="e">
        <f>SUM(C12:C14)</f>
        <v>#DIV/0!</v>
      </c>
      <c r="D15" s="56" t="e">
        <f t="shared" ref="D15" si="13">SUM(D12:D14)</f>
        <v>#DIV/0!</v>
      </c>
      <c r="E15" s="56" t="e">
        <f t="shared" ref="E15" si="14">SUM(E12:E14)</f>
        <v>#DIV/0!</v>
      </c>
      <c r="F15" s="56" t="e">
        <f t="shared" ref="F15" si="15">SUM(F12:F14)</f>
        <v>#DIV/0!</v>
      </c>
      <c r="G15" s="56" t="e">
        <f t="shared" ref="G15" si="16">SUM(G12:G14)</f>
        <v>#DIV/0!</v>
      </c>
      <c r="H15" s="56" t="e">
        <f t="shared" ref="H15" si="17">SUM(H12:H14)</f>
        <v>#DIV/0!</v>
      </c>
      <c r="I15" s="56" t="e">
        <f t="shared" ref="I15" si="18">SUM(I12:I14)</f>
        <v>#DIV/0!</v>
      </c>
      <c r="J15" s="56" t="e">
        <f t="shared" ref="J15" si="19">SUM(J12:J14)</f>
        <v>#DIV/0!</v>
      </c>
      <c r="K15" s="56" t="e">
        <f t="shared" ref="K15" si="20">SUM(K12:K14)</f>
        <v>#DIV/0!</v>
      </c>
      <c r="L15" s="56" t="e">
        <f t="shared" ref="L15" si="21">SUM(L12:L14)</f>
        <v>#DIV/0!</v>
      </c>
      <c r="M15" s="56" t="e">
        <f t="shared" ref="M15" si="22">SUM(M12:M14)</f>
        <v>#DIV/0!</v>
      </c>
      <c r="N15" s="56" t="e">
        <f t="shared" ref="N15" si="23">SUM(N12:N14)</f>
        <v>#DIV/0!</v>
      </c>
      <c r="O15" s="56" t="e">
        <f t="shared" ref="O15" si="24">SUM(O12:O14)</f>
        <v>#DIV/0!</v>
      </c>
    </row>
    <row r="16" spans="1:15" s="54" customFormat="1">
      <c r="A16" s="54" t="s">
        <v>64</v>
      </c>
      <c r="B16" s="54" t="s">
        <v>63</v>
      </c>
      <c r="C16" s="56" t="s">
        <v>66</v>
      </c>
      <c r="D16" s="54" t="s">
        <v>16</v>
      </c>
      <c r="E16" s="54" t="s">
        <v>19</v>
      </c>
      <c r="F16" s="54" t="s">
        <v>20</v>
      </c>
      <c r="G16" s="54" t="s">
        <v>17</v>
      </c>
      <c r="H16" s="54" t="s">
        <v>10</v>
      </c>
      <c r="I16" s="54" t="s">
        <v>11</v>
      </c>
      <c r="J16" s="54" t="s">
        <v>54</v>
      </c>
      <c r="K16" s="54" t="s">
        <v>55</v>
      </c>
      <c r="L16" s="54" t="s">
        <v>35</v>
      </c>
      <c r="M16" s="54" t="s">
        <v>56</v>
      </c>
      <c r="N16" s="54" t="s">
        <v>57</v>
      </c>
      <c r="O16" s="54" t="s">
        <v>36</v>
      </c>
    </row>
    <row r="17" spans="1:15">
      <c r="C17" s="56" t="e">
        <f>AVERAGEIF('Total Output'!A:A,'Elimination Alliances'!B17,'Total Output'!B:B)</f>
        <v>#DIV/0!</v>
      </c>
      <c r="D17" s="56" t="e">
        <f>AVERAGEIF('Total Output'!A:A,'Elimination Alliances'!B17,'Total Output'!C:C)</f>
        <v>#DIV/0!</v>
      </c>
      <c r="E17" s="56" t="e">
        <f>AVERAGEIF('Total Output'!A:A,'Elimination Alliances'!B17,'Total Output'!D:D)</f>
        <v>#DIV/0!</v>
      </c>
      <c r="F17" s="56" t="e">
        <f>AVERAGEIF('Total Output'!A:A,'Elimination Alliances'!B17,'Total Output'!E:E)</f>
        <v>#DIV/0!</v>
      </c>
      <c r="G17" s="56" t="e">
        <f>AVERAGEIF('Total Output'!A:A,'Elimination Alliances'!B17,'Total Output'!F:F)</f>
        <v>#DIV/0!</v>
      </c>
      <c r="H17" s="56" t="e">
        <f>AVERAGEIF('Total Output'!A:A,'Elimination Alliances'!B17,'Total Output'!G:G)</f>
        <v>#DIV/0!</v>
      </c>
      <c r="I17" s="56" t="e">
        <f>AVERAGEIF('Total Output'!A:A,'Elimination Alliances'!B17,'Total Output'!H:H)</f>
        <v>#DIV/0!</v>
      </c>
      <c r="J17" s="56" t="e">
        <f>AVERAGEIF('Total Output'!A:A,'Elimination Alliances'!B17,'Total Output'!I:I)</f>
        <v>#DIV/0!</v>
      </c>
      <c r="K17" s="56" t="e">
        <f>AVERAGEIF('Total Output'!A:A,'Elimination Alliances'!B17,'Total Output'!J:J)</f>
        <v>#DIV/0!</v>
      </c>
      <c r="L17" s="56" t="e">
        <f>AVERAGEIF('Total Output'!A:A,'Elimination Alliances'!B17,'Total Output'!K:K)</f>
        <v>#DIV/0!</v>
      </c>
      <c r="M17" s="56" t="e">
        <f>AVERAGEIF('Total Output'!A:A,'Elimination Alliances'!B17,'Total Output'!L:L)</f>
        <v>#DIV/0!</v>
      </c>
      <c r="N17" s="56" t="e">
        <f>AVERAGEIF('Total Output'!A:A,'Elimination Alliances'!B17,'Total Output'!M:M)</f>
        <v>#DIV/0!</v>
      </c>
      <c r="O17" s="56" t="e">
        <f>AVERAGEIF('Total Output'!A:A,'Elimination Alliances'!B17,'Total Output'!N:N)</f>
        <v>#DIV/0!</v>
      </c>
    </row>
    <row r="18" spans="1:15">
      <c r="A18">
        <v>4</v>
      </c>
      <c r="C18" s="56" t="e">
        <f>AVERAGEIF('Total Output'!A:A,'Elimination Alliances'!B18,'Total Output'!B:B)</f>
        <v>#DIV/0!</v>
      </c>
      <c r="D18" s="56" t="e">
        <f>AVERAGEIF('Total Output'!A:A,'Elimination Alliances'!B18,'Total Output'!C:C)</f>
        <v>#DIV/0!</v>
      </c>
      <c r="E18" s="56" t="e">
        <f>AVERAGEIF('Total Output'!A:A,'Elimination Alliances'!B18,'Total Output'!D:D)</f>
        <v>#DIV/0!</v>
      </c>
      <c r="F18" s="56" t="e">
        <f>AVERAGEIF('Total Output'!A:A,'Elimination Alliances'!B18,'Total Output'!E:E)</f>
        <v>#DIV/0!</v>
      </c>
      <c r="G18" s="56" t="e">
        <f>AVERAGEIF('Total Output'!A:A,'Elimination Alliances'!B18,'Total Output'!F:F)</f>
        <v>#DIV/0!</v>
      </c>
      <c r="H18" s="56" t="e">
        <f>AVERAGEIF('Total Output'!A:A,'Elimination Alliances'!B18,'Total Output'!G:G)</f>
        <v>#DIV/0!</v>
      </c>
      <c r="I18" s="56" t="e">
        <f>AVERAGEIF('Total Output'!A:A,'Elimination Alliances'!B18,'Total Output'!H:H)</f>
        <v>#DIV/0!</v>
      </c>
      <c r="J18" s="56" t="e">
        <f>AVERAGEIF('Total Output'!A:A,'Elimination Alliances'!B18,'Total Output'!I:I)</f>
        <v>#DIV/0!</v>
      </c>
      <c r="K18" s="56" t="e">
        <f>AVERAGEIF('Total Output'!A:A,'Elimination Alliances'!B18,'Total Output'!J:J)</f>
        <v>#DIV/0!</v>
      </c>
      <c r="L18" s="56" t="e">
        <f>AVERAGEIF('Total Output'!A:A,'Elimination Alliances'!B18,'Total Output'!K:K)</f>
        <v>#DIV/0!</v>
      </c>
      <c r="M18" s="56" t="e">
        <f>AVERAGEIF('Total Output'!A:A,'Elimination Alliances'!B18,'Total Output'!L:L)</f>
        <v>#DIV/0!</v>
      </c>
      <c r="N18" s="56" t="e">
        <f>AVERAGEIF('Total Output'!A:A,'Elimination Alliances'!B18,'Total Output'!M:M)</f>
        <v>#DIV/0!</v>
      </c>
      <c r="O18" s="56" t="e">
        <f>AVERAGEIF('Total Output'!A:A,'Elimination Alliances'!B18,'Total Output'!N:N)</f>
        <v>#DIV/0!</v>
      </c>
    </row>
    <row r="19" spans="1:15">
      <c r="C19" s="56" t="e">
        <f>AVERAGEIF('Total Output'!A:A,'Elimination Alliances'!B19,'Total Output'!B:B)</f>
        <v>#DIV/0!</v>
      </c>
      <c r="D19" s="56" t="e">
        <f>AVERAGEIF('Total Output'!A:A,'Elimination Alliances'!B19,'Total Output'!C:C)</f>
        <v>#DIV/0!</v>
      </c>
      <c r="E19" s="56" t="e">
        <f>AVERAGEIF('Total Output'!A:A,'Elimination Alliances'!B19,'Total Output'!D:D)</f>
        <v>#DIV/0!</v>
      </c>
      <c r="F19" s="56" t="e">
        <f>AVERAGEIF('Total Output'!A:A,'Elimination Alliances'!B19,'Total Output'!E:E)</f>
        <v>#DIV/0!</v>
      </c>
      <c r="G19" s="56" t="e">
        <f>AVERAGEIF('Total Output'!A:A,'Elimination Alliances'!B19,'Total Output'!F:F)</f>
        <v>#DIV/0!</v>
      </c>
      <c r="H19" s="56" t="e">
        <f>AVERAGEIF('Total Output'!A:A,'Elimination Alliances'!B19,'Total Output'!G:G)</f>
        <v>#DIV/0!</v>
      </c>
      <c r="I19" s="56" t="e">
        <f>AVERAGEIF('Total Output'!A:A,'Elimination Alliances'!B19,'Total Output'!H:H)</f>
        <v>#DIV/0!</v>
      </c>
      <c r="J19" s="56" t="e">
        <f>AVERAGEIF('Total Output'!A:A,'Elimination Alliances'!B19,'Total Output'!I:I)</f>
        <v>#DIV/0!</v>
      </c>
      <c r="K19" s="56" t="e">
        <f>AVERAGEIF('Total Output'!A:A,'Elimination Alliances'!B19,'Total Output'!J:J)</f>
        <v>#DIV/0!</v>
      </c>
      <c r="L19" s="56" t="e">
        <f>AVERAGEIF('Total Output'!A:A,'Elimination Alliances'!B19,'Total Output'!K:K)</f>
        <v>#DIV/0!</v>
      </c>
      <c r="M19" s="56" t="e">
        <f>AVERAGEIF('Total Output'!A:A,'Elimination Alliances'!B19,'Total Output'!L:L)</f>
        <v>#DIV/0!</v>
      </c>
      <c r="N19" s="56" t="e">
        <f>AVERAGEIF('Total Output'!A:A,'Elimination Alliances'!B19,'Total Output'!M:M)</f>
        <v>#DIV/0!</v>
      </c>
      <c r="O19" s="56" t="e">
        <f>AVERAGEIF('Total Output'!A:A,'Elimination Alliances'!B19,'Total Output'!N:N)</f>
        <v>#DIV/0!</v>
      </c>
    </row>
    <row r="20" spans="1:15" s="54" customFormat="1">
      <c r="A20" s="54" t="s">
        <v>67</v>
      </c>
      <c r="C20" s="56" t="e">
        <f>SUM(C17:C19)</f>
        <v>#DIV/0!</v>
      </c>
      <c r="D20" s="56" t="e">
        <f t="shared" ref="D20" si="25">SUM(D17:D19)</f>
        <v>#DIV/0!</v>
      </c>
      <c r="E20" s="56" t="e">
        <f t="shared" ref="E20" si="26">SUM(E17:E19)</f>
        <v>#DIV/0!</v>
      </c>
      <c r="F20" s="56" t="e">
        <f t="shared" ref="F20" si="27">SUM(F17:F19)</f>
        <v>#DIV/0!</v>
      </c>
      <c r="G20" s="56" t="e">
        <f t="shared" ref="G20" si="28">SUM(G17:G19)</f>
        <v>#DIV/0!</v>
      </c>
      <c r="H20" s="56" t="e">
        <f t="shared" ref="H20" si="29">SUM(H17:H19)</f>
        <v>#DIV/0!</v>
      </c>
      <c r="I20" s="56" t="e">
        <f t="shared" ref="I20" si="30">SUM(I17:I19)</f>
        <v>#DIV/0!</v>
      </c>
      <c r="J20" s="56" t="e">
        <f t="shared" ref="J20" si="31">SUM(J17:J19)</f>
        <v>#DIV/0!</v>
      </c>
      <c r="K20" s="56" t="e">
        <f t="shared" ref="K20" si="32">SUM(K17:K19)</f>
        <v>#DIV/0!</v>
      </c>
      <c r="L20" s="56" t="e">
        <f t="shared" ref="L20" si="33">SUM(L17:L19)</f>
        <v>#DIV/0!</v>
      </c>
      <c r="M20" s="56" t="e">
        <f t="shared" ref="M20" si="34">SUM(M17:M19)</f>
        <v>#DIV/0!</v>
      </c>
      <c r="N20" s="56" t="e">
        <f t="shared" ref="N20" si="35">SUM(N17:N19)</f>
        <v>#DIV/0!</v>
      </c>
      <c r="O20" s="56" t="e">
        <f t="shared" ref="O20" si="36">SUM(O17:O19)</f>
        <v>#DIV/0!</v>
      </c>
    </row>
    <row r="21" spans="1:15" s="54" customFormat="1">
      <c r="A21" s="54" t="s">
        <v>64</v>
      </c>
      <c r="B21" s="54" t="s">
        <v>63</v>
      </c>
      <c r="C21" s="56" t="s">
        <v>66</v>
      </c>
      <c r="D21" s="54" t="s">
        <v>16</v>
      </c>
      <c r="E21" s="54" t="s">
        <v>19</v>
      </c>
      <c r="F21" s="54" t="s">
        <v>20</v>
      </c>
      <c r="G21" s="54" t="s">
        <v>17</v>
      </c>
      <c r="H21" s="54" t="s">
        <v>10</v>
      </c>
      <c r="I21" s="54" t="s">
        <v>11</v>
      </c>
      <c r="J21" s="54" t="s">
        <v>54</v>
      </c>
      <c r="K21" s="54" t="s">
        <v>55</v>
      </c>
      <c r="L21" s="54" t="s">
        <v>35</v>
      </c>
      <c r="M21" s="54" t="s">
        <v>56</v>
      </c>
      <c r="N21" s="54" t="s">
        <v>57</v>
      </c>
      <c r="O21" s="54" t="s">
        <v>36</v>
      </c>
    </row>
    <row r="22" spans="1:15">
      <c r="C22" s="56" t="e">
        <f>AVERAGEIF('Total Output'!A:A,'Elimination Alliances'!B22,'Total Output'!B:B)</f>
        <v>#DIV/0!</v>
      </c>
      <c r="D22" s="56" t="e">
        <f>AVERAGEIF('Total Output'!A:A,'Elimination Alliances'!B22,'Total Output'!C:C)</f>
        <v>#DIV/0!</v>
      </c>
      <c r="E22" s="56" t="e">
        <f>AVERAGEIF('Total Output'!A:A,'Elimination Alliances'!B22,'Total Output'!D:D)</f>
        <v>#DIV/0!</v>
      </c>
      <c r="F22" s="56" t="e">
        <f>AVERAGEIF('Total Output'!A:A,'Elimination Alliances'!B22,'Total Output'!E:E)</f>
        <v>#DIV/0!</v>
      </c>
      <c r="G22" s="56" t="e">
        <f>AVERAGEIF('Total Output'!A:A,'Elimination Alliances'!B22,'Total Output'!F:F)</f>
        <v>#DIV/0!</v>
      </c>
      <c r="H22" s="56" t="e">
        <f>AVERAGEIF('Total Output'!A:A,'Elimination Alliances'!B22,'Total Output'!G:G)</f>
        <v>#DIV/0!</v>
      </c>
      <c r="I22" s="56" t="e">
        <f>AVERAGEIF('Total Output'!A:A,'Elimination Alliances'!B22,'Total Output'!H:H)</f>
        <v>#DIV/0!</v>
      </c>
      <c r="J22" s="56" t="e">
        <f>AVERAGEIF('Total Output'!A:A,'Elimination Alliances'!B22,'Total Output'!I:I)</f>
        <v>#DIV/0!</v>
      </c>
      <c r="K22" s="56" t="e">
        <f>AVERAGEIF('Total Output'!A:A,'Elimination Alliances'!B22,'Total Output'!J:J)</f>
        <v>#DIV/0!</v>
      </c>
      <c r="L22" s="56" t="e">
        <f>AVERAGEIF('Total Output'!A:A,'Elimination Alliances'!B22,'Total Output'!K:K)</f>
        <v>#DIV/0!</v>
      </c>
      <c r="M22" s="56" t="e">
        <f>AVERAGEIF('Total Output'!A:A,'Elimination Alliances'!B22,'Total Output'!L:L)</f>
        <v>#DIV/0!</v>
      </c>
      <c r="N22" s="56" t="e">
        <f>AVERAGEIF('Total Output'!A:A,'Elimination Alliances'!B22,'Total Output'!M:M)</f>
        <v>#DIV/0!</v>
      </c>
      <c r="O22" s="56" t="e">
        <f>AVERAGEIF('Total Output'!A:A,'Elimination Alliances'!B22,'Total Output'!N:N)</f>
        <v>#DIV/0!</v>
      </c>
    </row>
    <row r="23" spans="1:15">
      <c r="A23">
        <v>5</v>
      </c>
      <c r="C23" s="56" t="e">
        <f>AVERAGEIF('Total Output'!A:A,'Elimination Alliances'!B23,'Total Output'!B:B)</f>
        <v>#DIV/0!</v>
      </c>
      <c r="D23" s="56" t="e">
        <f>AVERAGEIF('Total Output'!A:A,'Elimination Alliances'!B23,'Total Output'!C:C)</f>
        <v>#DIV/0!</v>
      </c>
      <c r="E23" s="56" t="e">
        <f>AVERAGEIF('Total Output'!A:A,'Elimination Alliances'!B23,'Total Output'!D:D)</f>
        <v>#DIV/0!</v>
      </c>
      <c r="F23" s="56" t="e">
        <f>AVERAGEIF('Total Output'!A:A,'Elimination Alliances'!B23,'Total Output'!E:E)</f>
        <v>#DIV/0!</v>
      </c>
      <c r="G23" s="56" t="e">
        <f>AVERAGEIF('Total Output'!A:A,'Elimination Alliances'!B23,'Total Output'!F:F)</f>
        <v>#DIV/0!</v>
      </c>
      <c r="H23" s="56" t="e">
        <f>AVERAGEIF('Total Output'!A:A,'Elimination Alliances'!B23,'Total Output'!G:G)</f>
        <v>#DIV/0!</v>
      </c>
      <c r="I23" s="56" t="e">
        <f>AVERAGEIF('Total Output'!A:A,'Elimination Alliances'!B23,'Total Output'!H:H)</f>
        <v>#DIV/0!</v>
      </c>
      <c r="J23" s="56" t="e">
        <f>AVERAGEIF('Total Output'!A:A,'Elimination Alliances'!B23,'Total Output'!I:I)</f>
        <v>#DIV/0!</v>
      </c>
      <c r="K23" s="56" t="e">
        <f>AVERAGEIF('Total Output'!A:A,'Elimination Alliances'!B23,'Total Output'!J:J)</f>
        <v>#DIV/0!</v>
      </c>
      <c r="L23" s="56" t="e">
        <f>AVERAGEIF('Total Output'!A:A,'Elimination Alliances'!B23,'Total Output'!K:K)</f>
        <v>#DIV/0!</v>
      </c>
      <c r="M23" s="56" t="e">
        <f>AVERAGEIF('Total Output'!A:A,'Elimination Alliances'!B23,'Total Output'!L:L)</f>
        <v>#DIV/0!</v>
      </c>
      <c r="N23" s="56" t="e">
        <f>AVERAGEIF('Total Output'!A:A,'Elimination Alliances'!B23,'Total Output'!M:M)</f>
        <v>#DIV/0!</v>
      </c>
      <c r="O23" s="56" t="e">
        <f>AVERAGEIF('Total Output'!A:A,'Elimination Alliances'!B23,'Total Output'!N:N)</f>
        <v>#DIV/0!</v>
      </c>
    </row>
    <row r="24" spans="1:15">
      <c r="C24" s="56" t="e">
        <f>AVERAGEIF('Total Output'!A:A,'Elimination Alliances'!B24,'Total Output'!B:B)</f>
        <v>#DIV/0!</v>
      </c>
      <c r="D24" s="56" t="e">
        <f>AVERAGEIF('Total Output'!A:A,'Elimination Alliances'!B24,'Total Output'!C:C)</f>
        <v>#DIV/0!</v>
      </c>
      <c r="E24" s="56" t="e">
        <f>AVERAGEIF('Total Output'!A:A,'Elimination Alliances'!B24,'Total Output'!D:D)</f>
        <v>#DIV/0!</v>
      </c>
      <c r="F24" s="56" t="e">
        <f>AVERAGEIF('Total Output'!A:A,'Elimination Alliances'!B24,'Total Output'!E:E)</f>
        <v>#DIV/0!</v>
      </c>
      <c r="G24" s="56" t="e">
        <f>AVERAGEIF('Total Output'!A:A,'Elimination Alliances'!B24,'Total Output'!F:F)</f>
        <v>#DIV/0!</v>
      </c>
      <c r="H24" s="56" t="e">
        <f>AVERAGEIF('Total Output'!A:A,'Elimination Alliances'!B24,'Total Output'!G:G)</f>
        <v>#DIV/0!</v>
      </c>
      <c r="I24" s="56" t="e">
        <f>AVERAGEIF('Total Output'!A:A,'Elimination Alliances'!B24,'Total Output'!H:H)</f>
        <v>#DIV/0!</v>
      </c>
      <c r="J24" s="56" t="e">
        <f>AVERAGEIF('Total Output'!A:A,'Elimination Alliances'!B24,'Total Output'!I:I)</f>
        <v>#DIV/0!</v>
      </c>
      <c r="K24" s="56" t="e">
        <f>AVERAGEIF('Total Output'!A:A,'Elimination Alliances'!B24,'Total Output'!J:J)</f>
        <v>#DIV/0!</v>
      </c>
      <c r="L24" s="56" t="e">
        <f>AVERAGEIF('Total Output'!A:A,'Elimination Alliances'!B24,'Total Output'!K:K)</f>
        <v>#DIV/0!</v>
      </c>
      <c r="M24" s="56" t="e">
        <f>AVERAGEIF('Total Output'!A:A,'Elimination Alliances'!B24,'Total Output'!L:L)</f>
        <v>#DIV/0!</v>
      </c>
      <c r="N24" s="56" t="e">
        <f>AVERAGEIF('Total Output'!A:A,'Elimination Alliances'!B24,'Total Output'!M:M)</f>
        <v>#DIV/0!</v>
      </c>
      <c r="O24" s="56" t="e">
        <f>AVERAGEIF('Total Output'!A:A,'Elimination Alliances'!B24,'Total Output'!N:N)</f>
        <v>#DIV/0!</v>
      </c>
    </row>
    <row r="25" spans="1:15" s="54" customFormat="1">
      <c r="A25" s="54" t="s">
        <v>67</v>
      </c>
      <c r="C25" s="56" t="e">
        <f>SUM(C22:C24)</f>
        <v>#DIV/0!</v>
      </c>
      <c r="D25" s="56" t="e">
        <f t="shared" ref="D25" si="37">SUM(D22:D24)</f>
        <v>#DIV/0!</v>
      </c>
      <c r="E25" s="56" t="e">
        <f t="shared" ref="E25" si="38">SUM(E22:E24)</f>
        <v>#DIV/0!</v>
      </c>
      <c r="F25" s="56" t="e">
        <f t="shared" ref="F25" si="39">SUM(F22:F24)</f>
        <v>#DIV/0!</v>
      </c>
      <c r="G25" s="56" t="e">
        <f t="shared" ref="G25" si="40">SUM(G22:G24)</f>
        <v>#DIV/0!</v>
      </c>
      <c r="H25" s="56" t="e">
        <f t="shared" ref="H25" si="41">SUM(H22:H24)</f>
        <v>#DIV/0!</v>
      </c>
      <c r="I25" s="56" t="e">
        <f t="shared" ref="I25" si="42">SUM(I22:I24)</f>
        <v>#DIV/0!</v>
      </c>
      <c r="J25" s="56" t="e">
        <f t="shared" ref="J25" si="43">SUM(J22:J24)</f>
        <v>#DIV/0!</v>
      </c>
      <c r="K25" s="56" t="e">
        <f t="shared" ref="K25" si="44">SUM(K22:K24)</f>
        <v>#DIV/0!</v>
      </c>
      <c r="L25" s="56" t="e">
        <f t="shared" ref="L25" si="45">SUM(L22:L24)</f>
        <v>#DIV/0!</v>
      </c>
      <c r="M25" s="56" t="e">
        <f t="shared" ref="M25" si="46">SUM(M22:M24)</f>
        <v>#DIV/0!</v>
      </c>
      <c r="N25" s="56" t="e">
        <f t="shared" ref="N25" si="47">SUM(N22:N24)</f>
        <v>#DIV/0!</v>
      </c>
      <c r="O25" s="56" t="e">
        <f t="shared" ref="O25" si="48">SUM(O22:O24)</f>
        <v>#DIV/0!</v>
      </c>
    </row>
    <row r="26" spans="1:15" s="54" customFormat="1">
      <c r="A26" s="54" t="s">
        <v>64</v>
      </c>
      <c r="B26" s="54" t="s">
        <v>63</v>
      </c>
      <c r="C26" s="56" t="s">
        <v>66</v>
      </c>
      <c r="D26" s="54" t="s">
        <v>16</v>
      </c>
      <c r="E26" s="54" t="s">
        <v>19</v>
      </c>
      <c r="F26" s="54" t="s">
        <v>20</v>
      </c>
      <c r="G26" s="54" t="s">
        <v>17</v>
      </c>
      <c r="H26" s="54" t="s">
        <v>10</v>
      </c>
      <c r="I26" s="54" t="s">
        <v>11</v>
      </c>
      <c r="J26" s="54" t="s">
        <v>54</v>
      </c>
      <c r="K26" s="54" t="s">
        <v>55</v>
      </c>
      <c r="L26" s="54" t="s">
        <v>35</v>
      </c>
      <c r="M26" s="54" t="s">
        <v>56</v>
      </c>
      <c r="N26" s="54" t="s">
        <v>57</v>
      </c>
      <c r="O26" s="54" t="s">
        <v>36</v>
      </c>
    </row>
    <row r="27" spans="1:15">
      <c r="C27" s="56" t="e">
        <f>AVERAGEIF('Total Output'!A:A,'Elimination Alliances'!B27,'Total Output'!B:B)</f>
        <v>#DIV/0!</v>
      </c>
      <c r="D27" s="56" t="e">
        <f>AVERAGEIF('Total Output'!A:A,'Elimination Alliances'!B27,'Total Output'!C:C)</f>
        <v>#DIV/0!</v>
      </c>
      <c r="E27" s="56" t="e">
        <f>AVERAGEIF('Total Output'!A:A,'Elimination Alliances'!B27,'Total Output'!D:D)</f>
        <v>#DIV/0!</v>
      </c>
      <c r="F27" s="56" t="e">
        <f>AVERAGEIF('Total Output'!A:A,'Elimination Alliances'!B27,'Total Output'!E:E)</f>
        <v>#DIV/0!</v>
      </c>
      <c r="G27" s="56" t="e">
        <f>AVERAGEIF('Total Output'!A:A,'Elimination Alliances'!B27,'Total Output'!F:F)</f>
        <v>#DIV/0!</v>
      </c>
      <c r="H27" s="56" t="e">
        <f>AVERAGEIF('Total Output'!A:A,'Elimination Alliances'!B27,'Total Output'!G:G)</f>
        <v>#DIV/0!</v>
      </c>
      <c r="I27" s="56" t="e">
        <f>AVERAGEIF('Total Output'!A:A,'Elimination Alliances'!B27,'Total Output'!H:H)</f>
        <v>#DIV/0!</v>
      </c>
      <c r="J27" s="56" t="e">
        <f>AVERAGEIF('Total Output'!A:A,'Elimination Alliances'!B27,'Total Output'!I:I)</f>
        <v>#DIV/0!</v>
      </c>
      <c r="K27" s="56" t="e">
        <f>AVERAGEIF('Total Output'!A:A,'Elimination Alliances'!B27,'Total Output'!J:J)</f>
        <v>#DIV/0!</v>
      </c>
      <c r="L27" s="56" t="e">
        <f>AVERAGEIF('Total Output'!A:A,'Elimination Alliances'!B27,'Total Output'!K:K)</f>
        <v>#DIV/0!</v>
      </c>
      <c r="M27" s="56" t="e">
        <f>AVERAGEIF('Total Output'!A:A,'Elimination Alliances'!B27,'Total Output'!L:L)</f>
        <v>#DIV/0!</v>
      </c>
      <c r="N27" s="56" t="e">
        <f>AVERAGEIF('Total Output'!A:A,'Elimination Alliances'!B27,'Total Output'!M:M)</f>
        <v>#DIV/0!</v>
      </c>
      <c r="O27" s="56" t="e">
        <f>AVERAGEIF('Total Output'!A:A,'Elimination Alliances'!B27,'Total Output'!N:N)</f>
        <v>#DIV/0!</v>
      </c>
    </row>
    <row r="28" spans="1:15">
      <c r="A28">
        <v>6</v>
      </c>
      <c r="C28" s="56" t="e">
        <f>AVERAGEIF('Total Output'!A:A,'Elimination Alliances'!B28,'Total Output'!B:B)</f>
        <v>#DIV/0!</v>
      </c>
      <c r="D28" s="56" t="e">
        <f>AVERAGEIF('Total Output'!A:A,'Elimination Alliances'!B28,'Total Output'!C:C)</f>
        <v>#DIV/0!</v>
      </c>
      <c r="E28" s="56" t="e">
        <f>AVERAGEIF('Total Output'!A:A,'Elimination Alliances'!B28,'Total Output'!D:D)</f>
        <v>#DIV/0!</v>
      </c>
      <c r="F28" s="56" t="e">
        <f>AVERAGEIF('Total Output'!A:A,'Elimination Alliances'!B28,'Total Output'!E:E)</f>
        <v>#DIV/0!</v>
      </c>
      <c r="G28" s="56" t="e">
        <f>AVERAGEIF('Total Output'!A:A,'Elimination Alliances'!B28,'Total Output'!F:F)</f>
        <v>#DIV/0!</v>
      </c>
      <c r="H28" s="56" t="e">
        <f>AVERAGEIF('Total Output'!A:A,'Elimination Alliances'!B28,'Total Output'!G:G)</f>
        <v>#DIV/0!</v>
      </c>
      <c r="I28" s="56" t="e">
        <f>AVERAGEIF('Total Output'!A:A,'Elimination Alliances'!B28,'Total Output'!H:H)</f>
        <v>#DIV/0!</v>
      </c>
      <c r="J28" s="56" t="e">
        <f>AVERAGEIF('Total Output'!A:A,'Elimination Alliances'!B28,'Total Output'!I:I)</f>
        <v>#DIV/0!</v>
      </c>
      <c r="K28" s="56" t="e">
        <f>AVERAGEIF('Total Output'!A:A,'Elimination Alliances'!B28,'Total Output'!J:J)</f>
        <v>#DIV/0!</v>
      </c>
      <c r="L28" s="56" t="e">
        <f>AVERAGEIF('Total Output'!A:A,'Elimination Alliances'!B28,'Total Output'!K:K)</f>
        <v>#DIV/0!</v>
      </c>
      <c r="M28" s="56" t="e">
        <f>AVERAGEIF('Total Output'!A:A,'Elimination Alliances'!B28,'Total Output'!L:L)</f>
        <v>#DIV/0!</v>
      </c>
      <c r="N28" s="56" t="e">
        <f>AVERAGEIF('Total Output'!A:A,'Elimination Alliances'!B28,'Total Output'!M:M)</f>
        <v>#DIV/0!</v>
      </c>
      <c r="O28" s="56" t="e">
        <f>AVERAGEIF('Total Output'!A:A,'Elimination Alliances'!B28,'Total Output'!N:N)</f>
        <v>#DIV/0!</v>
      </c>
    </row>
    <row r="29" spans="1:15">
      <c r="C29" s="56" t="e">
        <f>AVERAGEIF('Total Output'!A:A,'Elimination Alliances'!B29,'Total Output'!B:B)</f>
        <v>#DIV/0!</v>
      </c>
      <c r="D29" s="56" t="e">
        <f>AVERAGEIF('Total Output'!A:A,'Elimination Alliances'!B29,'Total Output'!C:C)</f>
        <v>#DIV/0!</v>
      </c>
      <c r="E29" s="56" t="e">
        <f>AVERAGEIF('Total Output'!A:A,'Elimination Alliances'!B29,'Total Output'!D:D)</f>
        <v>#DIV/0!</v>
      </c>
      <c r="F29" s="56" t="e">
        <f>AVERAGEIF('Total Output'!A:A,'Elimination Alliances'!B29,'Total Output'!E:E)</f>
        <v>#DIV/0!</v>
      </c>
      <c r="G29" s="56" t="e">
        <f>AVERAGEIF('Total Output'!A:A,'Elimination Alliances'!B29,'Total Output'!F:F)</f>
        <v>#DIV/0!</v>
      </c>
      <c r="H29" s="56" t="e">
        <f>AVERAGEIF('Total Output'!A:A,'Elimination Alliances'!B29,'Total Output'!G:G)</f>
        <v>#DIV/0!</v>
      </c>
      <c r="I29" s="56" t="e">
        <f>AVERAGEIF('Total Output'!A:A,'Elimination Alliances'!B29,'Total Output'!H:H)</f>
        <v>#DIV/0!</v>
      </c>
      <c r="J29" s="56" t="e">
        <f>AVERAGEIF('Total Output'!A:A,'Elimination Alliances'!B29,'Total Output'!I:I)</f>
        <v>#DIV/0!</v>
      </c>
      <c r="K29" s="56" t="e">
        <f>AVERAGEIF('Total Output'!A:A,'Elimination Alliances'!B29,'Total Output'!J:J)</f>
        <v>#DIV/0!</v>
      </c>
      <c r="L29" s="56" t="e">
        <f>AVERAGEIF('Total Output'!A:A,'Elimination Alliances'!B29,'Total Output'!K:K)</f>
        <v>#DIV/0!</v>
      </c>
      <c r="M29" s="56" t="e">
        <f>AVERAGEIF('Total Output'!A:A,'Elimination Alliances'!B29,'Total Output'!L:L)</f>
        <v>#DIV/0!</v>
      </c>
      <c r="N29" s="56" t="e">
        <f>AVERAGEIF('Total Output'!A:A,'Elimination Alliances'!B29,'Total Output'!M:M)</f>
        <v>#DIV/0!</v>
      </c>
      <c r="O29" s="56" t="e">
        <f>AVERAGEIF('Total Output'!A:A,'Elimination Alliances'!B29,'Total Output'!N:N)</f>
        <v>#DIV/0!</v>
      </c>
    </row>
    <row r="30" spans="1:15" s="54" customFormat="1">
      <c r="A30" s="54" t="s">
        <v>67</v>
      </c>
      <c r="B30" s="56"/>
      <c r="C30" s="56" t="e">
        <f>SUM(C27:C29)</f>
        <v>#DIV/0!</v>
      </c>
      <c r="D30" s="56" t="e">
        <f t="shared" ref="D30" si="49">SUM(D27:D29)</f>
        <v>#DIV/0!</v>
      </c>
      <c r="E30" s="56" t="e">
        <f t="shared" ref="E30" si="50">SUM(E27:E29)</f>
        <v>#DIV/0!</v>
      </c>
      <c r="F30" s="56" t="e">
        <f t="shared" ref="F30" si="51">SUM(F27:F29)</f>
        <v>#DIV/0!</v>
      </c>
      <c r="G30" s="56" t="e">
        <f t="shared" ref="G30" si="52">SUM(G27:G29)</f>
        <v>#DIV/0!</v>
      </c>
      <c r="H30" s="56" t="e">
        <f t="shared" ref="H30" si="53">SUM(H27:H29)</f>
        <v>#DIV/0!</v>
      </c>
      <c r="I30" s="56" t="e">
        <f t="shared" ref="I30" si="54">SUM(I27:I29)</f>
        <v>#DIV/0!</v>
      </c>
      <c r="J30" s="56" t="e">
        <f t="shared" ref="J30" si="55">SUM(J27:J29)</f>
        <v>#DIV/0!</v>
      </c>
      <c r="K30" s="56" t="e">
        <f t="shared" ref="K30" si="56">SUM(K27:K29)</f>
        <v>#DIV/0!</v>
      </c>
      <c r="L30" s="56" t="e">
        <f t="shared" ref="L30" si="57">SUM(L27:L29)</f>
        <v>#DIV/0!</v>
      </c>
      <c r="M30" s="56" t="e">
        <f t="shared" ref="M30" si="58">SUM(M27:M29)</f>
        <v>#DIV/0!</v>
      </c>
      <c r="N30" s="56" t="e">
        <f t="shared" ref="N30" si="59">SUM(N27:N29)</f>
        <v>#DIV/0!</v>
      </c>
      <c r="O30" s="56" t="e">
        <f t="shared" ref="O30" si="60">SUM(O27:O29)</f>
        <v>#DIV/0!</v>
      </c>
    </row>
    <row r="31" spans="1:15" s="54" customFormat="1">
      <c r="A31" s="54" t="s">
        <v>64</v>
      </c>
      <c r="B31" s="54" t="s">
        <v>63</v>
      </c>
      <c r="C31" s="56" t="s">
        <v>66</v>
      </c>
      <c r="D31" s="54" t="s">
        <v>16</v>
      </c>
      <c r="E31" s="54" t="s">
        <v>19</v>
      </c>
      <c r="F31" s="54" t="s">
        <v>20</v>
      </c>
      <c r="G31" s="54" t="s">
        <v>17</v>
      </c>
      <c r="H31" s="54" t="s">
        <v>10</v>
      </c>
      <c r="I31" s="54" t="s">
        <v>11</v>
      </c>
      <c r="J31" s="54" t="s">
        <v>54</v>
      </c>
      <c r="K31" s="54" t="s">
        <v>55</v>
      </c>
      <c r="L31" s="54" t="s">
        <v>35</v>
      </c>
      <c r="M31" s="54" t="s">
        <v>56</v>
      </c>
      <c r="N31" s="54" t="s">
        <v>57</v>
      </c>
      <c r="O31" s="54" t="s">
        <v>36</v>
      </c>
    </row>
    <row r="32" spans="1:15">
      <c r="C32" s="56" t="e">
        <f>AVERAGEIF('Total Output'!A:A,'Elimination Alliances'!B32,'Total Output'!B:B)</f>
        <v>#DIV/0!</v>
      </c>
      <c r="D32" s="56" t="e">
        <f>AVERAGEIF('Total Output'!A:A,'Elimination Alliances'!B32,'Total Output'!C:C)</f>
        <v>#DIV/0!</v>
      </c>
      <c r="E32" s="56" t="e">
        <f>AVERAGEIF('Total Output'!A:A,'Elimination Alliances'!B32,'Total Output'!D:D)</f>
        <v>#DIV/0!</v>
      </c>
      <c r="F32" s="56" t="e">
        <f>AVERAGEIF('Total Output'!A:A,'Elimination Alliances'!B32,'Total Output'!E:E)</f>
        <v>#DIV/0!</v>
      </c>
      <c r="G32" s="56" t="e">
        <f>AVERAGEIF('Total Output'!A:A,'Elimination Alliances'!B32,'Total Output'!F:F)</f>
        <v>#DIV/0!</v>
      </c>
      <c r="H32" s="56" t="e">
        <f>AVERAGEIF('Total Output'!A:A,'Elimination Alliances'!B32,'Total Output'!G:G)</f>
        <v>#DIV/0!</v>
      </c>
      <c r="I32" s="56" t="e">
        <f>AVERAGEIF('Total Output'!A:A,'Elimination Alliances'!B32,'Total Output'!H:H)</f>
        <v>#DIV/0!</v>
      </c>
      <c r="J32" s="56" t="e">
        <f>AVERAGEIF('Total Output'!A:A,'Elimination Alliances'!B32,'Total Output'!I:I)</f>
        <v>#DIV/0!</v>
      </c>
      <c r="K32" s="56" t="e">
        <f>AVERAGEIF('Total Output'!A:A,'Elimination Alliances'!B32,'Total Output'!J:J)</f>
        <v>#DIV/0!</v>
      </c>
      <c r="L32" s="56" t="e">
        <f>AVERAGEIF('Total Output'!A:A,'Elimination Alliances'!B32,'Total Output'!K:K)</f>
        <v>#DIV/0!</v>
      </c>
      <c r="M32" s="56" t="e">
        <f>AVERAGEIF('Total Output'!A:A,'Elimination Alliances'!B32,'Total Output'!L:L)</f>
        <v>#DIV/0!</v>
      </c>
      <c r="N32" s="56" t="e">
        <f>AVERAGEIF('Total Output'!A:A,'Elimination Alliances'!B32,'Total Output'!M:M)</f>
        <v>#DIV/0!</v>
      </c>
      <c r="O32" s="56" t="e">
        <f>AVERAGEIF('Total Output'!A:A,'Elimination Alliances'!B32,'Total Output'!N:N)</f>
        <v>#DIV/0!</v>
      </c>
    </row>
    <row r="33" spans="1:15">
      <c r="A33">
        <v>7</v>
      </c>
      <c r="C33" s="56" t="e">
        <f>AVERAGEIF('Total Output'!A:A,'Elimination Alliances'!B33,'Total Output'!B:B)</f>
        <v>#DIV/0!</v>
      </c>
      <c r="D33" s="56" t="e">
        <f>AVERAGEIF('Total Output'!A:A,'Elimination Alliances'!B33,'Total Output'!C:C)</f>
        <v>#DIV/0!</v>
      </c>
      <c r="E33" s="56" t="e">
        <f>AVERAGEIF('Total Output'!A:A,'Elimination Alliances'!B33,'Total Output'!D:D)</f>
        <v>#DIV/0!</v>
      </c>
      <c r="F33" s="56" t="e">
        <f>AVERAGEIF('Total Output'!A:A,'Elimination Alliances'!B33,'Total Output'!E:E)</f>
        <v>#DIV/0!</v>
      </c>
      <c r="G33" s="56" t="e">
        <f>AVERAGEIF('Total Output'!A:A,'Elimination Alliances'!B33,'Total Output'!F:F)</f>
        <v>#DIV/0!</v>
      </c>
      <c r="H33" s="56" t="e">
        <f>AVERAGEIF('Total Output'!A:A,'Elimination Alliances'!B33,'Total Output'!G:G)</f>
        <v>#DIV/0!</v>
      </c>
      <c r="I33" s="56" t="e">
        <f>AVERAGEIF('Total Output'!A:A,'Elimination Alliances'!B33,'Total Output'!H:H)</f>
        <v>#DIV/0!</v>
      </c>
      <c r="J33" s="56" t="e">
        <f>AVERAGEIF('Total Output'!A:A,'Elimination Alliances'!B33,'Total Output'!I:I)</f>
        <v>#DIV/0!</v>
      </c>
      <c r="K33" s="56" t="e">
        <f>AVERAGEIF('Total Output'!A:A,'Elimination Alliances'!B33,'Total Output'!J:J)</f>
        <v>#DIV/0!</v>
      </c>
      <c r="L33" s="56" t="e">
        <f>AVERAGEIF('Total Output'!A:A,'Elimination Alliances'!B33,'Total Output'!K:K)</f>
        <v>#DIV/0!</v>
      </c>
      <c r="M33" s="56" t="e">
        <f>AVERAGEIF('Total Output'!A:A,'Elimination Alliances'!B33,'Total Output'!L:L)</f>
        <v>#DIV/0!</v>
      </c>
      <c r="N33" s="56" t="e">
        <f>AVERAGEIF('Total Output'!A:A,'Elimination Alliances'!B33,'Total Output'!M:M)</f>
        <v>#DIV/0!</v>
      </c>
      <c r="O33" s="56" t="e">
        <f>AVERAGEIF('Total Output'!A:A,'Elimination Alliances'!B33,'Total Output'!N:N)</f>
        <v>#DIV/0!</v>
      </c>
    </row>
    <row r="34" spans="1:15">
      <c r="C34" s="56" t="e">
        <f>AVERAGEIF('Total Output'!A:A,'Elimination Alliances'!B34,'Total Output'!B:B)</f>
        <v>#DIV/0!</v>
      </c>
      <c r="D34" s="56" t="e">
        <f>AVERAGEIF('Total Output'!A:A,'Elimination Alliances'!B34,'Total Output'!C:C)</f>
        <v>#DIV/0!</v>
      </c>
      <c r="E34" s="56" t="e">
        <f>AVERAGEIF('Total Output'!A:A,'Elimination Alliances'!B34,'Total Output'!D:D)</f>
        <v>#DIV/0!</v>
      </c>
      <c r="F34" s="56" t="e">
        <f>AVERAGEIF('Total Output'!A:A,'Elimination Alliances'!B34,'Total Output'!E:E)</f>
        <v>#DIV/0!</v>
      </c>
      <c r="G34" s="56" t="e">
        <f>AVERAGEIF('Total Output'!A:A,'Elimination Alliances'!B34,'Total Output'!F:F)</f>
        <v>#DIV/0!</v>
      </c>
      <c r="H34" s="56" t="e">
        <f>AVERAGEIF('Total Output'!A:A,'Elimination Alliances'!B34,'Total Output'!G:G)</f>
        <v>#DIV/0!</v>
      </c>
      <c r="I34" s="56" t="e">
        <f>AVERAGEIF('Total Output'!A:A,'Elimination Alliances'!B34,'Total Output'!H:H)</f>
        <v>#DIV/0!</v>
      </c>
      <c r="J34" s="56" t="e">
        <f>AVERAGEIF('Total Output'!A:A,'Elimination Alliances'!B34,'Total Output'!I:I)</f>
        <v>#DIV/0!</v>
      </c>
      <c r="K34" s="56" t="e">
        <f>AVERAGEIF('Total Output'!A:A,'Elimination Alliances'!B34,'Total Output'!J:J)</f>
        <v>#DIV/0!</v>
      </c>
      <c r="L34" s="56" t="e">
        <f>AVERAGEIF('Total Output'!A:A,'Elimination Alliances'!B34,'Total Output'!K:K)</f>
        <v>#DIV/0!</v>
      </c>
      <c r="M34" s="56" t="e">
        <f>AVERAGEIF('Total Output'!A:A,'Elimination Alliances'!B34,'Total Output'!L:L)</f>
        <v>#DIV/0!</v>
      </c>
      <c r="N34" s="56" t="e">
        <f>AVERAGEIF('Total Output'!A:A,'Elimination Alliances'!B34,'Total Output'!M:M)</f>
        <v>#DIV/0!</v>
      </c>
      <c r="O34" s="56" t="e">
        <f>AVERAGEIF('Total Output'!A:A,'Elimination Alliances'!B34,'Total Output'!N:N)</f>
        <v>#DIV/0!</v>
      </c>
    </row>
    <row r="35" spans="1:15" s="54" customFormat="1">
      <c r="A35" s="54" t="s">
        <v>67</v>
      </c>
      <c r="C35" s="56" t="e">
        <f>SUM(C32:C34)</f>
        <v>#DIV/0!</v>
      </c>
      <c r="D35" s="56" t="e">
        <f t="shared" ref="D35" si="61">SUM(D32:D34)</f>
        <v>#DIV/0!</v>
      </c>
      <c r="E35" s="56" t="e">
        <f t="shared" ref="E35" si="62">SUM(E32:E34)</f>
        <v>#DIV/0!</v>
      </c>
      <c r="F35" s="56" t="e">
        <f t="shared" ref="F35" si="63">SUM(F32:F34)</f>
        <v>#DIV/0!</v>
      </c>
      <c r="G35" s="56" t="e">
        <f t="shared" ref="G35" si="64">SUM(G32:G34)</f>
        <v>#DIV/0!</v>
      </c>
      <c r="H35" s="56" t="e">
        <f t="shared" ref="H35" si="65">SUM(H32:H34)</f>
        <v>#DIV/0!</v>
      </c>
      <c r="I35" s="56" t="e">
        <f t="shared" ref="I35" si="66">SUM(I32:I34)</f>
        <v>#DIV/0!</v>
      </c>
      <c r="J35" s="56" t="e">
        <f t="shared" ref="J35" si="67">SUM(J32:J34)</f>
        <v>#DIV/0!</v>
      </c>
      <c r="K35" s="56" t="e">
        <f t="shared" ref="K35" si="68">SUM(K32:K34)</f>
        <v>#DIV/0!</v>
      </c>
      <c r="L35" s="56" t="e">
        <f t="shared" ref="L35" si="69">SUM(L32:L34)</f>
        <v>#DIV/0!</v>
      </c>
      <c r="M35" s="56" t="e">
        <f t="shared" ref="M35" si="70">SUM(M32:M34)</f>
        <v>#DIV/0!</v>
      </c>
      <c r="N35" s="56" t="e">
        <f t="shared" ref="N35" si="71">SUM(N32:N34)</f>
        <v>#DIV/0!</v>
      </c>
      <c r="O35" s="56" t="e">
        <f t="shared" ref="O35" si="72">SUM(O32:O34)</f>
        <v>#DIV/0!</v>
      </c>
    </row>
    <row r="36" spans="1:15" s="54" customFormat="1">
      <c r="A36" s="54" t="s">
        <v>64</v>
      </c>
      <c r="B36" s="54" t="s">
        <v>63</v>
      </c>
      <c r="C36" s="56" t="s">
        <v>66</v>
      </c>
      <c r="D36" s="54" t="s">
        <v>16</v>
      </c>
      <c r="E36" s="54" t="s">
        <v>19</v>
      </c>
      <c r="F36" s="54" t="s">
        <v>20</v>
      </c>
      <c r="G36" s="54" t="s">
        <v>17</v>
      </c>
      <c r="H36" s="54" t="s">
        <v>10</v>
      </c>
      <c r="I36" s="54" t="s">
        <v>11</v>
      </c>
      <c r="J36" s="54" t="s">
        <v>54</v>
      </c>
      <c r="K36" s="54" t="s">
        <v>55</v>
      </c>
      <c r="L36" s="54" t="s">
        <v>35</v>
      </c>
      <c r="M36" s="54" t="s">
        <v>56</v>
      </c>
      <c r="N36" s="54" t="s">
        <v>57</v>
      </c>
      <c r="O36" s="54" t="s">
        <v>36</v>
      </c>
    </row>
    <row r="37" spans="1:15">
      <c r="C37" s="56" t="e">
        <f>AVERAGEIF('Total Output'!A:A,'Elimination Alliances'!B37,'Total Output'!B:B)</f>
        <v>#DIV/0!</v>
      </c>
      <c r="D37" s="56" t="e">
        <f>AVERAGEIF('Total Output'!A:A,'Elimination Alliances'!B37,'Total Output'!C:C)</f>
        <v>#DIV/0!</v>
      </c>
      <c r="E37" s="56" t="e">
        <f>AVERAGEIF('Total Output'!A:A,'Elimination Alliances'!B37,'Total Output'!D:D)</f>
        <v>#DIV/0!</v>
      </c>
      <c r="F37" s="56" t="e">
        <f>AVERAGEIF('Total Output'!A:A,'Elimination Alliances'!B37,'Total Output'!E:E)</f>
        <v>#DIV/0!</v>
      </c>
      <c r="G37" s="56" t="e">
        <f>AVERAGEIF('Total Output'!A:A,'Elimination Alliances'!B37,'Total Output'!F:F)</f>
        <v>#DIV/0!</v>
      </c>
      <c r="H37" s="56" t="e">
        <f>AVERAGEIF('Total Output'!A:A,'Elimination Alliances'!B37,'Total Output'!G:G)</f>
        <v>#DIV/0!</v>
      </c>
      <c r="I37" s="56" t="e">
        <f>AVERAGEIF('Total Output'!A:A,'Elimination Alliances'!B37,'Total Output'!H:H)</f>
        <v>#DIV/0!</v>
      </c>
      <c r="J37" s="56" t="e">
        <f>AVERAGEIF('Total Output'!A:A,'Elimination Alliances'!B37,'Total Output'!I:I)</f>
        <v>#DIV/0!</v>
      </c>
      <c r="K37" s="56" t="e">
        <f>AVERAGEIF('Total Output'!A:A,'Elimination Alliances'!B37,'Total Output'!J:J)</f>
        <v>#DIV/0!</v>
      </c>
      <c r="L37" s="56" t="e">
        <f>AVERAGEIF('Total Output'!A:A,'Elimination Alliances'!B37,'Total Output'!K:K)</f>
        <v>#DIV/0!</v>
      </c>
      <c r="M37" s="56" t="e">
        <f>AVERAGEIF('Total Output'!A:A,'Elimination Alliances'!B37,'Total Output'!L:L)</f>
        <v>#DIV/0!</v>
      </c>
      <c r="N37" s="56" t="e">
        <f>AVERAGEIF('Total Output'!A:A,'Elimination Alliances'!B37,'Total Output'!M:M)</f>
        <v>#DIV/0!</v>
      </c>
      <c r="O37" s="56" t="e">
        <f>AVERAGEIF('Total Output'!A:A,'Elimination Alliances'!B37,'Total Output'!N:N)</f>
        <v>#DIV/0!</v>
      </c>
    </row>
    <row r="38" spans="1:15">
      <c r="A38">
        <v>8</v>
      </c>
      <c r="C38" s="56" t="e">
        <f>AVERAGEIF('Total Output'!A:A,'Elimination Alliances'!B38,'Total Output'!B:B)</f>
        <v>#DIV/0!</v>
      </c>
      <c r="D38" s="56" t="e">
        <f>AVERAGEIF('Total Output'!A:A,'Elimination Alliances'!B38,'Total Output'!C:C)</f>
        <v>#DIV/0!</v>
      </c>
      <c r="E38" s="56" t="e">
        <f>AVERAGEIF('Total Output'!A:A,'Elimination Alliances'!B38,'Total Output'!D:D)</f>
        <v>#DIV/0!</v>
      </c>
      <c r="F38" s="56" t="e">
        <f>AVERAGEIF('Total Output'!A:A,'Elimination Alliances'!B38,'Total Output'!E:E)</f>
        <v>#DIV/0!</v>
      </c>
      <c r="G38" s="56" t="e">
        <f>AVERAGEIF('Total Output'!A:A,'Elimination Alliances'!B38,'Total Output'!F:F)</f>
        <v>#DIV/0!</v>
      </c>
      <c r="H38" s="56" t="e">
        <f>AVERAGEIF('Total Output'!A:A,'Elimination Alliances'!B38,'Total Output'!G:G)</f>
        <v>#DIV/0!</v>
      </c>
      <c r="I38" s="56" t="e">
        <f>AVERAGEIF('Total Output'!A:A,'Elimination Alliances'!B38,'Total Output'!H:H)</f>
        <v>#DIV/0!</v>
      </c>
      <c r="J38" s="56" t="e">
        <f>AVERAGEIF('Total Output'!A:A,'Elimination Alliances'!B38,'Total Output'!I:I)</f>
        <v>#DIV/0!</v>
      </c>
      <c r="K38" s="56" t="e">
        <f>AVERAGEIF('Total Output'!A:A,'Elimination Alliances'!B38,'Total Output'!J:J)</f>
        <v>#DIV/0!</v>
      </c>
      <c r="L38" s="56" t="e">
        <f>AVERAGEIF('Total Output'!A:A,'Elimination Alliances'!B38,'Total Output'!K:K)</f>
        <v>#DIV/0!</v>
      </c>
      <c r="M38" s="56" t="e">
        <f>AVERAGEIF('Total Output'!A:A,'Elimination Alliances'!B38,'Total Output'!L:L)</f>
        <v>#DIV/0!</v>
      </c>
      <c r="N38" s="56" t="e">
        <f>AVERAGEIF('Total Output'!A:A,'Elimination Alliances'!B38,'Total Output'!M:M)</f>
        <v>#DIV/0!</v>
      </c>
      <c r="O38" s="56" t="e">
        <f>AVERAGEIF('Total Output'!A:A,'Elimination Alliances'!B38,'Total Output'!N:N)</f>
        <v>#DIV/0!</v>
      </c>
    </row>
    <row r="39" spans="1:15">
      <c r="C39" s="56" t="e">
        <f>AVERAGEIF('Total Output'!A:A,'Elimination Alliances'!B39,'Total Output'!B:B)</f>
        <v>#DIV/0!</v>
      </c>
      <c r="D39" s="56" t="e">
        <f>AVERAGEIF('Total Output'!A:A,'Elimination Alliances'!B39,'Total Output'!C:C)</f>
        <v>#DIV/0!</v>
      </c>
      <c r="E39" s="56" t="e">
        <f>AVERAGEIF('Total Output'!A:A,'Elimination Alliances'!B39,'Total Output'!D:D)</f>
        <v>#DIV/0!</v>
      </c>
      <c r="F39" s="56" t="e">
        <f>AVERAGEIF('Total Output'!A:A,'Elimination Alliances'!B39,'Total Output'!E:E)</f>
        <v>#DIV/0!</v>
      </c>
      <c r="G39" s="56" t="e">
        <f>AVERAGEIF('Total Output'!A:A,'Elimination Alliances'!B39,'Total Output'!F:F)</f>
        <v>#DIV/0!</v>
      </c>
      <c r="H39" s="56" t="e">
        <f>AVERAGEIF('Total Output'!A:A,'Elimination Alliances'!B39,'Total Output'!G:G)</f>
        <v>#DIV/0!</v>
      </c>
      <c r="I39" s="56" t="e">
        <f>AVERAGEIF('Total Output'!A:A,'Elimination Alliances'!B39,'Total Output'!H:H)</f>
        <v>#DIV/0!</v>
      </c>
      <c r="J39" s="56" t="e">
        <f>AVERAGEIF('Total Output'!A:A,'Elimination Alliances'!B39,'Total Output'!I:I)</f>
        <v>#DIV/0!</v>
      </c>
      <c r="K39" s="56" t="e">
        <f>AVERAGEIF('Total Output'!A:A,'Elimination Alliances'!B39,'Total Output'!J:J)</f>
        <v>#DIV/0!</v>
      </c>
      <c r="L39" s="56" t="e">
        <f>AVERAGEIF('Total Output'!A:A,'Elimination Alliances'!B39,'Total Output'!K:K)</f>
        <v>#DIV/0!</v>
      </c>
      <c r="M39" s="56" t="e">
        <f>AVERAGEIF('Total Output'!A:A,'Elimination Alliances'!B39,'Total Output'!L:L)</f>
        <v>#DIV/0!</v>
      </c>
      <c r="N39" s="56" t="e">
        <f>AVERAGEIF('Total Output'!A:A,'Elimination Alliances'!B39,'Total Output'!M:M)</f>
        <v>#DIV/0!</v>
      </c>
      <c r="O39" s="56" t="e">
        <f>AVERAGEIF('Total Output'!A:A,'Elimination Alliances'!B39,'Total Output'!N:N)</f>
        <v>#DIV/0!</v>
      </c>
    </row>
    <row r="40" spans="1:15">
      <c r="A40" t="s">
        <v>67</v>
      </c>
      <c r="C40" s="56" t="e">
        <f>SUM(C37:C39)</f>
        <v>#DIV/0!</v>
      </c>
      <c r="D40" s="56" t="e">
        <f t="shared" ref="D40" si="73">SUM(D37:D39)</f>
        <v>#DIV/0!</v>
      </c>
      <c r="E40" s="56" t="e">
        <f t="shared" ref="E40" si="74">SUM(E37:E39)</f>
        <v>#DIV/0!</v>
      </c>
      <c r="F40" s="56" t="e">
        <f t="shared" ref="F40" si="75">SUM(F37:F39)</f>
        <v>#DIV/0!</v>
      </c>
      <c r="G40" s="56" t="e">
        <f t="shared" ref="G40" si="76">SUM(G37:G39)</f>
        <v>#DIV/0!</v>
      </c>
      <c r="H40" s="56" t="e">
        <f t="shared" ref="H40" si="77">SUM(H37:H39)</f>
        <v>#DIV/0!</v>
      </c>
      <c r="I40" s="56" t="e">
        <f t="shared" ref="I40" si="78">SUM(I37:I39)</f>
        <v>#DIV/0!</v>
      </c>
      <c r="J40" s="56" t="e">
        <f t="shared" ref="J40" si="79">SUM(J37:J39)</f>
        <v>#DIV/0!</v>
      </c>
      <c r="K40" s="56" t="e">
        <f t="shared" ref="K40" si="80">SUM(K37:K39)</f>
        <v>#DIV/0!</v>
      </c>
      <c r="L40" s="56" t="e">
        <f t="shared" ref="L40" si="81">SUM(L37:L39)</f>
        <v>#DIV/0!</v>
      </c>
      <c r="M40" s="56" t="e">
        <f t="shared" ref="M40" si="82">SUM(M37:M39)</f>
        <v>#DIV/0!</v>
      </c>
      <c r="N40" s="56" t="e">
        <f t="shared" ref="N40" si="83">SUM(N37:N39)</f>
        <v>#DIV/0!</v>
      </c>
      <c r="O40" s="56" t="e">
        <f t="shared" ref="O40" si="84">SUM(O37:O39)</f>
        <v>#DIV/0!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71"/>
  <sheetViews>
    <sheetView topLeftCell="A16" zoomScaleNormal="100" workbookViewId="0">
      <selection activeCell="B10" sqref="B10"/>
    </sheetView>
  </sheetViews>
  <sheetFormatPr defaultRowHeight="15"/>
  <cols>
    <col min="5" max="5" width="3.28515625" bestFit="1" customWidth="1"/>
    <col min="7" max="7" width="5.85546875" bestFit="1" customWidth="1"/>
    <col min="8" max="10" width="12.28515625" bestFit="1" customWidth="1"/>
    <col min="11" max="11" width="5.85546875" bestFit="1" customWidth="1"/>
    <col min="12" max="12" width="12.85546875" bestFit="1" customWidth="1"/>
    <col min="13" max="14" width="12.85546875" customWidth="1"/>
    <col min="15" max="15" width="12.85546875" bestFit="1" customWidth="1"/>
    <col min="16" max="16" width="3.28515625" bestFit="1" customWidth="1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1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 customHeight="1">
      <c r="A9" s="2"/>
      <c r="B9" s="2"/>
      <c r="C9" s="2"/>
      <c r="D9" s="2"/>
      <c r="E9" s="38" t="s">
        <v>42</v>
      </c>
      <c r="F9" s="81" t="s">
        <v>41</v>
      </c>
      <c r="G9" s="81"/>
      <c r="H9" s="81"/>
      <c r="I9" s="81"/>
      <c r="J9" s="81"/>
      <c r="K9" s="81"/>
      <c r="L9" s="81"/>
      <c r="M9" s="81"/>
      <c r="N9" s="81"/>
      <c r="O9" s="81"/>
      <c r="P9" s="38" t="s">
        <v>42</v>
      </c>
    </row>
    <row r="10" spans="1:16" ht="15.75" customHeight="1" thickBot="1">
      <c r="A10" s="2"/>
      <c r="B10" s="2"/>
      <c r="C10" s="2"/>
      <c r="D10" s="2"/>
      <c r="E10" s="38" t="s">
        <v>42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38" t="s">
        <v>42</v>
      </c>
    </row>
    <row r="11" spans="1:16">
      <c r="A11" s="2"/>
      <c r="B11" s="2"/>
      <c r="C11" s="2"/>
      <c r="D11" s="2"/>
      <c r="E11" s="38" t="s">
        <v>42</v>
      </c>
      <c r="F11" s="2"/>
      <c r="G11" s="2"/>
      <c r="H11" s="36" t="s">
        <v>16</v>
      </c>
      <c r="I11" s="37" t="s">
        <v>19</v>
      </c>
      <c r="J11" s="37" t="s">
        <v>20</v>
      </c>
      <c r="K11" s="2"/>
      <c r="L11" s="28" t="s">
        <v>16</v>
      </c>
      <c r="M11" s="29" t="s">
        <v>19</v>
      </c>
      <c r="N11" s="29" t="s">
        <v>20</v>
      </c>
      <c r="O11" s="2"/>
      <c r="P11" s="38" t="s">
        <v>42</v>
      </c>
    </row>
    <row r="12" spans="1:16">
      <c r="A12" s="2"/>
      <c r="B12" s="2"/>
      <c r="C12" s="2"/>
      <c r="D12" s="2"/>
      <c r="E12" s="38" t="s">
        <v>42</v>
      </c>
      <c r="F12" s="2"/>
      <c r="G12" s="2"/>
      <c r="H12" s="8" t="e">
        <f>VLOOKUP(G14,output[],3,FALSE)</f>
        <v>#N/A</v>
      </c>
      <c r="I12" s="8" t="e">
        <f>VLOOKUP(G14,output[],4,FALSE)</f>
        <v>#N/A</v>
      </c>
      <c r="J12" s="8" t="e">
        <f>VLOOKUP(G14,output[],5,FALSE)</f>
        <v>#N/A</v>
      </c>
      <c r="K12" s="2"/>
      <c r="L12" s="25" t="e">
        <f>VLOOKUP(K14,output[],3,FALSE)</f>
        <v>#N/A</v>
      </c>
      <c r="M12" s="25" t="e">
        <f>VLOOKUP(K14,output[],4,FALSE)</f>
        <v>#N/A</v>
      </c>
      <c r="N12" s="25" t="e">
        <f>VLOOKUP(K14,output[],5,FALSE)</f>
        <v>#N/A</v>
      </c>
      <c r="O12" s="2"/>
      <c r="P12" s="38" t="s">
        <v>42</v>
      </c>
    </row>
    <row r="13" spans="1:16" ht="15.75" thickBot="1">
      <c r="A13" s="2"/>
      <c r="B13" s="2"/>
      <c r="C13" s="2"/>
      <c r="D13" s="2"/>
      <c r="E13" s="38" t="s">
        <v>42</v>
      </c>
      <c r="F13" s="2"/>
      <c r="G13" s="2"/>
      <c r="H13" s="33" t="s">
        <v>17</v>
      </c>
      <c r="I13" s="34" t="s">
        <v>10</v>
      </c>
      <c r="J13" s="34" t="s">
        <v>11</v>
      </c>
      <c r="K13" s="2"/>
      <c r="L13" s="30" t="s">
        <v>17</v>
      </c>
      <c r="M13" s="31" t="s">
        <v>10</v>
      </c>
      <c r="N13" s="31" t="s">
        <v>11</v>
      </c>
      <c r="O13" s="2"/>
      <c r="P13" s="38" t="s">
        <v>42</v>
      </c>
    </row>
    <row r="14" spans="1:16" ht="15.75" thickBot="1">
      <c r="A14" s="2"/>
      <c r="B14" s="2"/>
      <c r="C14" s="2"/>
      <c r="D14" s="2"/>
      <c r="E14" s="38" t="s">
        <v>42</v>
      </c>
      <c r="F14" s="2"/>
      <c r="G14" s="24"/>
      <c r="H14" s="8" t="e">
        <f>VLOOKUP(G14, output[],6,FALSE)</f>
        <v>#N/A</v>
      </c>
      <c r="I14" s="8" t="e">
        <f>VLOOKUP(G14, output[],7,FALSE)</f>
        <v>#N/A</v>
      </c>
      <c r="J14" s="8" t="e">
        <f>VLOOKUP(G14, output[],8,FALSE)</f>
        <v>#N/A</v>
      </c>
      <c r="K14" s="27"/>
      <c r="L14" s="25" t="e">
        <f>VLOOKUP(K14, output[],6,FALSE)</f>
        <v>#N/A</v>
      </c>
      <c r="M14" s="25" t="e">
        <f>VLOOKUP(K14, output[],7,FALSE)</f>
        <v>#N/A</v>
      </c>
      <c r="N14" s="25" t="e">
        <f>VLOOKUP(K14, output[],8,FALSE)</f>
        <v>#N/A</v>
      </c>
      <c r="O14" s="2"/>
      <c r="P14" s="38" t="s">
        <v>42</v>
      </c>
    </row>
    <row r="15" spans="1:16" ht="15.75" thickBot="1">
      <c r="A15" s="2"/>
      <c r="B15" s="2"/>
      <c r="C15" s="2"/>
      <c r="D15" s="2"/>
      <c r="E15" s="38" t="s">
        <v>42</v>
      </c>
      <c r="F15" s="2"/>
      <c r="G15" s="32" t="s">
        <v>39</v>
      </c>
      <c r="H15" s="33" t="s">
        <v>58</v>
      </c>
      <c r="I15" s="34" t="s">
        <v>60</v>
      </c>
      <c r="J15" s="34" t="s">
        <v>37</v>
      </c>
      <c r="K15" s="35" t="s">
        <v>40</v>
      </c>
      <c r="L15" s="30" t="s">
        <v>58</v>
      </c>
      <c r="M15" s="31" t="s">
        <v>60</v>
      </c>
      <c r="N15" s="31" t="s">
        <v>37</v>
      </c>
      <c r="O15" s="2"/>
      <c r="P15" s="38" t="s">
        <v>42</v>
      </c>
    </row>
    <row r="16" spans="1:16">
      <c r="A16" s="2"/>
      <c r="B16" s="2"/>
      <c r="C16" s="2"/>
      <c r="D16" s="2"/>
      <c r="E16" s="38" t="s">
        <v>42</v>
      </c>
      <c r="F16" s="2"/>
      <c r="G16" s="2"/>
      <c r="H16" s="8" t="e">
        <f>VLOOKUP(G14, output[], 9,FALSE)</f>
        <v>#N/A</v>
      </c>
      <c r="I16" s="8" t="e">
        <f>VLOOKUP(G14, output[], 10,FALSE)</f>
        <v>#N/A</v>
      </c>
      <c r="J16" s="8" t="e">
        <f>VLOOKUP(G14, output[], 11,FALSE)</f>
        <v>#N/A</v>
      </c>
      <c r="K16" s="2"/>
      <c r="L16" s="25" t="e">
        <f>VLOOKUP(K14, output[], 9,FALSE)</f>
        <v>#N/A</v>
      </c>
      <c r="M16" s="25" t="e">
        <f>VLOOKUP(K14, output[], 10,FALSE)</f>
        <v>#N/A</v>
      </c>
      <c r="N16" s="25" t="e">
        <f>VLOOKUP(K14, output[], 11,FALSE)</f>
        <v>#N/A</v>
      </c>
      <c r="O16" s="2"/>
      <c r="P16" s="38" t="s">
        <v>42</v>
      </c>
    </row>
    <row r="17" spans="1:16">
      <c r="A17" s="2"/>
      <c r="B17" s="2"/>
      <c r="C17" s="2"/>
      <c r="D17" s="2"/>
      <c r="E17" s="38" t="s">
        <v>42</v>
      </c>
      <c r="F17" s="2"/>
      <c r="G17" s="2"/>
      <c r="H17" s="33" t="s">
        <v>59</v>
      </c>
      <c r="I17" s="34" t="s">
        <v>61</v>
      </c>
      <c r="J17" s="34" t="s">
        <v>38</v>
      </c>
      <c r="K17" s="2"/>
      <c r="L17" s="30" t="s">
        <v>59</v>
      </c>
      <c r="M17" s="31" t="s">
        <v>61</v>
      </c>
      <c r="N17" s="31" t="s">
        <v>38</v>
      </c>
      <c r="O17" s="2"/>
      <c r="P17" s="38" t="s">
        <v>42</v>
      </c>
    </row>
    <row r="18" spans="1:16" ht="15.75" thickBot="1">
      <c r="A18" s="2"/>
      <c r="B18" s="2"/>
      <c r="C18" s="2"/>
      <c r="D18" s="2"/>
      <c r="E18" s="38" t="s">
        <v>42</v>
      </c>
      <c r="F18" s="2"/>
      <c r="G18" s="2"/>
      <c r="H18" s="21" t="e">
        <f>VLOOKUP(G14, output[],12,FALSE)</f>
        <v>#N/A</v>
      </c>
      <c r="I18" s="21" t="e">
        <f>VLOOKUP(G14, output[],13,FALSE)</f>
        <v>#N/A</v>
      </c>
      <c r="J18" s="21" t="e">
        <f>VLOOKUP(G14, output[],14,FALSE)</f>
        <v>#N/A</v>
      </c>
      <c r="K18" s="2"/>
      <c r="L18" s="26" t="e">
        <f>VLOOKUP(K14, output[],12,FALSE)</f>
        <v>#N/A</v>
      </c>
      <c r="M18" s="26" t="e">
        <f>VLOOKUP(K14, output[],13,FALSE)</f>
        <v>#N/A</v>
      </c>
      <c r="N18" s="26" t="e">
        <f>VLOOKUP(K14, output[],14,FALSE)</f>
        <v>#N/A</v>
      </c>
      <c r="O18" s="2"/>
      <c r="P18" s="38" t="s">
        <v>42</v>
      </c>
    </row>
    <row r="19" spans="1:16">
      <c r="A19" s="2"/>
      <c r="B19" s="2"/>
      <c r="C19" s="2"/>
      <c r="D19" s="2"/>
      <c r="E19" s="38" t="s">
        <v>42</v>
      </c>
      <c r="F19" s="2"/>
      <c r="G19" s="2"/>
      <c r="H19" s="36" t="s">
        <v>16</v>
      </c>
      <c r="I19" s="37" t="s">
        <v>19</v>
      </c>
      <c r="J19" s="37" t="s">
        <v>20</v>
      </c>
      <c r="K19" s="2"/>
      <c r="L19" s="28" t="s">
        <v>16</v>
      </c>
      <c r="M19" s="29" t="s">
        <v>19</v>
      </c>
      <c r="N19" s="29" t="s">
        <v>20</v>
      </c>
      <c r="O19" s="2"/>
      <c r="P19" s="38" t="s">
        <v>42</v>
      </c>
    </row>
    <row r="20" spans="1:16">
      <c r="A20" s="2"/>
      <c r="B20" s="2"/>
      <c r="C20" s="2"/>
      <c r="D20" s="2"/>
      <c r="E20" s="38" t="s">
        <v>42</v>
      </c>
      <c r="F20" s="2"/>
      <c r="G20" s="2"/>
      <c r="H20" s="8" t="e">
        <f>VLOOKUP(G22,output[],3,FALSE)</f>
        <v>#N/A</v>
      </c>
      <c r="I20" s="8" t="e">
        <f>VLOOKUP(G22,output[],4,FALSE)</f>
        <v>#N/A</v>
      </c>
      <c r="J20" s="8" t="e">
        <f>VLOOKUP(G22,output[],5,FALSE)</f>
        <v>#N/A</v>
      </c>
      <c r="K20" s="2"/>
      <c r="L20" s="25" t="e">
        <f>VLOOKUP(K22,output[],3,FALSE)</f>
        <v>#N/A</v>
      </c>
      <c r="M20" s="25" t="e">
        <f>VLOOKUP(K22,output[],4,FALSE)</f>
        <v>#N/A</v>
      </c>
      <c r="N20" s="25" t="e">
        <f>VLOOKUP(K22,output[],5,FALSE)</f>
        <v>#N/A</v>
      </c>
      <c r="O20" s="2"/>
      <c r="P20" s="38" t="s">
        <v>42</v>
      </c>
    </row>
    <row r="21" spans="1:16" ht="15.75" thickBot="1">
      <c r="A21" s="2"/>
      <c r="B21" s="2"/>
      <c r="C21" s="2"/>
      <c r="D21" s="2"/>
      <c r="E21" s="38" t="s">
        <v>42</v>
      </c>
      <c r="F21" s="2"/>
      <c r="G21" s="2"/>
      <c r="H21" s="33" t="s">
        <v>17</v>
      </c>
      <c r="I21" s="34" t="s">
        <v>10</v>
      </c>
      <c r="J21" s="34" t="s">
        <v>11</v>
      </c>
      <c r="K21" s="2"/>
      <c r="L21" s="30" t="s">
        <v>17</v>
      </c>
      <c r="M21" s="31" t="s">
        <v>10</v>
      </c>
      <c r="N21" s="31" t="s">
        <v>11</v>
      </c>
      <c r="O21" s="2"/>
      <c r="P21" s="38" t="s">
        <v>42</v>
      </c>
    </row>
    <row r="22" spans="1:16" ht="15.75" thickBot="1">
      <c r="A22" s="2"/>
      <c r="B22" s="2"/>
      <c r="C22" s="2"/>
      <c r="D22" s="2"/>
      <c r="E22" s="38" t="s">
        <v>42</v>
      </c>
      <c r="F22" s="2"/>
      <c r="G22" s="24"/>
      <c r="H22" s="8" t="e">
        <f>VLOOKUP(G22, output[],6,FALSE)</f>
        <v>#N/A</v>
      </c>
      <c r="I22" s="8" t="e">
        <f>VLOOKUP(G22, output[],7,FALSE)</f>
        <v>#N/A</v>
      </c>
      <c r="J22" s="8" t="e">
        <f>VLOOKUP(G22, output[],8,FALSE)</f>
        <v>#N/A</v>
      </c>
      <c r="K22" s="27"/>
      <c r="L22" s="25" t="e">
        <f>VLOOKUP(K22, output[],6,FALSE)</f>
        <v>#N/A</v>
      </c>
      <c r="M22" s="25" t="e">
        <f>VLOOKUP(K22, output[],7,FALSE)</f>
        <v>#N/A</v>
      </c>
      <c r="N22" s="25" t="e">
        <f>VLOOKUP(K22, output[],8,FALSE)</f>
        <v>#N/A</v>
      </c>
      <c r="O22" s="2"/>
      <c r="P22" s="38" t="s">
        <v>42</v>
      </c>
    </row>
    <row r="23" spans="1:16" ht="15.75" thickBot="1">
      <c r="A23" s="2"/>
      <c r="B23" s="2"/>
      <c r="C23" s="2"/>
      <c r="D23" s="2"/>
      <c r="E23" s="38" t="s">
        <v>42</v>
      </c>
      <c r="F23" s="2"/>
      <c r="G23" s="32" t="s">
        <v>39</v>
      </c>
      <c r="H23" s="33" t="s">
        <v>58</v>
      </c>
      <c r="I23" s="34" t="s">
        <v>60</v>
      </c>
      <c r="J23" s="34" t="s">
        <v>37</v>
      </c>
      <c r="K23" s="35" t="s">
        <v>40</v>
      </c>
      <c r="L23" s="30" t="s">
        <v>58</v>
      </c>
      <c r="M23" s="31" t="s">
        <v>60</v>
      </c>
      <c r="N23" s="31" t="s">
        <v>37</v>
      </c>
      <c r="O23" s="2"/>
      <c r="P23" s="38" t="s">
        <v>42</v>
      </c>
    </row>
    <row r="24" spans="1:16">
      <c r="A24" s="2"/>
      <c r="B24" s="2"/>
      <c r="C24" s="2"/>
      <c r="D24" s="2"/>
      <c r="E24" s="38" t="s">
        <v>42</v>
      </c>
      <c r="F24" s="2"/>
      <c r="G24" s="2"/>
      <c r="H24" s="8" t="e">
        <f>VLOOKUP(G22, output[], 9,FALSE)</f>
        <v>#N/A</v>
      </c>
      <c r="I24" s="8" t="e">
        <f>VLOOKUP(G22, output[], 10,FALSE)</f>
        <v>#N/A</v>
      </c>
      <c r="J24" s="8" t="e">
        <f>VLOOKUP(G22, output[], 11,FALSE)</f>
        <v>#N/A</v>
      </c>
      <c r="K24" s="2"/>
      <c r="L24" s="25" t="e">
        <f>VLOOKUP(K22, output[], 9,FALSE)</f>
        <v>#N/A</v>
      </c>
      <c r="M24" s="25" t="e">
        <f>VLOOKUP(K22, output[], 10,FALSE)</f>
        <v>#N/A</v>
      </c>
      <c r="N24" s="25" t="e">
        <f>VLOOKUP(K22, output[], 11,FALSE)</f>
        <v>#N/A</v>
      </c>
      <c r="O24" s="2"/>
      <c r="P24" s="38" t="s">
        <v>42</v>
      </c>
    </row>
    <row r="25" spans="1:16">
      <c r="A25" s="2"/>
      <c r="B25" s="2"/>
      <c r="C25" s="2"/>
      <c r="D25" s="2"/>
      <c r="E25" s="38" t="s">
        <v>42</v>
      </c>
      <c r="F25" s="2"/>
      <c r="G25" s="2"/>
      <c r="H25" s="33" t="s">
        <v>59</v>
      </c>
      <c r="I25" s="34" t="s">
        <v>61</v>
      </c>
      <c r="J25" s="34" t="s">
        <v>38</v>
      </c>
      <c r="K25" s="2"/>
      <c r="L25" s="30" t="s">
        <v>59</v>
      </c>
      <c r="M25" s="31" t="s">
        <v>61</v>
      </c>
      <c r="N25" s="31" t="s">
        <v>38</v>
      </c>
      <c r="O25" s="2"/>
      <c r="P25" s="38" t="s">
        <v>42</v>
      </c>
    </row>
    <row r="26" spans="1:16" ht="15.75" thickBot="1">
      <c r="A26" s="2"/>
      <c r="B26" s="2"/>
      <c r="C26" s="2"/>
      <c r="D26" s="2"/>
      <c r="E26" s="38" t="s">
        <v>42</v>
      </c>
      <c r="F26" s="2"/>
      <c r="G26" s="2"/>
      <c r="H26" s="21" t="e">
        <f>VLOOKUP(G22, output[],12,FALSE)</f>
        <v>#N/A</v>
      </c>
      <c r="I26" s="21" t="e">
        <f>VLOOKUP(G22, output[],13,FALSE)</f>
        <v>#N/A</v>
      </c>
      <c r="J26" s="21" t="e">
        <f>VLOOKUP(G22, output[],14,FALSE)</f>
        <v>#N/A</v>
      </c>
      <c r="K26" s="2"/>
      <c r="L26" s="26" t="e">
        <f>VLOOKUP(K22, output[],12,FALSE)</f>
        <v>#N/A</v>
      </c>
      <c r="M26" s="26" t="e">
        <f>VLOOKUP(K22, output[],13,FALSE)</f>
        <v>#N/A</v>
      </c>
      <c r="N26" s="26" t="e">
        <f>VLOOKUP(K22, output[],14,FALSE)</f>
        <v>#N/A</v>
      </c>
      <c r="O26" s="2"/>
      <c r="P26" s="38" t="s">
        <v>42</v>
      </c>
    </row>
    <row r="27" spans="1:16">
      <c r="A27" s="2"/>
      <c r="B27" s="2"/>
      <c r="C27" s="2"/>
      <c r="D27" s="2"/>
      <c r="E27" s="38" t="s">
        <v>42</v>
      </c>
      <c r="F27" s="2"/>
      <c r="G27" s="2"/>
      <c r="H27" s="36" t="s">
        <v>16</v>
      </c>
      <c r="I27" s="37" t="s">
        <v>19</v>
      </c>
      <c r="J27" s="37" t="s">
        <v>20</v>
      </c>
      <c r="K27" s="2"/>
      <c r="L27" s="28" t="s">
        <v>16</v>
      </c>
      <c r="M27" s="29" t="s">
        <v>19</v>
      </c>
      <c r="N27" s="29" t="s">
        <v>20</v>
      </c>
      <c r="O27" s="2"/>
      <c r="P27" s="38" t="s">
        <v>42</v>
      </c>
    </row>
    <row r="28" spans="1:16">
      <c r="A28" s="2"/>
      <c r="B28" s="2"/>
      <c r="C28" s="2"/>
      <c r="D28" s="2"/>
      <c r="E28" s="38" t="s">
        <v>42</v>
      </c>
      <c r="F28" s="2"/>
      <c r="G28" s="2"/>
      <c r="H28" s="8" t="e">
        <f>VLOOKUP(G30,output[],3,FALSE)</f>
        <v>#N/A</v>
      </c>
      <c r="I28" s="8" t="e">
        <f>VLOOKUP(G30,output[],4,FALSE)</f>
        <v>#N/A</v>
      </c>
      <c r="J28" s="8" t="e">
        <f>VLOOKUP(G30,output[],5,FALSE)</f>
        <v>#N/A</v>
      </c>
      <c r="K28" s="2"/>
      <c r="L28" s="25" t="e">
        <f>VLOOKUP(K30,output[],3,FALSE)</f>
        <v>#N/A</v>
      </c>
      <c r="M28" s="25" t="e">
        <f>VLOOKUP(K30,output[],4,FALSE)</f>
        <v>#N/A</v>
      </c>
      <c r="N28" s="25" t="e">
        <f>VLOOKUP(K30,output[],5,FALSE)</f>
        <v>#N/A</v>
      </c>
      <c r="O28" s="2"/>
      <c r="P28" s="38" t="s">
        <v>42</v>
      </c>
    </row>
    <row r="29" spans="1:16" ht="15.75" thickBot="1">
      <c r="A29" s="2"/>
      <c r="B29" s="2"/>
      <c r="C29" s="2"/>
      <c r="D29" s="2"/>
      <c r="E29" s="38" t="s">
        <v>42</v>
      </c>
      <c r="F29" s="2"/>
      <c r="G29" s="2"/>
      <c r="H29" s="33" t="s">
        <v>17</v>
      </c>
      <c r="I29" s="34" t="s">
        <v>10</v>
      </c>
      <c r="J29" s="34" t="s">
        <v>11</v>
      </c>
      <c r="K29" s="2"/>
      <c r="L29" s="30" t="s">
        <v>17</v>
      </c>
      <c r="M29" s="31" t="s">
        <v>10</v>
      </c>
      <c r="N29" s="31" t="s">
        <v>11</v>
      </c>
      <c r="O29" s="2"/>
      <c r="P29" s="38" t="s">
        <v>42</v>
      </c>
    </row>
    <row r="30" spans="1:16" ht="15.75" thickBot="1">
      <c r="A30" s="2"/>
      <c r="B30" s="2"/>
      <c r="C30" s="2"/>
      <c r="D30" s="2"/>
      <c r="E30" s="38" t="s">
        <v>42</v>
      </c>
      <c r="F30" s="2"/>
      <c r="G30" s="24"/>
      <c r="H30" s="8" t="e">
        <f>VLOOKUP(G30, output[],6,FALSE)</f>
        <v>#N/A</v>
      </c>
      <c r="I30" s="8" t="e">
        <f>VLOOKUP(G30, output[],7,FALSE)</f>
        <v>#N/A</v>
      </c>
      <c r="J30" s="8" t="e">
        <f>VLOOKUP(G30, output[],8,FALSE)</f>
        <v>#N/A</v>
      </c>
      <c r="K30" s="27"/>
      <c r="L30" s="25" t="e">
        <f>VLOOKUP(K30, output[],6,FALSE)</f>
        <v>#N/A</v>
      </c>
      <c r="M30" s="25" t="e">
        <f>VLOOKUP(K30, output[],7,FALSE)</f>
        <v>#N/A</v>
      </c>
      <c r="N30" s="25" t="e">
        <f>VLOOKUP(K30, output[],8,FALSE)</f>
        <v>#N/A</v>
      </c>
      <c r="O30" s="2"/>
      <c r="P30" s="38" t="s">
        <v>42</v>
      </c>
    </row>
    <row r="31" spans="1:16" ht="15.75" thickBot="1">
      <c r="A31" s="2"/>
      <c r="B31" s="2"/>
      <c r="C31" s="2"/>
      <c r="D31" s="2"/>
      <c r="E31" s="38" t="s">
        <v>42</v>
      </c>
      <c r="F31" s="2"/>
      <c r="G31" s="32" t="s">
        <v>39</v>
      </c>
      <c r="H31" s="33" t="s">
        <v>58</v>
      </c>
      <c r="I31" s="34" t="s">
        <v>60</v>
      </c>
      <c r="J31" s="34" t="s">
        <v>37</v>
      </c>
      <c r="K31" s="35" t="s">
        <v>40</v>
      </c>
      <c r="L31" s="30" t="s">
        <v>58</v>
      </c>
      <c r="M31" s="31" t="s">
        <v>60</v>
      </c>
      <c r="N31" s="31" t="s">
        <v>37</v>
      </c>
      <c r="O31" s="2"/>
      <c r="P31" s="38" t="s">
        <v>42</v>
      </c>
    </row>
    <row r="32" spans="1:16">
      <c r="A32" s="2"/>
      <c r="B32" s="2"/>
      <c r="C32" s="2"/>
      <c r="D32" s="2"/>
      <c r="E32" s="38" t="s">
        <v>42</v>
      </c>
      <c r="F32" s="2"/>
      <c r="G32" s="2"/>
      <c r="H32" s="8" t="e">
        <f>VLOOKUP(G30, output[], 9,FALSE)</f>
        <v>#N/A</v>
      </c>
      <c r="I32" s="8" t="e">
        <f>VLOOKUP(G30, output[], 10,FALSE)</f>
        <v>#N/A</v>
      </c>
      <c r="J32" s="8" t="e">
        <f>VLOOKUP(G30, output[], 11,FALSE)</f>
        <v>#N/A</v>
      </c>
      <c r="K32" s="2"/>
      <c r="L32" s="25" t="e">
        <f>VLOOKUP(K30, output[], 9,FALSE)</f>
        <v>#N/A</v>
      </c>
      <c r="M32" s="25" t="e">
        <f>VLOOKUP(K30, output[], 10,FALSE)</f>
        <v>#N/A</v>
      </c>
      <c r="N32" s="25" t="e">
        <f>VLOOKUP(K30, output[], 11,FALSE)</f>
        <v>#N/A</v>
      </c>
      <c r="O32" s="2"/>
      <c r="P32" s="38" t="s">
        <v>42</v>
      </c>
    </row>
    <row r="33" spans="1:16">
      <c r="A33" s="2"/>
      <c r="B33" s="2"/>
      <c r="C33" s="2"/>
      <c r="D33" s="2"/>
      <c r="E33" s="38" t="s">
        <v>42</v>
      </c>
      <c r="F33" s="2"/>
      <c r="G33" s="2"/>
      <c r="H33" s="33" t="s">
        <v>59</v>
      </c>
      <c r="I33" s="34" t="s">
        <v>61</v>
      </c>
      <c r="J33" s="34" t="s">
        <v>38</v>
      </c>
      <c r="K33" s="2"/>
      <c r="L33" s="30" t="s">
        <v>59</v>
      </c>
      <c r="M33" s="31" t="s">
        <v>61</v>
      </c>
      <c r="N33" s="31" t="s">
        <v>38</v>
      </c>
      <c r="O33" s="2"/>
      <c r="P33" s="38" t="s">
        <v>42</v>
      </c>
    </row>
    <row r="34" spans="1:16" ht="15.75" thickBot="1">
      <c r="A34" s="2"/>
      <c r="B34" s="2"/>
      <c r="C34" s="2"/>
      <c r="D34" s="2"/>
      <c r="E34" s="38" t="s">
        <v>42</v>
      </c>
      <c r="F34" s="2"/>
      <c r="G34" s="2"/>
      <c r="H34" s="21" t="e">
        <f>VLOOKUP(G30, output[],12,FALSE)</f>
        <v>#N/A</v>
      </c>
      <c r="I34" s="21" t="e">
        <f>VLOOKUP(G30, output[],13,FALSE)</f>
        <v>#N/A</v>
      </c>
      <c r="J34" s="21" t="e">
        <f>VLOOKUP(G30, output[],14,FALSE)</f>
        <v>#N/A</v>
      </c>
      <c r="K34" s="2"/>
      <c r="L34" s="26" t="e">
        <f>VLOOKUP(K30, output[],12,FALSE)</f>
        <v>#N/A</v>
      </c>
      <c r="M34" s="26" t="e">
        <f>VLOOKUP(K30, output[],13,FALSE)</f>
        <v>#N/A</v>
      </c>
      <c r="N34" s="26" t="e">
        <f>VLOOKUP(K30, output[],14,FALSE)</f>
        <v>#N/A</v>
      </c>
      <c r="O34" s="2"/>
      <c r="P34" s="38" t="s">
        <v>42</v>
      </c>
    </row>
    <row r="35" spans="1:16">
      <c r="A35" s="2"/>
      <c r="B35" s="2"/>
      <c r="C35" s="2"/>
      <c r="D35" s="2"/>
      <c r="E35" s="38" t="s">
        <v>42</v>
      </c>
      <c r="F35" s="2"/>
      <c r="G35" s="2"/>
      <c r="H35" s="36" t="s">
        <v>16</v>
      </c>
      <c r="I35" s="37" t="s">
        <v>19</v>
      </c>
      <c r="J35" s="37" t="s">
        <v>20</v>
      </c>
      <c r="K35" s="2"/>
      <c r="L35" s="28" t="s">
        <v>16</v>
      </c>
      <c r="M35" s="29" t="s">
        <v>19</v>
      </c>
      <c r="N35" s="29" t="s">
        <v>20</v>
      </c>
      <c r="O35" s="2"/>
      <c r="P35" s="38" t="s">
        <v>42</v>
      </c>
    </row>
    <row r="36" spans="1:16">
      <c r="A36" s="2"/>
      <c r="B36" s="2"/>
      <c r="C36" s="2"/>
      <c r="D36" s="2"/>
      <c r="E36" s="38" t="s">
        <v>42</v>
      </c>
      <c r="F36" s="2"/>
      <c r="G36" s="2"/>
      <c r="H36" s="8" t="e">
        <f>SUM(H12,H20,H28)</f>
        <v>#N/A</v>
      </c>
      <c r="I36" s="8" t="e">
        <f t="shared" ref="I36:J36" si="0">SUM(I12,I20,I28)</f>
        <v>#N/A</v>
      </c>
      <c r="J36" s="8" t="e">
        <f t="shared" si="0"/>
        <v>#N/A</v>
      </c>
      <c r="K36" s="2"/>
      <c r="L36" s="25" t="e">
        <f>SUM(L28,L20,L12)</f>
        <v>#N/A</v>
      </c>
      <c r="M36" s="25" t="e">
        <f t="shared" ref="M36:N36" si="1">SUM(M28,M20,M12)</f>
        <v>#N/A</v>
      </c>
      <c r="N36" s="25" t="e">
        <f t="shared" si="1"/>
        <v>#N/A</v>
      </c>
      <c r="O36" s="2"/>
      <c r="P36" s="38" t="s">
        <v>42</v>
      </c>
    </row>
    <row r="37" spans="1:16" ht="15.75" thickBot="1">
      <c r="A37" s="2"/>
      <c r="B37" s="2"/>
      <c r="C37" s="2"/>
      <c r="D37" s="2"/>
      <c r="E37" s="38" t="s">
        <v>42</v>
      </c>
      <c r="F37" s="2"/>
      <c r="G37" s="2"/>
      <c r="H37" s="33" t="s">
        <v>17</v>
      </c>
      <c r="I37" s="34" t="s">
        <v>10</v>
      </c>
      <c r="J37" s="34" t="s">
        <v>11</v>
      </c>
      <c r="K37" s="2"/>
      <c r="L37" s="30" t="s">
        <v>17</v>
      </c>
      <c r="M37" s="31" t="s">
        <v>10</v>
      </c>
      <c r="N37" s="31" t="s">
        <v>11</v>
      </c>
      <c r="O37" s="2"/>
      <c r="P37" s="38" t="s">
        <v>42</v>
      </c>
    </row>
    <row r="38" spans="1:16" ht="15.75" thickBot="1">
      <c r="A38" s="2"/>
      <c r="B38" s="2"/>
      <c r="C38" s="2"/>
      <c r="D38" s="2"/>
      <c r="E38" s="38" t="s">
        <v>42</v>
      </c>
      <c r="F38" s="2"/>
      <c r="G38" s="24" t="s">
        <v>67</v>
      </c>
      <c r="H38" s="8" t="e">
        <f>SUM(H14,H22,H30)</f>
        <v>#N/A</v>
      </c>
      <c r="I38" s="8" t="e">
        <f t="shared" ref="I38:J38" si="2">SUM(I14,I22,I30)</f>
        <v>#N/A</v>
      </c>
      <c r="J38" s="8" t="e">
        <f t="shared" si="2"/>
        <v>#N/A</v>
      </c>
      <c r="K38" s="27" t="s">
        <v>67</v>
      </c>
      <c r="L38" s="25" t="e">
        <f>SUM(L30,L22,L14)</f>
        <v>#N/A</v>
      </c>
      <c r="M38" s="25" t="e">
        <f t="shared" ref="M38:N38" si="3">SUM(M30,M22,M14)</f>
        <v>#N/A</v>
      </c>
      <c r="N38" s="25" t="e">
        <f t="shared" si="3"/>
        <v>#N/A</v>
      </c>
      <c r="O38" s="2"/>
      <c r="P38" s="38" t="s">
        <v>42</v>
      </c>
    </row>
    <row r="39" spans="1:16" ht="15.75" thickBot="1">
      <c r="A39" s="2"/>
      <c r="B39" s="2"/>
      <c r="C39" s="2"/>
      <c r="D39" s="2"/>
      <c r="E39" s="38" t="s">
        <v>42</v>
      </c>
      <c r="F39" s="2"/>
      <c r="G39" s="32" t="s">
        <v>39</v>
      </c>
      <c r="H39" s="33" t="s">
        <v>58</v>
      </c>
      <c r="I39" s="34" t="s">
        <v>60</v>
      </c>
      <c r="J39" s="34" t="s">
        <v>37</v>
      </c>
      <c r="K39" s="35" t="s">
        <v>40</v>
      </c>
      <c r="L39" s="30" t="s">
        <v>58</v>
      </c>
      <c r="M39" s="31" t="s">
        <v>60</v>
      </c>
      <c r="N39" s="31" t="s">
        <v>37</v>
      </c>
      <c r="O39" s="2"/>
      <c r="P39" s="38" t="s">
        <v>42</v>
      </c>
    </row>
    <row r="40" spans="1:16">
      <c r="A40" s="2"/>
      <c r="B40" s="2"/>
      <c r="C40" s="2"/>
      <c r="D40" s="2"/>
      <c r="E40" s="38" t="s">
        <v>42</v>
      </c>
      <c r="F40" s="2"/>
      <c r="G40" s="2"/>
      <c r="H40" s="8" t="e">
        <f>SUM(H16,H24,H32)</f>
        <v>#N/A</v>
      </c>
      <c r="I40" s="8" t="e">
        <f t="shared" ref="I40:J40" si="4">SUM(I16,I24,I32)</f>
        <v>#N/A</v>
      </c>
      <c r="J40" s="8" t="e">
        <f t="shared" si="4"/>
        <v>#N/A</v>
      </c>
      <c r="K40" s="2"/>
      <c r="L40" s="25" t="e">
        <f>SUM(L32,L24,L16)</f>
        <v>#N/A</v>
      </c>
      <c r="M40" s="25" t="e">
        <f t="shared" ref="M40:N40" si="5">SUM(M32,M24,M16)</f>
        <v>#N/A</v>
      </c>
      <c r="N40" s="25" t="e">
        <f t="shared" si="5"/>
        <v>#N/A</v>
      </c>
      <c r="O40" s="2"/>
      <c r="P40" s="38" t="s">
        <v>42</v>
      </c>
    </row>
    <row r="41" spans="1:16">
      <c r="A41" s="2"/>
      <c r="B41" s="2"/>
      <c r="C41" s="2"/>
      <c r="D41" s="2"/>
      <c r="E41" s="38" t="s">
        <v>42</v>
      </c>
      <c r="F41" s="2"/>
      <c r="G41" s="2"/>
      <c r="H41" s="33" t="s">
        <v>59</v>
      </c>
      <c r="I41" s="34" t="s">
        <v>61</v>
      </c>
      <c r="J41" s="34" t="s">
        <v>38</v>
      </c>
      <c r="K41" s="2"/>
      <c r="L41" s="30" t="s">
        <v>59</v>
      </c>
      <c r="M41" s="31" t="s">
        <v>61</v>
      </c>
      <c r="N41" s="31" t="s">
        <v>38</v>
      </c>
      <c r="O41" s="2"/>
      <c r="P41" s="38" t="s">
        <v>42</v>
      </c>
    </row>
    <row r="42" spans="1:16" ht="15.75" thickBot="1">
      <c r="A42" s="2"/>
      <c r="B42" s="2"/>
      <c r="C42" s="2"/>
      <c r="D42" s="2"/>
      <c r="E42" s="38" t="s">
        <v>42</v>
      </c>
      <c r="F42" s="2"/>
      <c r="G42" s="2"/>
      <c r="H42" s="21" t="e">
        <f>SUM(H18,H26,H34)</f>
        <v>#N/A</v>
      </c>
      <c r="I42" s="21" t="e">
        <f t="shared" ref="I42:J42" si="6">SUM(I18,I26,I34)</f>
        <v>#N/A</v>
      </c>
      <c r="J42" s="21" t="e">
        <f t="shared" si="6"/>
        <v>#N/A</v>
      </c>
      <c r="K42" s="2"/>
      <c r="L42" s="26" t="e">
        <f>SUM(L34,L26,L18)</f>
        <v>#N/A</v>
      </c>
      <c r="M42" s="26" t="e">
        <f t="shared" ref="M42:N42" si="7">SUM(M34,M26,M18)</f>
        <v>#N/A</v>
      </c>
      <c r="N42" s="26" t="e">
        <f t="shared" si="7"/>
        <v>#N/A</v>
      </c>
      <c r="O42" s="2"/>
      <c r="P42" s="38" t="s">
        <v>42</v>
      </c>
    </row>
    <row r="43" spans="1:16">
      <c r="A43" s="2"/>
      <c r="B43" s="2"/>
      <c r="C43" s="2"/>
      <c r="D43" s="2"/>
      <c r="E43" s="38" t="s">
        <v>42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38" t="s">
        <v>42</v>
      </c>
    </row>
    <row r="44" spans="1:16">
      <c r="A44" s="2"/>
      <c r="B44" s="2"/>
      <c r="C44" s="2"/>
      <c r="D44" s="2"/>
      <c r="E44" s="38" t="s">
        <v>42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38" t="s">
        <v>42</v>
      </c>
    </row>
    <row r="4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spans="1:1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spans="1:1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</sheetData>
  <mergeCells count="1">
    <mergeCell ref="F9:O9"/>
  </mergeCells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9"/>
  <sheetViews>
    <sheetView workbookViewId="0">
      <selection activeCell="W41" sqref="W41"/>
    </sheetView>
  </sheetViews>
  <sheetFormatPr defaultRowHeight="15"/>
  <cols>
    <col min="1" max="1" width="15.7109375" bestFit="1" customWidth="1"/>
    <col min="2" max="2" width="7.7109375" bestFit="1" customWidth="1"/>
    <col min="3" max="3" width="7.28515625" bestFit="1" customWidth="1"/>
    <col min="4" max="4" width="9.42578125" bestFit="1" customWidth="1"/>
    <col min="5" max="5" width="11.5703125" bestFit="1" customWidth="1"/>
    <col min="6" max="6" width="4.5703125" bestFit="1" customWidth="1"/>
    <col min="7" max="8" width="4.7109375" bestFit="1" customWidth="1"/>
    <col min="9" max="9" width="9.42578125" bestFit="1" customWidth="1"/>
    <col min="10" max="11" width="11.5703125" bestFit="1" customWidth="1"/>
    <col min="12" max="12" width="9.42578125" bestFit="1" customWidth="1"/>
    <col min="13" max="14" width="11.5703125" bestFit="1" customWidth="1"/>
    <col min="15" max="15" width="9" bestFit="1" customWidth="1"/>
    <col min="16" max="16" width="6.85546875" bestFit="1" customWidth="1"/>
  </cols>
  <sheetData>
    <row r="1" spans="1:17">
      <c r="A1" s="80" t="s">
        <v>73</v>
      </c>
      <c r="B1" s="80" t="s">
        <v>74</v>
      </c>
      <c r="C1" s="80" t="s">
        <v>75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7">
      <c r="A2" s="11"/>
      <c r="B2" s="11"/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</row>
    <row r="3" spans="1:17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17">
      <c r="A4" s="11" t="s">
        <v>15</v>
      </c>
      <c r="B4" s="11" t="s">
        <v>66</v>
      </c>
      <c r="C4" s="11" t="s">
        <v>16</v>
      </c>
      <c r="D4" s="11" t="s">
        <v>19</v>
      </c>
      <c r="E4" s="11" t="s">
        <v>20</v>
      </c>
      <c r="F4" s="11" t="s">
        <v>17</v>
      </c>
      <c r="G4" s="11" t="s">
        <v>10</v>
      </c>
      <c r="H4" s="11" t="s">
        <v>11</v>
      </c>
      <c r="I4" s="11" t="s">
        <v>54</v>
      </c>
      <c r="J4" s="11" t="s">
        <v>55</v>
      </c>
      <c r="K4" s="11" t="s">
        <v>35</v>
      </c>
      <c r="L4" s="11" t="s">
        <v>56</v>
      </c>
      <c r="M4" s="11" t="s">
        <v>57</v>
      </c>
      <c r="N4" s="11" t="s">
        <v>36</v>
      </c>
      <c r="O4" s="11" t="s">
        <v>65</v>
      </c>
      <c r="P4" s="18"/>
      <c r="Q4" s="18"/>
    </row>
    <row r="5" spans="1:17">
      <c r="A5" s="11">
        <f>A2</f>
        <v>0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8"/>
      <c r="Q5" s="18"/>
    </row>
    <row r="6" spans="1:17">
      <c r="A6" s="11">
        <f>B2</f>
        <v>0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8"/>
      <c r="Q6" s="18"/>
    </row>
    <row r="7" spans="1:17">
      <c r="A7" s="11">
        <f>C2</f>
        <v>0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8"/>
      <c r="Q7" s="18"/>
    </row>
    <row r="8" spans="1:17">
      <c r="A8" s="11" t="s">
        <v>76</v>
      </c>
      <c r="B8" s="11" t="s">
        <v>66</v>
      </c>
      <c r="C8" s="11" t="s">
        <v>16</v>
      </c>
      <c r="D8" s="11" t="s">
        <v>19</v>
      </c>
      <c r="E8" s="11" t="s">
        <v>20</v>
      </c>
      <c r="F8" s="11" t="s">
        <v>17</v>
      </c>
      <c r="G8" s="11" t="s">
        <v>10</v>
      </c>
      <c r="H8" s="11" t="s">
        <v>11</v>
      </c>
      <c r="I8" s="11" t="s">
        <v>54</v>
      </c>
      <c r="J8" s="11" t="s">
        <v>55</v>
      </c>
      <c r="K8" s="11" t="s">
        <v>35</v>
      </c>
      <c r="L8" s="11" t="s">
        <v>56</v>
      </c>
      <c r="M8" s="11" t="s">
        <v>57</v>
      </c>
      <c r="N8" s="11" t="s">
        <v>36</v>
      </c>
      <c r="O8" s="11" t="s">
        <v>65</v>
      </c>
      <c r="P8" s="18"/>
      <c r="Q8" s="18"/>
    </row>
    <row r="9" spans="1:17">
      <c r="A9" s="11" t="s">
        <v>77</v>
      </c>
      <c r="B9" s="11">
        <f>B5+B6+B7</f>
        <v>0</v>
      </c>
      <c r="C9" s="11">
        <f t="shared" ref="C9:O9" si="0">C5+C6+C7</f>
        <v>0</v>
      </c>
      <c r="D9" s="11">
        <f t="shared" si="0"/>
        <v>0</v>
      </c>
      <c r="E9" s="11">
        <f t="shared" si="0"/>
        <v>0</v>
      </c>
      <c r="F9" s="11">
        <f t="shared" si="0"/>
        <v>0</v>
      </c>
      <c r="G9" s="11">
        <f t="shared" si="0"/>
        <v>0</v>
      </c>
      <c r="H9" s="11">
        <f t="shared" si="0"/>
        <v>0</v>
      </c>
      <c r="I9" s="11">
        <f t="shared" si="0"/>
        <v>0</v>
      </c>
      <c r="J9" s="11">
        <f t="shared" si="0"/>
        <v>0</v>
      </c>
      <c r="K9" s="11">
        <f t="shared" si="0"/>
        <v>0</v>
      </c>
      <c r="L9" s="11">
        <f t="shared" si="0"/>
        <v>0</v>
      </c>
      <c r="M9" s="11">
        <f t="shared" si="0"/>
        <v>0</v>
      </c>
      <c r="N9" s="11">
        <f t="shared" si="0"/>
        <v>0</v>
      </c>
      <c r="O9" s="11">
        <f t="shared" si="0"/>
        <v>0</v>
      </c>
      <c r="P9" s="18"/>
      <c r="Q9" s="18"/>
    </row>
    <row r="10" spans="1:17">
      <c r="A10" s="11" t="s">
        <v>78</v>
      </c>
      <c r="B10" s="11" t="e">
        <f>AVERAGE(B5:B7)</f>
        <v>#DIV/0!</v>
      </c>
      <c r="C10" s="11" t="e">
        <f t="shared" ref="C10:O10" si="1">AVERAGE(C5:C7)</f>
        <v>#DIV/0!</v>
      </c>
      <c r="D10" s="11" t="e">
        <f t="shared" si="1"/>
        <v>#DIV/0!</v>
      </c>
      <c r="E10" s="11" t="e">
        <f t="shared" si="1"/>
        <v>#DIV/0!</v>
      </c>
      <c r="F10" s="11" t="e">
        <f t="shared" si="1"/>
        <v>#DIV/0!</v>
      </c>
      <c r="G10" s="11" t="e">
        <f t="shared" si="1"/>
        <v>#DIV/0!</v>
      </c>
      <c r="H10" s="11" t="e">
        <f t="shared" si="1"/>
        <v>#DIV/0!</v>
      </c>
      <c r="I10" s="11" t="e">
        <f t="shared" si="1"/>
        <v>#DIV/0!</v>
      </c>
      <c r="J10" s="11" t="e">
        <f t="shared" si="1"/>
        <v>#DIV/0!</v>
      </c>
      <c r="K10" s="11" t="e">
        <f t="shared" si="1"/>
        <v>#DIV/0!</v>
      </c>
      <c r="L10" s="11" t="e">
        <f t="shared" si="1"/>
        <v>#DIV/0!</v>
      </c>
      <c r="M10" s="11" t="e">
        <f t="shared" si="1"/>
        <v>#DIV/0!</v>
      </c>
      <c r="N10" s="11" t="e">
        <f t="shared" si="1"/>
        <v>#DIV/0!</v>
      </c>
      <c r="O10" s="11" t="e">
        <f t="shared" si="1"/>
        <v>#DIV/0!</v>
      </c>
      <c r="P10" s="18"/>
      <c r="Q10" s="18"/>
    </row>
    <row r="11" spans="1:17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17">
      <c r="A12" s="11" t="s">
        <v>73</v>
      </c>
      <c r="B12" s="11" t="s">
        <v>74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17">
      <c r="A13" s="11"/>
      <c r="B13" s="11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</row>
    <row r="14" spans="1:17">
      <c r="A14" s="11" t="s">
        <v>79</v>
      </c>
      <c r="B14" s="18"/>
      <c r="C14" s="11" t="s">
        <v>66</v>
      </c>
      <c r="D14" s="11" t="s">
        <v>16</v>
      </c>
      <c r="E14" s="11" t="s">
        <v>19</v>
      </c>
      <c r="F14" s="11" t="s">
        <v>20</v>
      </c>
      <c r="G14" s="11" t="s">
        <v>17</v>
      </c>
      <c r="H14" s="11" t="s">
        <v>10</v>
      </c>
      <c r="I14" s="11" t="s">
        <v>11</v>
      </c>
      <c r="J14" s="11" t="s">
        <v>54</v>
      </c>
      <c r="K14" s="11" t="s">
        <v>55</v>
      </c>
      <c r="L14" s="11" t="s">
        <v>35</v>
      </c>
      <c r="M14" s="11" t="s">
        <v>56</v>
      </c>
      <c r="N14" s="11" t="s">
        <v>57</v>
      </c>
      <c r="O14" s="11" t="s">
        <v>36</v>
      </c>
      <c r="P14" s="11" t="s">
        <v>65</v>
      </c>
      <c r="Q14" s="18"/>
    </row>
    <row r="15" spans="1:17">
      <c r="A15" s="11" t="s">
        <v>77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8"/>
    </row>
    <row r="16" spans="1:17">
      <c r="A16" s="11" t="s">
        <v>78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8"/>
    </row>
    <row r="17" spans="1:17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17">
      <c r="A18" s="11" t="s">
        <v>74</v>
      </c>
      <c r="B18" s="11" t="s">
        <v>75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>
      <c r="A19" s="47"/>
      <c r="B19" s="4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</row>
    <row r="20" spans="1:17">
      <c r="A20" s="11" t="s">
        <v>79</v>
      </c>
      <c r="B20" s="18"/>
      <c r="C20" s="11" t="s">
        <v>66</v>
      </c>
      <c r="D20" s="11" t="s">
        <v>16</v>
      </c>
      <c r="E20" s="11" t="s">
        <v>19</v>
      </c>
      <c r="F20" s="11" t="s">
        <v>20</v>
      </c>
      <c r="G20" s="11" t="s">
        <v>17</v>
      </c>
      <c r="H20" s="11" t="s">
        <v>10</v>
      </c>
      <c r="I20" s="11" t="s">
        <v>11</v>
      </c>
      <c r="J20" s="11" t="s">
        <v>54</v>
      </c>
      <c r="K20" s="11" t="s">
        <v>55</v>
      </c>
      <c r="L20" s="11" t="s">
        <v>35</v>
      </c>
      <c r="M20" s="11" t="s">
        <v>56</v>
      </c>
      <c r="N20" s="11" t="s">
        <v>57</v>
      </c>
      <c r="O20" s="11" t="s">
        <v>36</v>
      </c>
      <c r="P20" s="11" t="s">
        <v>65</v>
      </c>
      <c r="Q20" s="18"/>
    </row>
    <row r="21" spans="1:17">
      <c r="A21" s="11" t="s">
        <v>77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8"/>
    </row>
    <row r="22" spans="1:17">
      <c r="A22" s="11" t="s">
        <v>78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8"/>
    </row>
    <row r="23" spans="1:17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1:17">
      <c r="A24" s="11" t="s">
        <v>80</v>
      </c>
      <c r="B24" s="11" t="s">
        <v>73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</row>
    <row r="25" spans="1:17">
      <c r="A25" s="47"/>
      <c r="B25" s="4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</row>
    <row r="26" spans="1:17">
      <c r="A26" s="11" t="s">
        <v>79</v>
      </c>
      <c r="B26" s="18"/>
      <c r="C26" s="11" t="s">
        <v>66</v>
      </c>
      <c r="D26" s="11" t="s">
        <v>16</v>
      </c>
      <c r="E26" s="11" t="s">
        <v>19</v>
      </c>
      <c r="F26" s="11" t="s">
        <v>20</v>
      </c>
      <c r="G26" s="11" t="s">
        <v>17</v>
      </c>
      <c r="H26" s="11" t="s">
        <v>10</v>
      </c>
      <c r="I26" s="11" t="s">
        <v>11</v>
      </c>
      <c r="J26" s="11" t="s">
        <v>54</v>
      </c>
      <c r="K26" s="11" t="s">
        <v>55</v>
      </c>
      <c r="L26" s="11" t="s">
        <v>35</v>
      </c>
      <c r="M26" s="11" t="s">
        <v>56</v>
      </c>
      <c r="N26" s="11" t="s">
        <v>57</v>
      </c>
      <c r="O26" s="11" t="s">
        <v>36</v>
      </c>
      <c r="P26" s="11" t="s">
        <v>65</v>
      </c>
      <c r="Q26" s="18"/>
    </row>
    <row r="27" spans="1:17">
      <c r="A27" s="11" t="s">
        <v>77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8"/>
    </row>
    <row r="28" spans="1:17">
      <c r="A28" s="11" t="s">
        <v>78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8"/>
    </row>
    <row r="29" spans="1:17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W1201"/>
  <sheetViews>
    <sheetView workbookViewId="0">
      <selection activeCell="B95" sqref="B95"/>
    </sheetView>
  </sheetViews>
  <sheetFormatPr defaultRowHeight="15"/>
  <cols>
    <col min="1" max="1" width="14.42578125" bestFit="1" customWidth="1"/>
    <col min="2" max="4" width="10.42578125" bestFit="1" customWidth="1"/>
    <col min="5" max="5" width="8.5703125" customWidth="1"/>
    <col min="6" max="7" width="11" bestFit="1" customWidth="1"/>
    <col min="8" max="8" width="15.140625" bestFit="1" customWidth="1"/>
    <col min="9" max="9" width="17.28515625" bestFit="1" customWidth="1"/>
    <col min="10" max="10" width="14.7109375" bestFit="1" customWidth="1"/>
    <col min="11" max="11" width="16.140625" bestFit="1" customWidth="1"/>
    <col min="12" max="12" width="18.42578125" bestFit="1" customWidth="1"/>
    <col min="13" max="13" width="15.7109375" bestFit="1" customWidth="1"/>
    <col min="21" max="21" width="12.7109375" customWidth="1"/>
    <col min="22" max="22" width="14.85546875" customWidth="1"/>
    <col min="23" max="23" width="12.28515625" customWidth="1"/>
    <col min="25" max="25" width="15.7109375" customWidth="1"/>
    <col min="26" max="26" width="11.5703125" customWidth="1"/>
    <col min="27" max="27" width="13.7109375" customWidth="1"/>
    <col min="28" max="28" width="11.140625" customWidth="1"/>
  </cols>
  <sheetData>
    <row r="1" spans="1:23">
      <c r="A1" s="49" t="s">
        <v>21</v>
      </c>
      <c r="B1" s="50" t="s">
        <v>43</v>
      </c>
      <c r="C1" s="50" t="s">
        <v>44</v>
      </c>
      <c r="D1" s="50" t="s">
        <v>45</v>
      </c>
      <c r="E1" s="51" t="s">
        <v>46</v>
      </c>
      <c r="F1" s="51" t="s">
        <v>47</v>
      </c>
      <c r="G1" s="51" t="s">
        <v>48</v>
      </c>
      <c r="H1" s="50" t="s">
        <v>49</v>
      </c>
      <c r="I1" s="50" t="s">
        <v>50</v>
      </c>
      <c r="J1" s="50" t="s">
        <v>22</v>
      </c>
      <c r="K1" s="51" t="s">
        <v>49</v>
      </c>
      <c r="L1" s="51" t="s">
        <v>50</v>
      </c>
      <c r="M1" s="52" t="s">
        <v>22</v>
      </c>
      <c r="S1" t="s">
        <v>13</v>
      </c>
      <c r="T1" t="s">
        <v>8</v>
      </c>
      <c r="U1" t="s">
        <v>49</v>
      </c>
      <c r="V1" t="s">
        <v>50</v>
      </c>
      <c r="W1" t="s">
        <v>22</v>
      </c>
    </row>
    <row r="2" spans="1:23">
      <c r="A2" s="43">
        <v>1</v>
      </c>
      <c r="B2" s="44">
        <f>'Match Score and Team Input'!B2</f>
        <v>973</v>
      </c>
      <c r="C2" s="44">
        <f>'Match Score and Team Input'!C2</f>
        <v>67</v>
      </c>
      <c r="D2" s="44">
        <f>'Match Score and Team Input'!D2</f>
        <v>2481</v>
      </c>
      <c r="E2" s="45">
        <f>'Match Score and Team Input'!E2</f>
        <v>1218</v>
      </c>
      <c r="F2" s="45">
        <f>'Match Score and Team Input'!F2</f>
        <v>4488</v>
      </c>
      <c r="G2" s="45">
        <f>'Match Score and Team Input'!G2</f>
        <v>1153</v>
      </c>
      <c r="H2" s="44">
        <f>'Match Score and Team Input'!H2</f>
        <v>65</v>
      </c>
      <c r="I2" s="44">
        <f>'Match Score and Team Input'!I2</f>
        <v>150</v>
      </c>
      <c r="J2" s="44">
        <f>'Match Score and Team Input'!J2</f>
        <v>0</v>
      </c>
      <c r="K2" s="45">
        <f>'Match Score and Team Input'!K2</f>
        <v>70</v>
      </c>
      <c r="L2" s="45">
        <f>'Match Score and Team Input'!L2</f>
        <v>70</v>
      </c>
      <c r="M2" s="45">
        <f>'Match Score and Team Input'!M2</f>
        <v>0</v>
      </c>
      <c r="S2" s="5">
        <f t="shared" ref="S2:S33" si="0">B2</f>
        <v>973</v>
      </c>
      <c r="T2" s="5">
        <v>1</v>
      </c>
      <c r="U2" s="5">
        <f t="shared" ref="U2:U33" si="1">H2</f>
        <v>65</v>
      </c>
      <c r="V2" s="5">
        <f t="shared" ref="V2:V33" si="2">I2</f>
        <v>150</v>
      </c>
      <c r="W2" s="5">
        <f t="shared" ref="W2:W33" si="3">J2</f>
        <v>0</v>
      </c>
    </row>
    <row r="3" spans="1:23">
      <c r="A3" s="43">
        <v>2</v>
      </c>
      <c r="B3" s="44">
        <f>'Match Score and Team Input'!B3</f>
        <v>973</v>
      </c>
      <c r="C3" s="44">
        <f>'Match Score and Team Input'!C3</f>
        <v>67</v>
      </c>
      <c r="D3" s="44">
        <f>'Match Score and Team Input'!D3</f>
        <v>2481</v>
      </c>
      <c r="E3" s="45">
        <f>'Match Score and Team Input'!K3</f>
        <v>50</v>
      </c>
      <c r="F3" s="45">
        <f>'Match Score and Team Input'!L3</f>
        <v>61</v>
      </c>
      <c r="G3" s="45">
        <f>'Match Score and Team Input'!M3</f>
        <v>90</v>
      </c>
      <c r="H3" s="44">
        <f>'Match Score and Team Input'!H3</f>
        <v>65</v>
      </c>
      <c r="I3" s="44">
        <f>'Match Score and Team Input'!I3</f>
        <v>120</v>
      </c>
      <c r="J3" s="44">
        <f>'Match Score and Team Input'!J3</f>
        <v>0</v>
      </c>
      <c r="K3" s="45">
        <f>'Match Score and Team Input'!K3</f>
        <v>50</v>
      </c>
      <c r="L3" s="45">
        <f>'Match Score and Team Input'!L3</f>
        <v>61</v>
      </c>
      <c r="M3" s="45">
        <f>'Match Score and Team Input'!M3</f>
        <v>90</v>
      </c>
      <c r="S3" s="5">
        <f t="shared" si="0"/>
        <v>973</v>
      </c>
      <c r="T3" s="5">
        <v>2</v>
      </c>
      <c r="U3" s="5">
        <f t="shared" si="1"/>
        <v>65</v>
      </c>
      <c r="V3" s="5">
        <f t="shared" si="2"/>
        <v>120</v>
      </c>
      <c r="W3" s="5">
        <f t="shared" si="3"/>
        <v>0</v>
      </c>
    </row>
    <row r="4" spans="1:23">
      <c r="A4" s="43">
        <v>3</v>
      </c>
      <c r="B4" s="44">
        <f>'Match Score and Team Input'!B4</f>
        <v>973</v>
      </c>
      <c r="C4" s="44">
        <f>'Match Score and Team Input'!C4</f>
        <v>67</v>
      </c>
      <c r="D4" s="44">
        <f>'Match Score and Team Input'!D4</f>
        <v>2481</v>
      </c>
      <c r="E4" s="45">
        <f>'Match Score and Team Input'!E4</f>
        <v>1318</v>
      </c>
      <c r="F4" s="45">
        <f>'Match Score and Team Input'!F4</f>
        <v>4488</v>
      </c>
      <c r="G4" s="45">
        <f>'Match Score and Team Input'!G4</f>
        <v>1153</v>
      </c>
      <c r="H4" s="44">
        <f>'Match Score and Team Input'!H4</f>
        <v>65</v>
      </c>
      <c r="I4" s="44">
        <f>'Match Score and Team Input'!I4</f>
        <v>200</v>
      </c>
      <c r="J4" s="44">
        <f>'Match Score and Team Input'!J4</f>
        <v>0</v>
      </c>
      <c r="K4" s="45">
        <f>'Match Score and Team Input'!K4</f>
        <v>30</v>
      </c>
      <c r="L4" s="45">
        <f>'Match Score and Team Input'!L4</f>
        <v>52</v>
      </c>
      <c r="M4" s="45">
        <f>'Match Score and Team Input'!M4</f>
        <v>0</v>
      </c>
      <c r="S4" s="5">
        <f t="shared" si="0"/>
        <v>973</v>
      </c>
      <c r="T4" s="5">
        <v>3</v>
      </c>
      <c r="U4" s="5">
        <f t="shared" si="1"/>
        <v>65</v>
      </c>
      <c r="V4" s="5">
        <f t="shared" si="2"/>
        <v>200</v>
      </c>
      <c r="W4" s="5">
        <f t="shared" si="3"/>
        <v>0</v>
      </c>
    </row>
    <row r="5" spans="1:23">
      <c r="A5" s="43">
        <v>4</v>
      </c>
      <c r="B5" s="44">
        <f>'Match Score and Team Input'!B5</f>
        <v>1318</v>
      </c>
      <c r="C5" s="44">
        <f>'Match Score and Team Input'!C5</f>
        <v>4488</v>
      </c>
      <c r="D5" s="44">
        <f>'Match Score and Team Input'!D5</f>
        <v>1153</v>
      </c>
      <c r="E5" s="45">
        <f>'Match Score and Team Input'!E5</f>
        <v>1310</v>
      </c>
      <c r="F5" s="45">
        <f>'Match Score and Team Input'!F5</f>
        <v>494</v>
      </c>
      <c r="G5" s="45">
        <f>'Match Score and Team Input'!G5</f>
        <v>1730</v>
      </c>
      <c r="H5" s="44">
        <f>'Match Score and Team Input'!H5</f>
        <v>70</v>
      </c>
      <c r="I5" s="44">
        <f>'Match Score and Team Input'!I5</f>
        <v>151</v>
      </c>
      <c r="J5" s="44">
        <f>'Match Score and Team Input'!J5</f>
        <v>0</v>
      </c>
      <c r="K5" s="45">
        <f>'Match Score and Team Input'!K5</f>
        <v>70</v>
      </c>
      <c r="L5" s="45">
        <f>'Match Score and Team Input'!L5</f>
        <v>92</v>
      </c>
      <c r="M5" s="45">
        <f>'Match Score and Team Input'!M5</f>
        <v>0</v>
      </c>
      <c r="S5" s="5">
        <f t="shared" si="0"/>
        <v>1318</v>
      </c>
      <c r="T5" s="5">
        <v>4</v>
      </c>
      <c r="U5" s="5">
        <f t="shared" si="1"/>
        <v>70</v>
      </c>
      <c r="V5" s="5">
        <f t="shared" si="2"/>
        <v>151</v>
      </c>
      <c r="W5" s="5">
        <f t="shared" si="3"/>
        <v>0</v>
      </c>
    </row>
    <row r="6" spans="1:23">
      <c r="A6" s="43">
        <v>5</v>
      </c>
      <c r="B6" s="44">
        <f>'Match Score and Team Input'!B6</f>
        <v>1318</v>
      </c>
      <c r="C6" s="44">
        <f>'Match Score and Team Input'!C6</f>
        <v>4488</v>
      </c>
      <c r="D6" s="44">
        <f>'Match Score and Team Input'!D6</f>
        <v>1153</v>
      </c>
      <c r="E6" s="45">
        <f>'Match Score and Team Input'!E6</f>
        <v>1310</v>
      </c>
      <c r="F6" s="45">
        <f>'Match Score and Team Input'!F6</f>
        <v>494</v>
      </c>
      <c r="G6" s="45">
        <f>'Match Score and Team Input'!G6</f>
        <v>1730</v>
      </c>
      <c r="H6" s="44">
        <f>'Match Score and Team Input'!H6</f>
        <v>70</v>
      </c>
      <c r="I6" s="44">
        <f>'Match Score and Team Input'!I6</f>
        <v>101</v>
      </c>
      <c r="J6" s="44">
        <f>'Match Score and Team Input'!J6</f>
        <v>0</v>
      </c>
      <c r="K6" s="45">
        <f>'Match Score and Team Input'!K6</f>
        <v>35</v>
      </c>
      <c r="L6" s="45">
        <f>'Match Score and Team Input'!L6</f>
        <v>105</v>
      </c>
      <c r="M6" s="45">
        <f>'Match Score and Team Input'!M6</f>
        <v>50</v>
      </c>
      <c r="S6" s="5">
        <f t="shared" si="0"/>
        <v>1318</v>
      </c>
      <c r="T6" s="5">
        <v>5</v>
      </c>
      <c r="U6" s="5">
        <f t="shared" si="1"/>
        <v>70</v>
      </c>
      <c r="V6" s="5">
        <f t="shared" si="2"/>
        <v>101</v>
      </c>
      <c r="W6" s="5">
        <f t="shared" si="3"/>
        <v>0</v>
      </c>
    </row>
    <row r="7" spans="1:23">
      <c r="A7" s="43">
        <v>6</v>
      </c>
      <c r="B7" s="44">
        <f>'Match Score and Team Input'!B7</f>
        <v>3098</v>
      </c>
      <c r="C7" s="44">
        <f>'Match Score and Team Input'!C7</f>
        <v>148</v>
      </c>
      <c r="D7" s="44">
        <f>'Match Score and Team Input'!D7</f>
        <v>558</v>
      </c>
      <c r="E7" s="45">
        <f>'Match Score and Team Input'!E7</f>
        <v>973</v>
      </c>
      <c r="F7" s="45">
        <f>'Match Score and Team Input'!F7</f>
        <v>67</v>
      </c>
      <c r="G7" s="45">
        <f>'Match Score and Team Input'!G7</f>
        <v>2481</v>
      </c>
      <c r="H7" s="44">
        <f>'Match Score and Team Input'!H7</f>
        <v>35</v>
      </c>
      <c r="I7" s="44">
        <f>'Match Score and Team Input'!I7</f>
        <v>62</v>
      </c>
      <c r="J7" s="44">
        <f>'Match Score and Team Input'!J7</f>
        <v>50</v>
      </c>
      <c r="K7" s="45">
        <f>'Match Score and Team Input'!K7</f>
        <v>45</v>
      </c>
      <c r="L7" s="45">
        <f>'Match Score and Team Input'!L7</f>
        <v>110</v>
      </c>
      <c r="M7" s="45">
        <f>'Match Score and Team Input'!M7</f>
        <v>0</v>
      </c>
      <c r="S7" s="5">
        <f t="shared" si="0"/>
        <v>3098</v>
      </c>
      <c r="T7" s="5">
        <v>6</v>
      </c>
      <c r="U7" s="5">
        <f t="shared" si="1"/>
        <v>35</v>
      </c>
      <c r="V7" s="5">
        <f t="shared" si="2"/>
        <v>62</v>
      </c>
      <c r="W7" s="5">
        <f t="shared" si="3"/>
        <v>50</v>
      </c>
    </row>
    <row r="8" spans="1:23">
      <c r="A8" s="43">
        <v>7</v>
      </c>
      <c r="B8" s="44">
        <f>'Match Score and Team Input'!B8</f>
        <v>1318</v>
      </c>
      <c r="C8" s="44">
        <f>'Match Score and Team Input'!C8</f>
        <v>4488</v>
      </c>
      <c r="D8" s="44">
        <f>'Match Score and Team Input'!D8</f>
        <v>1153</v>
      </c>
      <c r="E8" s="45">
        <f>'Match Score and Team Input'!E8</f>
        <v>188</v>
      </c>
      <c r="F8" s="45">
        <f>'Match Score and Team Input'!F8</f>
        <v>1310</v>
      </c>
      <c r="G8" s="45">
        <f>'Match Score and Team Input'!G8</f>
        <v>1730</v>
      </c>
      <c r="H8" s="44">
        <f>'Match Score and Team Input'!H8</f>
        <v>70</v>
      </c>
      <c r="I8" s="44">
        <f>'Match Score and Team Input'!I8</f>
        <v>142</v>
      </c>
      <c r="J8" s="44">
        <f>'Match Score and Team Input'!J8</f>
        <v>0</v>
      </c>
      <c r="K8" s="45">
        <f>'Match Score and Team Input'!K8</f>
        <v>50</v>
      </c>
      <c r="L8" s="45">
        <f>'Match Score and Team Input'!L8</f>
        <v>83</v>
      </c>
      <c r="M8" s="45">
        <f>'Match Score and Team Input'!M8</f>
        <v>0</v>
      </c>
      <c r="S8" s="5">
        <f t="shared" si="0"/>
        <v>1318</v>
      </c>
      <c r="T8" s="5">
        <v>7</v>
      </c>
      <c r="U8" s="5">
        <f t="shared" si="1"/>
        <v>70</v>
      </c>
      <c r="V8" s="5">
        <f t="shared" si="2"/>
        <v>142</v>
      </c>
      <c r="W8" s="5">
        <f t="shared" si="3"/>
        <v>0</v>
      </c>
    </row>
    <row r="9" spans="1:23">
      <c r="A9" s="43">
        <v>8</v>
      </c>
      <c r="B9" s="44">
        <f>'Match Score and Team Input'!B9</f>
        <v>1756</v>
      </c>
      <c r="C9" s="44">
        <f>'Match Score and Team Input'!C9</f>
        <v>148</v>
      </c>
      <c r="D9" s="44">
        <f>'Match Score and Team Input'!D9</f>
        <v>558</v>
      </c>
      <c r="E9" s="45">
        <f>'Match Score and Team Input'!E9</f>
        <v>973</v>
      </c>
      <c r="F9" s="45">
        <f>'Match Score and Team Input'!F9</f>
        <v>67</v>
      </c>
      <c r="G9" s="45">
        <f>'Match Score and Team Input'!G9</f>
        <v>2481</v>
      </c>
      <c r="H9" s="44">
        <f>'Match Score and Team Input'!H9</f>
        <v>35</v>
      </c>
      <c r="I9" s="44">
        <f>'Match Score and Team Input'!I9</f>
        <v>102</v>
      </c>
      <c r="J9" s="44">
        <f>'Match Score and Team Input'!J9</f>
        <v>0</v>
      </c>
      <c r="K9" s="45">
        <f>'Match Score and Team Input'!K9</f>
        <v>65</v>
      </c>
      <c r="L9" s="45">
        <f>'Match Score and Team Input'!L9</f>
        <v>140</v>
      </c>
      <c r="M9" s="45">
        <f>'Match Score and Team Input'!M9</f>
        <v>0</v>
      </c>
      <c r="S9" s="5">
        <f t="shared" si="0"/>
        <v>1756</v>
      </c>
      <c r="T9" s="5">
        <v>8</v>
      </c>
      <c r="U9" s="5">
        <f t="shared" si="1"/>
        <v>35</v>
      </c>
      <c r="V9" s="5">
        <f t="shared" si="2"/>
        <v>102</v>
      </c>
      <c r="W9" s="5">
        <f t="shared" si="3"/>
        <v>0</v>
      </c>
    </row>
    <row r="10" spans="1:23">
      <c r="A10" s="43">
        <v>9</v>
      </c>
      <c r="B10" s="44">
        <f>'Match Score and Team Input'!B10</f>
        <v>188</v>
      </c>
      <c r="C10" s="44">
        <f>'Match Score and Team Input'!C10</f>
        <v>1310</v>
      </c>
      <c r="D10" s="44">
        <f>'Match Score and Team Input'!D10</f>
        <v>1730</v>
      </c>
      <c r="E10" s="45">
        <f>'Match Score and Team Input'!E10</f>
        <v>3310</v>
      </c>
      <c r="F10" s="45">
        <f>'Match Score and Team Input'!F10</f>
        <v>70</v>
      </c>
      <c r="G10" s="45">
        <f>'Match Score and Team Input'!G10</f>
        <v>2052</v>
      </c>
      <c r="H10" s="44">
        <f>'Match Score and Team Input'!H10</f>
        <v>70</v>
      </c>
      <c r="I10" s="44">
        <f>'Match Score and Team Input'!I10</f>
        <v>63</v>
      </c>
      <c r="J10" s="44">
        <f>'Match Score and Team Input'!J10</f>
        <v>20</v>
      </c>
      <c r="K10" s="45">
        <f>'Match Score and Team Input'!K10</f>
        <v>75</v>
      </c>
      <c r="L10" s="45">
        <f>'Match Score and Team Input'!L10</f>
        <v>71</v>
      </c>
      <c r="M10" s="45">
        <f>'Match Score and Team Input'!M10</f>
        <v>0</v>
      </c>
      <c r="S10" s="5">
        <f t="shared" si="0"/>
        <v>188</v>
      </c>
      <c r="T10" s="5">
        <v>9</v>
      </c>
      <c r="U10" s="5">
        <f t="shared" si="1"/>
        <v>70</v>
      </c>
      <c r="V10" s="5">
        <f t="shared" si="2"/>
        <v>63</v>
      </c>
      <c r="W10" s="5">
        <f t="shared" si="3"/>
        <v>20</v>
      </c>
    </row>
    <row r="11" spans="1:23">
      <c r="A11" s="43">
        <v>10</v>
      </c>
      <c r="B11" s="44">
        <f>'Match Score and Team Input'!B11</f>
        <v>1318</v>
      </c>
      <c r="C11" s="44">
        <f>'Match Score and Team Input'!C11</f>
        <v>4488</v>
      </c>
      <c r="D11" s="44">
        <f>'Match Score and Team Input'!D11</f>
        <v>1218</v>
      </c>
      <c r="E11" s="45">
        <f>'Match Score and Team Input'!E11</f>
        <v>836</v>
      </c>
      <c r="F11" s="45">
        <f>'Match Score and Team Input'!F11</f>
        <v>1023</v>
      </c>
      <c r="G11" s="45">
        <f>'Match Score and Team Input'!G11</f>
        <v>225</v>
      </c>
      <c r="H11" s="44">
        <f>'Match Score and Team Input'!H11</f>
        <v>50</v>
      </c>
      <c r="I11" s="44">
        <f>'Match Score and Team Input'!I11</f>
        <v>131</v>
      </c>
      <c r="J11" s="44">
        <f>'Match Score and Team Input'!J11</f>
        <v>50</v>
      </c>
      <c r="K11" s="45">
        <f>'Match Score and Team Input'!K11</f>
        <v>70</v>
      </c>
      <c r="L11" s="45">
        <f>'Match Score and Team Input'!L11</f>
        <v>111</v>
      </c>
      <c r="M11" s="45">
        <f>'Match Score and Team Input'!M11</f>
        <v>0</v>
      </c>
      <c r="S11" s="5">
        <f t="shared" si="0"/>
        <v>1318</v>
      </c>
      <c r="T11" s="5">
        <v>10</v>
      </c>
      <c r="U11" s="5">
        <f t="shared" si="1"/>
        <v>50</v>
      </c>
      <c r="V11" s="5">
        <f t="shared" si="2"/>
        <v>131</v>
      </c>
      <c r="W11" s="5">
        <f t="shared" si="3"/>
        <v>50</v>
      </c>
    </row>
    <row r="12" spans="1:23">
      <c r="A12" s="43">
        <v>11</v>
      </c>
      <c r="B12" s="44">
        <f>'Match Score and Team Input'!B12</f>
        <v>2337</v>
      </c>
      <c r="C12" s="44">
        <f>'Match Score and Team Input'!C12</f>
        <v>179</v>
      </c>
      <c r="D12" s="44">
        <f>'Match Score and Team Input'!D12</f>
        <v>488</v>
      </c>
      <c r="E12" s="45">
        <f>'Match Score and Team Input'!E12</f>
        <v>973</v>
      </c>
      <c r="F12" s="45">
        <f>'Match Score and Team Input'!F12</f>
        <v>67</v>
      </c>
      <c r="G12" s="45">
        <f>'Match Score and Team Input'!G12</f>
        <v>2481</v>
      </c>
      <c r="H12" s="44">
        <f>'Match Score and Team Input'!H12</f>
        <v>45</v>
      </c>
      <c r="I12" s="44">
        <f>'Match Score and Team Input'!I12</f>
        <v>121</v>
      </c>
      <c r="J12" s="44">
        <f>'Match Score and Team Input'!J12</f>
        <v>0</v>
      </c>
      <c r="K12" s="45">
        <f>'Match Score and Team Input'!K12</f>
        <v>65</v>
      </c>
      <c r="L12" s="45">
        <f>'Match Score and Team Input'!L12</f>
        <v>130</v>
      </c>
      <c r="M12" s="45">
        <f>'Match Score and Team Input'!M12</f>
        <v>0</v>
      </c>
      <c r="S12" s="5">
        <f t="shared" si="0"/>
        <v>2337</v>
      </c>
      <c r="T12" s="5">
        <v>11</v>
      </c>
      <c r="U12" s="5">
        <f t="shared" si="1"/>
        <v>45</v>
      </c>
      <c r="V12" s="5">
        <f t="shared" si="2"/>
        <v>121</v>
      </c>
      <c r="W12" s="5">
        <f t="shared" si="3"/>
        <v>0</v>
      </c>
    </row>
    <row r="13" spans="1:23">
      <c r="A13" s="43">
        <v>12</v>
      </c>
      <c r="B13" s="44">
        <f>'Match Score and Team Input'!B13</f>
        <v>188</v>
      </c>
      <c r="C13" s="44">
        <f>'Match Score and Team Input'!C13</f>
        <v>494</v>
      </c>
      <c r="D13" s="44">
        <f>'Match Score and Team Input'!D13</f>
        <v>1730</v>
      </c>
      <c r="E13" s="45">
        <f>'Match Score and Team Input'!E13</f>
        <v>3310</v>
      </c>
      <c r="F13" s="45">
        <f>'Match Score and Team Input'!F13</f>
        <v>70</v>
      </c>
      <c r="G13" s="45">
        <f>'Match Score and Team Input'!G13</f>
        <v>2052</v>
      </c>
      <c r="H13" s="44">
        <f>'Match Score and Team Input'!H13</f>
        <v>50</v>
      </c>
      <c r="I13" s="44">
        <f>'Match Score and Team Input'!I13</f>
        <v>82</v>
      </c>
      <c r="J13" s="44">
        <f>'Match Score and Team Input'!J13</f>
        <v>0</v>
      </c>
      <c r="K13" s="45">
        <f>'Match Score and Team Input'!K13</f>
        <v>75</v>
      </c>
      <c r="L13" s="45">
        <f>'Match Score and Team Input'!L13</f>
        <v>130</v>
      </c>
      <c r="M13" s="45">
        <f>'Match Score and Team Input'!M13</f>
        <v>0</v>
      </c>
      <c r="S13" s="5">
        <f t="shared" si="0"/>
        <v>188</v>
      </c>
      <c r="T13" s="5">
        <v>12</v>
      </c>
      <c r="U13" s="5">
        <f t="shared" si="1"/>
        <v>50</v>
      </c>
      <c r="V13" s="5">
        <f t="shared" si="2"/>
        <v>82</v>
      </c>
      <c r="W13" s="5">
        <f t="shared" si="3"/>
        <v>0</v>
      </c>
    </row>
    <row r="14" spans="1:23">
      <c r="A14" s="43">
        <v>13</v>
      </c>
      <c r="B14" s="44">
        <f>'Match Score and Team Input'!B14</f>
        <v>1318</v>
      </c>
      <c r="C14" s="44">
        <f>'Match Score and Team Input'!C14</f>
        <v>4488</v>
      </c>
      <c r="D14" s="44">
        <f>'Match Score and Team Input'!D14</f>
        <v>1153</v>
      </c>
      <c r="E14" s="45">
        <f>'Match Score and Team Input'!E14</f>
        <v>836</v>
      </c>
      <c r="F14" s="45">
        <f>'Match Score and Team Input'!F14</f>
        <v>1023</v>
      </c>
      <c r="G14" s="45">
        <f>'Match Score and Team Input'!G14</f>
        <v>225</v>
      </c>
      <c r="H14" s="44">
        <f>'Match Score and Team Input'!H14</f>
        <v>50</v>
      </c>
      <c r="I14" s="44">
        <f>'Match Score and Team Input'!I14</f>
        <v>82</v>
      </c>
      <c r="J14" s="44">
        <f>'Match Score and Team Input'!J14</f>
        <v>0</v>
      </c>
      <c r="K14" s="45">
        <f>'Match Score and Team Input'!K14</f>
        <v>65</v>
      </c>
      <c r="L14" s="45">
        <f>'Match Score and Team Input'!L14</f>
        <v>93</v>
      </c>
      <c r="M14" s="45">
        <f>'Match Score and Team Input'!M14</f>
        <v>0</v>
      </c>
      <c r="S14" s="5">
        <f t="shared" si="0"/>
        <v>1318</v>
      </c>
      <c r="T14" s="5">
        <v>13</v>
      </c>
      <c r="U14" s="5">
        <f t="shared" si="1"/>
        <v>50</v>
      </c>
      <c r="V14" s="5">
        <f t="shared" si="2"/>
        <v>82</v>
      </c>
      <c r="W14" s="5">
        <f t="shared" si="3"/>
        <v>0</v>
      </c>
    </row>
    <row r="15" spans="1:23">
      <c r="A15" s="43">
        <v>14</v>
      </c>
      <c r="B15" s="44">
        <f>'Match Score and Team Input'!B15</f>
        <v>2337</v>
      </c>
      <c r="C15" s="44">
        <f>'Match Score and Team Input'!C15</f>
        <v>862</v>
      </c>
      <c r="D15" s="44">
        <f>'Match Score and Team Input'!D15</f>
        <v>179</v>
      </c>
      <c r="E15" s="45">
        <f>'Match Score and Team Input'!E15</f>
        <v>973</v>
      </c>
      <c r="F15" s="45">
        <f>'Match Score and Team Input'!F15</f>
        <v>67</v>
      </c>
      <c r="G15" s="45">
        <f>'Match Score and Team Input'!G15</f>
        <v>2481</v>
      </c>
      <c r="H15" s="44">
        <f>'Match Score and Team Input'!H15</f>
        <v>35</v>
      </c>
      <c r="I15" s="44">
        <f>'Match Score and Team Input'!I15</f>
        <v>62</v>
      </c>
      <c r="J15" s="44">
        <f>'Match Score and Team Input'!J15</f>
        <v>0</v>
      </c>
      <c r="K15" s="45">
        <f>'Match Score and Team Input'!K15</f>
        <v>65</v>
      </c>
      <c r="L15" s="45">
        <f>'Match Score and Team Input'!L15</f>
        <v>51</v>
      </c>
      <c r="M15" s="45">
        <f>'Match Score and Team Input'!M15</f>
        <v>0</v>
      </c>
      <c r="S15" s="5">
        <f t="shared" si="0"/>
        <v>2337</v>
      </c>
      <c r="T15" s="5">
        <v>14</v>
      </c>
      <c r="U15" s="5">
        <f t="shared" si="1"/>
        <v>35</v>
      </c>
      <c r="V15" s="5">
        <f t="shared" si="2"/>
        <v>62</v>
      </c>
      <c r="W15" s="5">
        <f t="shared" si="3"/>
        <v>0</v>
      </c>
    </row>
    <row r="16" spans="1:23">
      <c r="A16" s="43">
        <v>15</v>
      </c>
      <c r="B16" s="44">
        <f>'Match Score and Team Input'!B16</f>
        <v>1756</v>
      </c>
      <c r="C16" s="44">
        <f>'Match Score and Team Input'!C16</f>
        <v>148</v>
      </c>
      <c r="D16" s="44">
        <f>'Match Score and Team Input'!D16</f>
        <v>558</v>
      </c>
      <c r="E16" s="45">
        <f>'Match Score and Team Input'!E16</f>
        <v>2122</v>
      </c>
      <c r="F16" s="45">
        <f>'Match Score and Team Input'!F16</f>
        <v>1717</v>
      </c>
      <c r="G16" s="45">
        <f>'Match Score and Team Input'!G16</f>
        <v>3683</v>
      </c>
      <c r="H16" s="44">
        <f>'Match Score and Team Input'!H16</f>
        <v>70</v>
      </c>
      <c r="I16" s="44">
        <f>'Match Score and Team Input'!I16</f>
        <v>121</v>
      </c>
      <c r="J16" s="44">
        <f>'Match Score and Team Input'!J16</f>
        <v>20</v>
      </c>
      <c r="K16" s="45">
        <f>'Match Score and Team Input'!K16</f>
        <v>70</v>
      </c>
      <c r="L16" s="45">
        <f>'Match Score and Team Input'!L16</f>
        <v>141</v>
      </c>
      <c r="M16" s="45">
        <f>'Match Score and Team Input'!M16</f>
        <v>0</v>
      </c>
      <c r="S16" s="5">
        <f t="shared" si="0"/>
        <v>1756</v>
      </c>
      <c r="T16" s="5">
        <v>15</v>
      </c>
      <c r="U16" s="5">
        <f t="shared" si="1"/>
        <v>70</v>
      </c>
      <c r="V16" s="5">
        <f t="shared" si="2"/>
        <v>121</v>
      </c>
      <c r="W16" s="5">
        <f t="shared" si="3"/>
        <v>20</v>
      </c>
    </row>
    <row r="17" spans="1:23">
      <c r="A17" s="43">
        <v>16</v>
      </c>
      <c r="B17" s="44">
        <f>'Match Score and Team Input'!B17</f>
        <v>188</v>
      </c>
      <c r="C17" s="44">
        <f>'Match Score and Team Input'!C17</f>
        <v>494</v>
      </c>
      <c r="D17" s="44">
        <f>'Match Score and Team Input'!D17</f>
        <v>1730</v>
      </c>
      <c r="E17" s="45">
        <f>'Match Score and Team Input'!E17</f>
        <v>3310</v>
      </c>
      <c r="F17" s="45">
        <f>'Match Score and Team Input'!F17</f>
        <v>70</v>
      </c>
      <c r="G17" s="45">
        <f>'Match Score and Team Input'!G17</f>
        <v>2052</v>
      </c>
      <c r="H17" s="44">
        <f>'Match Score and Team Input'!H17</f>
        <v>70</v>
      </c>
      <c r="I17" s="44">
        <f>'Match Score and Team Input'!I17</f>
        <v>122</v>
      </c>
      <c r="J17" s="44">
        <f>'Match Score and Team Input'!J17</f>
        <v>0</v>
      </c>
      <c r="K17" s="45">
        <f>'Match Score and Team Input'!K17</f>
        <v>46</v>
      </c>
      <c r="L17" s="45">
        <f>'Match Score and Team Input'!L17</f>
        <v>130</v>
      </c>
      <c r="M17" s="45">
        <f>'Match Score and Team Input'!M17</f>
        <v>0</v>
      </c>
      <c r="S17" s="5">
        <f t="shared" si="0"/>
        <v>188</v>
      </c>
      <c r="T17" s="5">
        <v>16</v>
      </c>
      <c r="U17" s="5">
        <f t="shared" si="1"/>
        <v>70</v>
      </c>
      <c r="V17" s="5">
        <f t="shared" si="2"/>
        <v>122</v>
      </c>
      <c r="W17" s="5">
        <f t="shared" si="3"/>
        <v>0</v>
      </c>
    </row>
    <row r="18" spans="1:23">
      <c r="A18" s="43">
        <v>17</v>
      </c>
      <c r="B18" s="44">
        <f>'Match Score and Team Input'!B18</f>
        <v>1318</v>
      </c>
      <c r="C18" s="44">
        <f>'Match Score and Team Input'!C18</f>
        <v>4488</v>
      </c>
      <c r="D18" s="44">
        <f>'Match Score and Team Input'!D18</f>
        <v>1153</v>
      </c>
      <c r="E18" s="45">
        <f>'Match Score and Team Input'!E18</f>
        <v>836</v>
      </c>
      <c r="F18" s="45">
        <f>'Match Score and Team Input'!F18</f>
        <v>1023</v>
      </c>
      <c r="G18" s="45">
        <f>'Match Score and Team Input'!G18</f>
        <v>225</v>
      </c>
      <c r="H18" s="44">
        <f>'Match Score and Team Input'!H18</f>
        <v>75</v>
      </c>
      <c r="I18" s="44">
        <f>'Match Score and Team Input'!I18</f>
        <v>150</v>
      </c>
      <c r="J18" s="44">
        <f>'Match Score and Team Input'!J18</f>
        <v>0</v>
      </c>
      <c r="K18" s="45">
        <f>'Match Score and Team Input'!K18</f>
        <v>65</v>
      </c>
      <c r="L18" s="45">
        <f>'Match Score and Team Input'!L18</f>
        <v>100</v>
      </c>
      <c r="M18" s="45">
        <f>'Match Score and Team Input'!M18</f>
        <v>0</v>
      </c>
      <c r="S18" s="5">
        <f t="shared" si="0"/>
        <v>1318</v>
      </c>
      <c r="T18" s="5">
        <v>17</v>
      </c>
      <c r="U18" s="5">
        <f t="shared" si="1"/>
        <v>75</v>
      </c>
      <c r="V18" s="5">
        <f t="shared" si="2"/>
        <v>150</v>
      </c>
      <c r="W18" s="5">
        <f t="shared" si="3"/>
        <v>0</v>
      </c>
    </row>
    <row r="19" spans="1:23">
      <c r="A19" s="43">
        <v>18</v>
      </c>
      <c r="B19" s="44">
        <f>'Match Score and Team Input'!B19</f>
        <v>2337</v>
      </c>
      <c r="C19" s="44">
        <f>'Match Score and Team Input'!C19</f>
        <v>862</v>
      </c>
      <c r="D19" s="44">
        <f>'Match Score and Team Input'!D19</f>
        <v>179</v>
      </c>
      <c r="E19" s="45">
        <f>'Match Score and Team Input'!E19</f>
        <v>973</v>
      </c>
      <c r="F19" s="45">
        <f>'Match Score and Team Input'!F19</f>
        <v>67</v>
      </c>
      <c r="G19" s="45">
        <f>'Match Score and Team Input'!G19</f>
        <v>2481</v>
      </c>
      <c r="H19" s="44">
        <f>'Match Score and Team Input'!H19</f>
        <v>55</v>
      </c>
      <c r="I19" s="44">
        <f>'Match Score and Team Input'!I19</f>
        <v>73</v>
      </c>
      <c r="J19" s="44">
        <f>'Match Score and Team Input'!J19</f>
        <v>50</v>
      </c>
      <c r="K19" s="45">
        <f>'Match Score and Team Input'!K19</f>
        <v>65</v>
      </c>
      <c r="L19" s="45">
        <f>'Match Score and Team Input'!L19</f>
        <v>92</v>
      </c>
      <c r="M19" s="45">
        <f>'Match Score and Team Input'!M19</f>
        <v>0</v>
      </c>
      <c r="S19" s="5">
        <f t="shared" si="0"/>
        <v>2337</v>
      </c>
      <c r="T19" s="5">
        <v>18</v>
      </c>
      <c r="U19" s="5">
        <f t="shared" si="1"/>
        <v>55</v>
      </c>
      <c r="V19" s="5">
        <f t="shared" si="2"/>
        <v>73</v>
      </c>
      <c r="W19" s="5">
        <f t="shared" si="3"/>
        <v>50</v>
      </c>
    </row>
    <row r="20" spans="1:23">
      <c r="A20" s="43">
        <v>19</v>
      </c>
      <c r="B20" s="44">
        <f>'Match Score and Team Input'!B20</f>
        <v>1756</v>
      </c>
      <c r="C20" s="44">
        <f>'Match Score and Team Input'!C20</f>
        <v>148</v>
      </c>
      <c r="D20" s="44">
        <f>'Match Score and Team Input'!D20</f>
        <v>558</v>
      </c>
      <c r="E20" s="45">
        <f>'Match Score and Team Input'!E20</f>
        <v>2122</v>
      </c>
      <c r="F20" s="45">
        <f>'Match Score and Team Input'!F20</f>
        <v>1717</v>
      </c>
      <c r="G20" s="45">
        <f>'Match Score and Team Input'!G20</f>
        <v>3683</v>
      </c>
      <c r="H20" s="44">
        <f>'Match Score and Team Input'!H20</f>
        <v>70</v>
      </c>
      <c r="I20" s="44">
        <f>'Match Score and Team Input'!I20</f>
        <v>112</v>
      </c>
      <c r="J20" s="44">
        <f>'Match Score and Team Input'!J20</f>
        <v>50</v>
      </c>
      <c r="K20" s="45">
        <f>'Match Score and Team Input'!K20</f>
        <v>50</v>
      </c>
      <c r="L20" s="45">
        <f>'Match Score and Team Input'!L20</f>
        <v>113</v>
      </c>
      <c r="M20" s="45">
        <f>'Match Score and Team Input'!M20</f>
        <v>0</v>
      </c>
      <c r="S20" s="5">
        <f t="shared" si="0"/>
        <v>1756</v>
      </c>
      <c r="T20" s="5">
        <v>19</v>
      </c>
      <c r="U20" s="5">
        <f t="shared" si="1"/>
        <v>70</v>
      </c>
      <c r="V20" s="5">
        <f t="shared" si="2"/>
        <v>112</v>
      </c>
      <c r="W20" s="5">
        <f t="shared" si="3"/>
        <v>50</v>
      </c>
    </row>
    <row r="21" spans="1:23">
      <c r="A21" s="43">
        <v>20</v>
      </c>
      <c r="B21" s="44">
        <f>'Match Score and Team Input'!B21</f>
        <v>225</v>
      </c>
      <c r="C21" s="44">
        <f>'Match Score and Team Input'!C21</f>
        <v>3504</v>
      </c>
      <c r="D21" s="44">
        <f>'Match Score and Team Input'!D21</f>
        <v>353</v>
      </c>
      <c r="E21" s="45">
        <f>'Match Score and Team Input'!E21</f>
        <v>365</v>
      </c>
      <c r="F21" s="45">
        <f>'Match Score and Team Input'!F21</f>
        <v>148</v>
      </c>
      <c r="G21" s="45">
        <f>'Match Score and Team Input'!G21</f>
        <v>70</v>
      </c>
      <c r="H21" s="44">
        <f>'Match Score and Team Input'!H21</f>
        <v>10</v>
      </c>
      <c r="I21" s="44">
        <f>'Match Score and Team Input'!I21</f>
        <v>53</v>
      </c>
      <c r="J21" s="44">
        <f>'Match Score and Team Input'!J21</f>
        <v>0</v>
      </c>
      <c r="K21" s="45">
        <f>'Match Score and Team Input'!K21</f>
        <v>75</v>
      </c>
      <c r="L21" s="45">
        <f>'Match Score and Team Input'!L21</f>
        <v>121</v>
      </c>
      <c r="M21" s="45">
        <f>'Match Score and Team Input'!M21</f>
        <v>50</v>
      </c>
      <c r="S21" s="5">
        <f t="shared" si="0"/>
        <v>225</v>
      </c>
      <c r="T21" s="5">
        <v>20</v>
      </c>
      <c r="U21" s="5">
        <f t="shared" si="1"/>
        <v>10</v>
      </c>
      <c r="V21" s="5">
        <f t="shared" si="2"/>
        <v>53</v>
      </c>
      <c r="W21" s="5">
        <f t="shared" si="3"/>
        <v>0</v>
      </c>
    </row>
    <row r="22" spans="1:23">
      <c r="A22" s="43">
        <v>21</v>
      </c>
      <c r="B22" s="44">
        <f>'Match Score and Team Input'!B22</f>
        <v>1310</v>
      </c>
      <c r="C22" s="44">
        <f>'Match Score and Team Input'!C22</f>
        <v>1023</v>
      </c>
      <c r="D22" s="44">
        <f>'Match Score and Team Input'!D22</f>
        <v>4060</v>
      </c>
      <c r="E22" s="45">
        <f>'Match Score and Team Input'!E22</f>
        <v>67</v>
      </c>
      <c r="F22" s="45">
        <f>'Match Score and Team Input'!F22</f>
        <v>45</v>
      </c>
      <c r="G22" s="45">
        <f>'Match Score and Team Input'!G22</f>
        <v>3138</v>
      </c>
      <c r="H22" s="44">
        <f>'Match Score and Team Input'!H22</f>
        <v>45</v>
      </c>
      <c r="I22" s="44">
        <f>'Match Score and Team Input'!I22</f>
        <v>80</v>
      </c>
      <c r="J22" s="44">
        <f>'Match Score and Team Input'!J22</f>
        <v>0</v>
      </c>
      <c r="K22" s="45">
        <f>'Match Score and Team Input'!K22</f>
        <v>70</v>
      </c>
      <c r="L22" s="45">
        <f>'Match Score and Team Input'!L22</f>
        <v>81</v>
      </c>
      <c r="M22" s="45">
        <f>'Match Score and Team Input'!M22</f>
        <v>0</v>
      </c>
      <c r="S22" s="5">
        <f t="shared" si="0"/>
        <v>1310</v>
      </c>
      <c r="T22" s="5">
        <v>21</v>
      </c>
      <c r="U22" s="5">
        <f t="shared" si="1"/>
        <v>45</v>
      </c>
      <c r="V22" s="5">
        <f t="shared" si="2"/>
        <v>80</v>
      </c>
      <c r="W22" s="5">
        <f t="shared" si="3"/>
        <v>0</v>
      </c>
    </row>
    <row r="23" spans="1:23">
      <c r="A23" s="43">
        <v>22</v>
      </c>
      <c r="B23" s="44">
        <f>'Match Score and Team Input'!B23</f>
        <v>836</v>
      </c>
      <c r="C23" s="44">
        <f>'Match Score and Team Input'!C23</f>
        <v>2642</v>
      </c>
      <c r="D23" s="44">
        <f>'Match Score and Team Input'!D23</f>
        <v>4979</v>
      </c>
      <c r="E23" s="45">
        <f>'Match Score and Team Input'!E23</f>
        <v>176</v>
      </c>
      <c r="F23" s="45">
        <f>'Match Score and Team Input'!F23</f>
        <v>3937</v>
      </c>
      <c r="G23" s="45">
        <f>'Match Score and Team Input'!G23</f>
        <v>193</v>
      </c>
      <c r="H23" s="44">
        <f>'Match Score and Team Input'!H23</f>
        <v>60</v>
      </c>
      <c r="I23" s="44">
        <f>'Match Score and Team Input'!I23</f>
        <v>81</v>
      </c>
      <c r="J23" s="44">
        <f>'Match Score and Team Input'!J23</f>
        <v>0</v>
      </c>
      <c r="K23" s="45">
        <f>'Match Score and Team Input'!K23</f>
        <v>65</v>
      </c>
      <c r="L23" s="45">
        <f>'Match Score and Team Input'!L23</f>
        <v>130</v>
      </c>
      <c r="M23" s="45">
        <f>'Match Score and Team Input'!M23</f>
        <v>0</v>
      </c>
      <c r="S23" s="5">
        <f t="shared" si="0"/>
        <v>836</v>
      </c>
      <c r="T23" s="5">
        <v>22</v>
      </c>
      <c r="U23" s="5">
        <f t="shared" si="1"/>
        <v>60</v>
      </c>
      <c r="V23" s="5">
        <f t="shared" si="2"/>
        <v>81</v>
      </c>
      <c r="W23" s="5">
        <f t="shared" si="3"/>
        <v>0</v>
      </c>
    </row>
    <row r="24" spans="1:23">
      <c r="A24" s="43">
        <v>23</v>
      </c>
      <c r="B24" s="44">
        <f>'Match Score and Team Input'!B24</f>
        <v>3098</v>
      </c>
      <c r="C24" s="44">
        <f>'Match Score and Team Input'!C24</f>
        <v>1108</v>
      </c>
      <c r="D24" s="44">
        <f>'Match Score and Team Input'!D24</f>
        <v>2471</v>
      </c>
      <c r="E24" s="45">
        <f>'Match Score and Team Input'!E24</f>
        <v>862</v>
      </c>
      <c r="F24" s="45">
        <f>'Match Score and Team Input'!F24</f>
        <v>228</v>
      </c>
      <c r="G24" s="45">
        <f>'Match Score and Team Input'!G24</f>
        <v>3316</v>
      </c>
      <c r="H24" s="44">
        <f>'Match Score and Team Input'!H24</f>
        <v>75</v>
      </c>
      <c r="I24" s="44">
        <f>'Match Score and Team Input'!I24</f>
        <v>131</v>
      </c>
      <c r="J24" s="44">
        <f>'Match Score and Team Input'!J24</f>
        <v>0</v>
      </c>
      <c r="K24" s="45">
        <f>'Match Score and Team Input'!K24</f>
        <v>70</v>
      </c>
      <c r="L24" s="45">
        <f>'Match Score and Team Input'!L24</f>
        <v>83</v>
      </c>
      <c r="M24" s="45">
        <f>'Match Score and Team Input'!M24</f>
        <v>20</v>
      </c>
      <c r="S24" s="5">
        <f t="shared" si="0"/>
        <v>3098</v>
      </c>
      <c r="T24" s="5">
        <v>23</v>
      </c>
      <c r="U24" s="5">
        <f t="shared" si="1"/>
        <v>75</v>
      </c>
      <c r="V24" s="5">
        <f t="shared" si="2"/>
        <v>131</v>
      </c>
      <c r="W24" s="5">
        <f t="shared" si="3"/>
        <v>0</v>
      </c>
    </row>
    <row r="25" spans="1:23">
      <c r="A25" s="43">
        <v>24</v>
      </c>
      <c r="B25" s="44">
        <f>'Match Score and Team Input'!B25</f>
        <v>217</v>
      </c>
      <c r="C25" s="44">
        <f>'Match Score and Team Input'!C25</f>
        <v>5098</v>
      </c>
      <c r="D25" s="44">
        <f>'Match Score and Team Input'!D25</f>
        <v>188</v>
      </c>
      <c r="E25" s="45">
        <f>'Match Score and Team Input'!E25</f>
        <v>1717</v>
      </c>
      <c r="F25" s="45">
        <f>'Match Score and Team Input'!F25</f>
        <v>1266</v>
      </c>
      <c r="G25" s="45">
        <f>'Match Score and Team Input'!G25</f>
        <v>5320</v>
      </c>
      <c r="H25" s="44">
        <f>'Match Score and Team Input'!H25</f>
        <v>70</v>
      </c>
      <c r="I25" s="44">
        <f>'Match Score and Team Input'!I25</f>
        <v>71</v>
      </c>
      <c r="J25" s="44">
        <f>'Match Score and Team Input'!J25</f>
        <v>50</v>
      </c>
      <c r="K25" s="45">
        <f>'Match Score and Team Input'!K25</f>
        <v>25</v>
      </c>
      <c r="L25" s="45">
        <f>'Match Score and Team Input'!L25</f>
        <v>91</v>
      </c>
      <c r="M25" s="45">
        <f>'Match Score and Team Input'!M25</f>
        <v>0</v>
      </c>
      <c r="S25" s="5">
        <f t="shared" si="0"/>
        <v>217</v>
      </c>
      <c r="T25" s="5">
        <v>24</v>
      </c>
      <c r="U25" s="5">
        <f t="shared" si="1"/>
        <v>70</v>
      </c>
      <c r="V25" s="5">
        <f t="shared" si="2"/>
        <v>71</v>
      </c>
      <c r="W25" s="5">
        <f t="shared" si="3"/>
        <v>50</v>
      </c>
    </row>
    <row r="26" spans="1:23">
      <c r="A26" s="43">
        <v>25</v>
      </c>
      <c r="B26" s="44">
        <f>'Match Score and Team Input'!B26</f>
        <v>5122</v>
      </c>
      <c r="C26" s="44">
        <f>'Match Score and Team Input'!C26</f>
        <v>1515</v>
      </c>
      <c r="D26" s="44">
        <f>'Match Score and Team Input'!D26</f>
        <v>2177</v>
      </c>
      <c r="E26" s="45">
        <f>'Match Score and Team Input'!E26</f>
        <v>4982</v>
      </c>
      <c r="F26" s="45">
        <f>'Match Score and Team Input'!F26</f>
        <v>384</v>
      </c>
      <c r="G26" s="45">
        <f>'Match Score and Team Input'!G26</f>
        <v>3008</v>
      </c>
      <c r="H26" s="44">
        <f>'Match Score and Team Input'!H26</f>
        <v>50</v>
      </c>
      <c r="I26" s="44">
        <f>'Match Score and Team Input'!I26</f>
        <v>93</v>
      </c>
      <c r="J26" s="44">
        <f>'Match Score and Team Input'!J26</f>
        <v>50</v>
      </c>
      <c r="K26" s="45">
        <f>'Match Score and Team Input'!K26</f>
        <v>50</v>
      </c>
      <c r="L26" s="45">
        <f>'Match Score and Team Input'!L26</f>
        <v>100</v>
      </c>
      <c r="M26" s="45">
        <f>'Match Score and Team Input'!M26</f>
        <v>50</v>
      </c>
      <c r="S26" s="5">
        <f t="shared" si="0"/>
        <v>5122</v>
      </c>
      <c r="T26" s="5">
        <v>25</v>
      </c>
      <c r="U26" s="5">
        <f t="shared" si="1"/>
        <v>50</v>
      </c>
      <c r="V26" s="5">
        <f t="shared" si="2"/>
        <v>93</v>
      </c>
      <c r="W26" s="5">
        <f t="shared" si="3"/>
        <v>50</v>
      </c>
    </row>
    <row r="27" spans="1:23">
      <c r="A27" s="43">
        <v>26</v>
      </c>
      <c r="B27" s="44">
        <f>'Match Score and Team Input'!B27</f>
        <v>4965</v>
      </c>
      <c r="C27" s="44">
        <f>'Match Score and Team Input'!C27</f>
        <v>2135</v>
      </c>
      <c r="D27" s="44">
        <f>'Match Score and Team Input'!D27</f>
        <v>4917</v>
      </c>
      <c r="E27" s="45">
        <f>'Match Score and Team Input'!E27</f>
        <v>4985</v>
      </c>
      <c r="F27" s="45">
        <f>'Match Score and Team Input'!F27</f>
        <v>857</v>
      </c>
      <c r="G27" s="45">
        <f>'Match Score and Team Input'!G27</f>
        <v>973</v>
      </c>
      <c r="H27" s="44">
        <f>'Match Score and Team Input'!H27</f>
        <v>55</v>
      </c>
      <c r="I27" s="44">
        <f>'Match Score and Team Input'!I27</f>
        <v>101</v>
      </c>
      <c r="J27" s="44">
        <f>'Match Score and Team Input'!J27</f>
        <v>0</v>
      </c>
      <c r="K27" s="45">
        <f>'Match Score and Team Input'!K27</f>
        <v>55</v>
      </c>
      <c r="L27" s="45">
        <f>'Match Score and Team Input'!L27</f>
        <v>63</v>
      </c>
      <c r="M27" s="45">
        <f>'Match Score and Team Input'!M27</f>
        <v>0</v>
      </c>
      <c r="S27" s="5">
        <f t="shared" si="0"/>
        <v>4965</v>
      </c>
      <c r="T27" s="5">
        <v>26</v>
      </c>
      <c r="U27" s="5">
        <f t="shared" si="1"/>
        <v>55</v>
      </c>
      <c r="V27" s="5">
        <f t="shared" si="2"/>
        <v>101</v>
      </c>
      <c r="W27" s="5">
        <f t="shared" si="3"/>
        <v>0</v>
      </c>
    </row>
    <row r="28" spans="1:23">
      <c r="A28" s="43">
        <v>27</v>
      </c>
      <c r="B28" s="44">
        <f>'Match Score and Team Input'!B28</f>
        <v>1885</v>
      </c>
      <c r="C28" s="44">
        <f>'Match Score and Team Input'!C28</f>
        <v>4536</v>
      </c>
      <c r="D28" s="44">
        <f>'Match Score and Team Input'!D28</f>
        <v>2980</v>
      </c>
      <c r="E28" s="45">
        <f>'Match Score and Team Input'!E28</f>
        <v>79</v>
      </c>
      <c r="F28" s="45">
        <f>'Match Score and Team Input'!F28</f>
        <v>179</v>
      </c>
      <c r="G28" s="45">
        <f>'Match Score and Team Input'!G28</f>
        <v>1610</v>
      </c>
      <c r="H28" s="44">
        <f>'Match Score and Team Input'!H28</f>
        <v>15</v>
      </c>
      <c r="I28" s="44">
        <f>'Match Score and Team Input'!I28</f>
        <v>33</v>
      </c>
      <c r="J28" s="44">
        <f>'Match Score and Team Input'!J28</f>
        <v>0</v>
      </c>
      <c r="K28" s="45">
        <f>'Match Score and Team Input'!K28</f>
        <v>35</v>
      </c>
      <c r="L28" s="45">
        <f>'Match Score and Team Input'!L28</f>
        <v>83</v>
      </c>
      <c r="M28" s="45">
        <f>'Match Score and Team Input'!M28</f>
        <v>0</v>
      </c>
      <c r="S28" s="5">
        <f t="shared" si="0"/>
        <v>1885</v>
      </c>
      <c r="T28" s="5">
        <v>27</v>
      </c>
      <c r="U28" s="5">
        <f t="shared" si="1"/>
        <v>15</v>
      </c>
      <c r="V28" s="5">
        <f t="shared" si="2"/>
        <v>33</v>
      </c>
      <c r="W28" s="5">
        <f t="shared" si="3"/>
        <v>0</v>
      </c>
    </row>
    <row r="29" spans="1:23">
      <c r="A29" s="43">
        <v>28</v>
      </c>
      <c r="B29" s="44">
        <f>'Match Score and Team Input'!B29</f>
        <v>1153</v>
      </c>
      <c r="C29" s="44">
        <f>'Match Score and Team Input'!C29</f>
        <v>1334</v>
      </c>
      <c r="D29" s="44">
        <f>'Match Score and Team Input'!D29</f>
        <v>1756</v>
      </c>
      <c r="E29" s="45">
        <f>'Match Score and Team Input'!E29</f>
        <v>303</v>
      </c>
      <c r="F29" s="45">
        <f>'Match Score and Team Input'!F29</f>
        <v>714</v>
      </c>
      <c r="G29" s="45">
        <f>'Match Score and Team Input'!G29</f>
        <v>4063</v>
      </c>
      <c r="H29" s="44">
        <f>'Match Score and Team Input'!H29</f>
        <v>50</v>
      </c>
      <c r="I29" s="44">
        <f>'Match Score and Team Input'!I29</f>
        <v>35</v>
      </c>
      <c r="J29" s="44">
        <f>'Match Score and Team Input'!J29</f>
        <v>0</v>
      </c>
      <c r="K29" s="45">
        <f>'Match Score and Team Input'!K29</f>
        <v>55</v>
      </c>
      <c r="L29" s="45">
        <f>'Match Score and Team Input'!L29</f>
        <v>20</v>
      </c>
      <c r="M29" s="45">
        <f>'Match Score and Team Input'!M29</f>
        <v>0</v>
      </c>
      <c r="S29" s="5">
        <f t="shared" si="0"/>
        <v>1153</v>
      </c>
      <c r="T29" s="5">
        <v>28</v>
      </c>
      <c r="U29" s="5">
        <f t="shared" si="1"/>
        <v>50</v>
      </c>
      <c r="V29" s="5">
        <f t="shared" si="2"/>
        <v>35</v>
      </c>
      <c r="W29" s="5">
        <f t="shared" si="3"/>
        <v>0</v>
      </c>
    </row>
    <row r="30" spans="1:23">
      <c r="A30" s="43">
        <v>29</v>
      </c>
      <c r="B30" s="44">
        <f>'Match Score and Team Input'!B30</f>
        <v>1730</v>
      </c>
      <c r="C30" s="44">
        <f>'Match Score and Team Input'!C30</f>
        <v>4176</v>
      </c>
      <c r="D30" s="44">
        <f>'Match Score and Team Input'!D30</f>
        <v>2974</v>
      </c>
      <c r="E30" s="45">
        <f>'Match Score and Team Input'!E30</f>
        <v>2363</v>
      </c>
      <c r="F30" s="45">
        <f>'Match Score and Team Input'!F30</f>
        <v>4719</v>
      </c>
      <c r="G30" s="45">
        <f>'Match Score and Team Input'!G30</f>
        <v>5148</v>
      </c>
      <c r="H30" s="44">
        <f>'Match Score and Team Input'!H30</f>
        <v>21</v>
      </c>
      <c r="I30" s="44">
        <f>'Match Score and Team Input'!I30</f>
        <v>42</v>
      </c>
      <c r="J30" s="44">
        <f>'Match Score and Team Input'!J30</f>
        <v>0</v>
      </c>
      <c r="K30" s="45">
        <f>'Match Score and Team Input'!K30</f>
        <v>55</v>
      </c>
      <c r="L30" s="45">
        <f>'Match Score and Team Input'!L30</f>
        <v>63</v>
      </c>
      <c r="M30" s="45">
        <f>'Match Score and Team Input'!M30</f>
        <v>50</v>
      </c>
      <c r="S30" s="5">
        <f t="shared" si="0"/>
        <v>1730</v>
      </c>
      <c r="T30" s="5">
        <v>29</v>
      </c>
      <c r="U30" s="5">
        <f t="shared" si="1"/>
        <v>21</v>
      </c>
      <c r="V30" s="5">
        <f t="shared" si="2"/>
        <v>42</v>
      </c>
      <c r="W30" s="5">
        <f t="shared" si="3"/>
        <v>0</v>
      </c>
    </row>
    <row r="31" spans="1:23">
      <c r="A31" s="43">
        <v>30</v>
      </c>
      <c r="B31" s="44">
        <f>'Match Score and Team Input'!B31</f>
        <v>766</v>
      </c>
      <c r="C31" s="44">
        <f>'Match Score and Team Input'!C31</f>
        <v>558</v>
      </c>
      <c r="D31" s="44">
        <f>'Match Score and Team Input'!D31</f>
        <v>4256</v>
      </c>
      <c r="E31" s="45">
        <f>'Match Score and Team Input'!E31</f>
        <v>2481</v>
      </c>
      <c r="F31" s="45">
        <f>'Match Score and Team Input'!F31</f>
        <v>2122</v>
      </c>
      <c r="G31" s="45">
        <f>'Match Score and Team Input'!G31</f>
        <v>1011</v>
      </c>
      <c r="H31" s="44">
        <f>'Match Score and Team Input'!H31</f>
        <v>55</v>
      </c>
      <c r="I31" s="44">
        <f>'Match Score and Team Input'!I31</f>
        <v>74</v>
      </c>
      <c r="J31" s="44">
        <f>'Match Score and Team Input'!J31</f>
        <v>50</v>
      </c>
      <c r="K31" s="45">
        <f>'Match Score and Team Input'!K31</f>
        <v>55</v>
      </c>
      <c r="L31" s="45">
        <f>'Match Score and Team Input'!L31</f>
        <v>110</v>
      </c>
      <c r="M31" s="45">
        <f>'Match Score and Team Input'!M31</f>
        <v>40</v>
      </c>
      <c r="S31" s="5">
        <f t="shared" si="0"/>
        <v>766</v>
      </c>
      <c r="T31" s="5">
        <v>30</v>
      </c>
      <c r="U31" s="5">
        <f t="shared" si="1"/>
        <v>55</v>
      </c>
      <c r="V31" s="5">
        <f t="shared" si="2"/>
        <v>74</v>
      </c>
      <c r="W31" s="5">
        <f t="shared" si="3"/>
        <v>50</v>
      </c>
    </row>
    <row r="32" spans="1:23">
      <c r="A32" s="43">
        <v>31</v>
      </c>
      <c r="B32" s="44">
        <f>'Match Score and Team Input'!B32</f>
        <v>4967</v>
      </c>
      <c r="C32" s="44">
        <f>'Match Score and Team Input'!C32</f>
        <v>353</v>
      </c>
      <c r="D32" s="44">
        <f>'Match Score and Team Input'!D32</f>
        <v>126</v>
      </c>
      <c r="E32" s="45">
        <f>'Match Score and Team Input'!E32</f>
        <v>955</v>
      </c>
      <c r="F32" s="45">
        <f>'Match Score and Team Input'!F32</f>
        <v>3103</v>
      </c>
      <c r="G32" s="45">
        <f>'Match Score and Team Input'!G32</f>
        <v>2665</v>
      </c>
      <c r="H32" s="44">
        <f>'Match Score and Team Input'!H32</f>
        <v>50</v>
      </c>
      <c r="I32" s="44">
        <f>'Match Score and Team Input'!I32</f>
        <v>101</v>
      </c>
      <c r="J32" s="44">
        <f>'Match Score and Team Input'!J32</f>
        <v>0</v>
      </c>
      <c r="K32" s="45">
        <f>'Match Score and Team Input'!K32</f>
        <v>55</v>
      </c>
      <c r="L32" s="45">
        <f>'Match Score and Team Input'!L32</f>
        <v>53</v>
      </c>
      <c r="M32" s="45">
        <f>'Match Score and Team Input'!M32</f>
        <v>0</v>
      </c>
      <c r="S32" s="5">
        <f t="shared" si="0"/>
        <v>4967</v>
      </c>
      <c r="T32" s="5">
        <v>31</v>
      </c>
      <c r="U32" s="5">
        <f t="shared" si="1"/>
        <v>50</v>
      </c>
      <c r="V32" s="5">
        <f t="shared" si="2"/>
        <v>101</v>
      </c>
      <c r="W32" s="5">
        <f t="shared" si="3"/>
        <v>0</v>
      </c>
    </row>
    <row r="33" spans="1:23">
      <c r="A33" s="43">
        <v>32</v>
      </c>
      <c r="B33" s="44">
        <f>'Match Score and Team Input'!B33</f>
        <v>3480</v>
      </c>
      <c r="C33" s="44">
        <f>'Match Score and Team Input'!C33</f>
        <v>4940</v>
      </c>
      <c r="D33" s="44">
        <f>'Match Score and Team Input'!D33</f>
        <v>3310</v>
      </c>
      <c r="E33" s="45">
        <f>'Match Score and Team Input'!E33</f>
        <v>5012</v>
      </c>
      <c r="F33" s="45">
        <f>'Match Score and Team Input'!F33</f>
        <v>2052</v>
      </c>
      <c r="G33" s="45">
        <f>'Match Score and Team Input'!G33</f>
        <v>488</v>
      </c>
      <c r="H33" s="44">
        <f>'Match Score and Team Input'!H33</f>
        <v>50</v>
      </c>
      <c r="I33" s="44">
        <f>'Match Score and Team Input'!I33</f>
        <v>80</v>
      </c>
      <c r="J33" s="44">
        <f>'Match Score and Team Input'!J33</f>
        <v>0</v>
      </c>
      <c r="K33" s="45">
        <f>'Match Score and Team Input'!K33</f>
        <v>25</v>
      </c>
      <c r="L33" s="45">
        <f>'Match Score and Team Input'!L33</f>
        <v>153</v>
      </c>
      <c r="M33" s="45">
        <f>'Match Score and Team Input'!M33</f>
        <v>0</v>
      </c>
      <c r="S33" s="5">
        <f t="shared" si="0"/>
        <v>3480</v>
      </c>
      <c r="T33" s="5">
        <v>32</v>
      </c>
      <c r="U33" s="5">
        <f t="shared" si="1"/>
        <v>50</v>
      </c>
      <c r="V33" s="5">
        <f t="shared" si="2"/>
        <v>80</v>
      </c>
      <c r="W33" s="5">
        <f t="shared" si="3"/>
        <v>0</v>
      </c>
    </row>
    <row r="34" spans="1:23">
      <c r="A34" s="43">
        <v>33</v>
      </c>
      <c r="B34" s="44">
        <f>'Match Score and Team Input'!B34</f>
        <v>771</v>
      </c>
      <c r="C34" s="44">
        <f>'Match Score and Team Input'!C34</f>
        <v>604</v>
      </c>
      <c r="D34" s="44">
        <f>'Match Score and Team Input'!D34</f>
        <v>4991</v>
      </c>
      <c r="E34" s="45">
        <f>'Match Score and Team Input'!E34</f>
        <v>3309</v>
      </c>
      <c r="F34" s="45">
        <f>'Match Score and Team Input'!F34</f>
        <v>4476</v>
      </c>
      <c r="G34" s="45">
        <f>'Match Score and Team Input'!G34</f>
        <v>3360</v>
      </c>
      <c r="H34" s="44">
        <f>'Match Score and Team Input'!H34</f>
        <v>15</v>
      </c>
      <c r="I34" s="44">
        <f>'Match Score and Team Input'!I34</f>
        <v>42</v>
      </c>
      <c r="J34" s="44">
        <f>'Match Score and Team Input'!J34</f>
        <v>20</v>
      </c>
      <c r="K34" s="45">
        <f>'Match Score and Team Input'!K34</f>
        <v>50</v>
      </c>
      <c r="L34" s="45">
        <f>'Match Score and Team Input'!L34</f>
        <v>134</v>
      </c>
      <c r="M34" s="45">
        <f>'Match Score and Team Input'!M34</f>
        <v>0</v>
      </c>
      <c r="S34" s="5">
        <f t="shared" ref="S34:S65" si="4">B34</f>
        <v>771</v>
      </c>
      <c r="T34" s="5">
        <v>33</v>
      </c>
      <c r="U34" s="5">
        <f t="shared" ref="U34:U65" si="5">H34</f>
        <v>15</v>
      </c>
      <c r="V34" s="5">
        <f t="shared" ref="V34:V65" si="6">I34</f>
        <v>42</v>
      </c>
      <c r="W34" s="5">
        <f t="shared" ref="W34:W65" si="7">J34</f>
        <v>20</v>
      </c>
    </row>
    <row r="35" spans="1:23">
      <c r="A35" s="43">
        <v>34</v>
      </c>
      <c r="B35" s="44">
        <f>'Match Score and Team Input'!B35</f>
        <v>1218</v>
      </c>
      <c r="C35" s="44">
        <f>'Match Score and Team Input'!C35</f>
        <v>2424</v>
      </c>
      <c r="D35" s="44">
        <f>'Match Score and Team Input'!D35</f>
        <v>337</v>
      </c>
      <c r="E35" s="45">
        <f>'Match Score and Team Input'!E35</f>
        <v>1775</v>
      </c>
      <c r="F35" s="45">
        <f>'Match Score and Team Input'!F35</f>
        <v>5137</v>
      </c>
      <c r="G35" s="45">
        <f>'Match Score and Team Input'!G35</f>
        <v>4288</v>
      </c>
      <c r="H35" s="44">
        <f>'Match Score and Team Input'!H35</f>
        <v>55</v>
      </c>
      <c r="I35" s="44">
        <f>'Match Score and Team Input'!I35</f>
        <v>120</v>
      </c>
      <c r="J35" s="44">
        <f>'Match Score and Team Input'!J35</f>
        <v>0</v>
      </c>
      <c r="K35" s="45">
        <f>'Match Score and Team Input'!K35</f>
        <v>50</v>
      </c>
      <c r="L35" s="45">
        <f>'Match Score and Team Input'!L35</f>
        <v>31</v>
      </c>
      <c r="M35" s="45">
        <f>'Match Score and Team Input'!M35</f>
        <v>20</v>
      </c>
      <c r="S35" s="5">
        <f t="shared" si="4"/>
        <v>1218</v>
      </c>
      <c r="T35" s="5">
        <v>34</v>
      </c>
      <c r="U35" s="5">
        <f t="shared" si="5"/>
        <v>55</v>
      </c>
      <c r="V35" s="5">
        <f t="shared" si="6"/>
        <v>120</v>
      </c>
      <c r="W35" s="5">
        <f t="shared" si="7"/>
        <v>0</v>
      </c>
    </row>
    <row r="36" spans="1:23">
      <c r="A36" s="43">
        <v>35</v>
      </c>
      <c r="B36" s="44">
        <f>'Match Score and Team Input'!B36</f>
        <v>869</v>
      </c>
      <c r="C36" s="44">
        <f>'Match Score and Team Input'!C36</f>
        <v>3191</v>
      </c>
      <c r="D36" s="44">
        <f>'Match Score and Team Input'!D36</f>
        <v>2337</v>
      </c>
      <c r="E36" s="45">
        <f>'Match Score and Team Input'!E36</f>
        <v>5145</v>
      </c>
      <c r="F36" s="45">
        <f>'Match Score and Team Input'!F36</f>
        <v>3683</v>
      </c>
      <c r="G36" s="45">
        <f>'Match Score and Team Input'!G36</f>
        <v>70</v>
      </c>
      <c r="H36" s="44">
        <f>'Match Score and Team Input'!H36</f>
        <v>65</v>
      </c>
      <c r="I36" s="44">
        <f>'Match Score and Team Input'!I36</f>
        <v>60</v>
      </c>
      <c r="J36" s="44">
        <f>'Match Score and Team Input'!J36</f>
        <v>0</v>
      </c>
      <c r="K36" s="45">
        <f>'Match Score and Team Input'!K36</f>
        <v>60</v>
      </c>
      <c r="L36" s="45">
        <f>'Match Score and Team Input'!L36</f>
        <v>90</v>
      </c>
      <c r="M36" s="45">
        <f>'Match Score and Team Input'!M36</f>
        <v>0</v>
      </c>
      <c r="S36" s="5">
        <f t="shared" si="4"/>
        <v>869</v>
      </c>
      <c r="T36" s="5">
        <v>35</v>
      </c>
      <c r="U36" s="5">
        <f t="shared" si="5"/>
        <v>65</v>
      </c>
      <c r="V36" s="5">
        <f t="shared" si="6"/>
        <v>60</v>
      </c>
      <c r="W36" s="5">
        <f t="shared" si="7"/>
        <v>0</v>
      </c>
    </row>
    <row r="37" spans="1:23">
      <c r="A37" s="43">
        <v>36</v>
      </c>
      <c r="B37" s="44">
        <f>'Match Score and Team Input'!B37</f>
        <v>1318</v>
      </c>
      <c r="C37" s="44">
        <f>'Match Score and Team Input'!C37</f>
        <v>4488</v>
      </c>
      <c r="D37" s="44">
        <f>'Match Score and Team Input'!D37</f>
        <v>494</v>
      </c>
      <c r="E37" s="45">
        <f>'Match Score and Team Input'!E37</f>
        <v>4945</v>
      </c>
      <c r="F37" s="45">
        <f>'Match Score and Team Input'!F37</f>
        <v>1683</v>
      </c>
      <c r="G37" s="45">
        <f>'Match Score and Team Input'!G37</f>
        <v>884</v>
      </c>
      <c r="H37" s="44">
        <f>'Match Score and Team Input'!H37</f>
        <v>50</v>
      </c>
      <c r="I37" s="44">
        <f>'Match Score and Team Input'!I37</f>
        <v>111</v>
      </c>
      <c r="J37" s="44">
        <f>'Match Score and Team Input'!J37</f>
        <v>0</v>
      </c>
      <c r="K37" s="45">
        <f>'Match Score and Team Input'!K37</f>
        <v>15</v>
      </c>
      <c r="L37" s="45">
        <f>'Match Score and Team Input'!L37</f>
        <v>34</v>
      </c>
      <c r="M37" s="45">
        <f>'Match Score and Team Input'!M37</f>
        <v>0</v>
      </c>
      <c r="S37" s="5">
        <f t="shared" si="4"/>
        <v>1318</v>
      </c>
      <c r="T37" s="5">
        <v>36</v>
      </c>
      <c r="U37" s="5">
        <f t="shared" si="5"/>
        <v>50</v>
      </c>
      <c r="V37" s="5">
        <f t="shared" si="6"/>
        <v>111</v>
      </c>
      <c r="W37" s="5">
        <f t="shared" si="7"/>
        <v>0</v>
      </c>
    </row>
    <row r="38" spans="1:23">
      <c r="A38" s="43">
        <v>37</v>
      </c>
      <c r="B38" s="44">
        <f>'Match Score and Team Input'!B38</f>
        <v>193</v>
      </c>
      <c r="C38" s="44">
        <f>'Match Score and Team Input'!C38</f>
        <v>4719</v>
      </c>
      <c r="D38" s="44">
        <f>'Match Score and Team Input'!D38</f>
        <v>5098</v>
      </c>
      <c r="E38" s="45">
        <f>'Match Score and Team Input'!E38</f>
        <v>1756</v>
      </c>
      <c r="F38" s="45">
        <f>'Match Score and Team Input'!F38</f>
        <v>862</v>
      </c>
      <c r="G38" s="45">
        <f>'Match Score and Team Input'!G38</f>
        <v>4536</v>
      </c>
      <c r="H38" s="44">
        <f>'Match Score and Team Input'!H38</f>
        <v>55</v>
      </c>
      <c r="I38" s="44">
        <f>'Match Score and Team Input'!I38</f>
        <v>43</v>
      </c>
      <c r="J38" s="44">
        <f>'Match Score and Team Input'!J38</f>
        <v>0</v>
      </c>
      <c r="K38" s="45">
        <f>'Match Score and Team Input'!K38</f>
        <v>55</v>
      </c>
      <c r="L38" s="45">
        <f>'Match Score and Team Input'!L38</f>
        <v>161</v>
      </c>
      <c r="M38" s="45">
        <f>'Match Score and Team Input'!M38</f>
        <v>0</v>
      </c>
      <c r="S38" s="5">
        <f t="shared" si="4"/>
        <v>193</v>
      </c>
      <c r="T38" s="5">
        <v>37</v>
      </c>
      <c r="U38" s="5">
        <f t="shared" si="5"/>
        <v>55</v>
      </c>
      <c r="V38" s="5">
        <f t="shared" si="6"/>
        <v>43</v>
      </c>
      <c r="W38" s="5">
        <f t="shared" si="7"/>
        <v>0</v>
      </c>
    </row>
    <row r="39" spans="1:23">
      <c r="A39" s="43">
        <v>38</v>
      </c>
      <c r="B39" s="44">
        <f>'Match Score and Team Input'!B39</f>
        <v>1717</v>
      </c>
      <c r="C39" s="44">
        <f>'Match Score and Team Input'!C39</f>
        <v>4979</v>
      </c>
      <c r="D39" s="44">
        <f>'Match Score and Team Input'!D39</f>
        <v>1885</v>
      </c>
      <c r="E39" s="45">
        <f>'Match Score and Team Input'!E39</f>
        <v>2481</v>
      </c>
      <c r="F39" s="45">
        <f>'Match Score and Team Input'!F39</f>
        <v>2135</v>
      </c>
      <c r="G39" s="45">
        <f>'Match Score and Team Input'!G39</f>
        <v>4060</v>
      </c>
      <c r="H39" s="44">
        <f>'Match Score and Team Input'!H39</f>
        <v>75</v>
      </c>
      <c r="I39" s="44">
        <f>'Match Score and Team Input'!I39</f>
        <v>70</v>
      </c>
      <c r="J39" s="44">
        <f>'Match Score and Team Input'!J39</f>
        <v>0</v>
      </c>
      <c r="K39" s="45">
        <f>'Match Score and Team Input'!K39</f>
        <v>25</v>
      </c>
      <c r="L39" s="45">
        <f>'Match Score and Team Input'!L39</f>
        <v>42</v>
      </c>
      <c r="M39" s="45">
        <f>'Match Score and Team Input'!M39</f>
        <v>0</v>
      </c>
      <c r="S39" s="5">
        <f t="shared" si="4"/>
        <v>1717</v>
      </c>
      <c r="T39" s="5">
        <v>38</v>
      </c>
      <c r="U39" s="5">
        <f t="shared" si="5"/>
        <v>75</v>
      </c>
      <c r="V39" s="5">
        <f t="shared" si="6"/>
        <v>70</v>
      </c>
      <c r="W39" s="5">
        <f t="shared" si="7"/>
        <v>0</v>
      </c>
    </row>
    <row r="40" spans="1:23">
      <c r="A40" s="43">
        <v>39</v>
      </c>
      <c r="B40" s="44">
        <f>'Match Score and Team Input'!B40</f>
        <v>3103</v>
      </c>
      <c r="C40" s="44">
        <f>'Match Score and Team Input'!C40</f>
        <v>1334</v>
      </c>
      <c r="D40" s="44">
        <f>'Match Score and Team Input'!D40</f>
        <v>3138</v>
      </c>
      <c r="E40" s="45">
        <f>'Match Score and Team Input'!E40</f>
        <v>4256</v>
      </c>
      <c r="F40" s="45">
        <f>'Match Score and Team Input'!F40</f>
        <v>2974</v>
      </c>
      <c r="G40" s="45">
        <f>'Match Score and Team Input'!G40</f>
        <v>217</v>
      </c>
      <c r="H40" s="44">
        <f>'Match Score and Team Input'!H40</f>
        <v>70</v>
      </c>
      <c r="I40" s="44">
        <f>'Match Score and Team Input'!I40</f>
        <v>73</v>
      </c>
      <c r="J40" s="44">
        <f>'Match Score and Team Input'!J40</f>
        <v>0</v>
      </c>
      <c r="K40" s="45">
        <f>'Match Score and Team Input'!K40</f>
        <v>45</v>
      </c>
      <c r="L40" s="45">
        <f>'Match Score and Team Input'!L40</f>
        <v>134</v>
      </c>
      <c r="M40" s="45">
        <f>'Match Score and Team Input'!M40</f>
        <v>0</v>
      </c>
      <c r="S40" s="5">
        <f t="shared" si="4"/>
        <v>3103</v>
      </c>
      <c r="T40" s="5">
        <v>39</v>
      </c>
      <c r="U40" s="5">
        <f t="shared" si="5"/>
        <v>70</v>
      </c>
      <c r="V40" s="5">
        <f t="shared" si="6"/>
        <v>73</v>
      </c>
      <c r="W40" s="5">
        <f t="shared" si="7"/>
        <v>0</v>
      </c>
    </row>
    <row r="41" spans="1:23">
      <c r="A41" s="43">
        <v>40</v>
      </c>
      <c r="B41" s="44">
        <f>'Match Score and Team Input'!B41</f>
        <v>228</v>
      </c>
      <c r="C41" s="44">
        <f>'Match Score and Team Input'!C41</f>
        <v>365</v>
      </c>
      <c r="D41" s="44">
        <f>'Match Score and Team Input'!D41</f>
        <v>4176</v>
      </c>
      <c r="E41" s="45">
        <f>'Match Score and Team Input'!E41</f>
        <v>2642</v>
      </c>
      <c r="F41" s="45">
        <f>'Match Score and Team Input'!F41</f>
        <v>4965</v>
      </c>
      <c r="G41" s="45">
        <f>'Match Score and Team Input'!G41</f>
        <v>384</v>
      </c>
      <c r="H41" s="44">
        <f>'Match Score and Team Input'!H41</f>
        <v>50</v>
      </c>
      <c r="I41" s="44">
        <f>'Match Score and Team Input'!I41</f>
        <v>82</v>
      </c>
      <c r="J41" s="44">
        <f>'Match Score and Team Input'!J41</f>
        <v>0</v>
      </c>
      <c r="K41" s="45">
        <f>'Match Score and Team Input'!K41</f>
        <v>45</v>
      </c>
      <c r="L41" s="45">
        <f>'Match Score and Team Input'!L41</f>
        <v>71</v>
      </c>
      <c r="M41" s="45">
        <f>'Match Score and Team Input'!M41</f>
        <v>0</v>
      </c>
      <c r="S41" s="5">
        <f t="shared" si="4"/>
        <v>228</v>
      </c>
      <c r="T41" s="5">
        <v>40</v>
      </c>
      <c r="U41" s="5">
        <f t="shared" si="5"/>
        <v>50</v>
      </c>
      <c r="V41" s="5">
        <f t="shared" si="6"/>
        <v>82</v>
      </c>
      <c r="W41" s="5">
        <f t="shared" si="7"/>
        <v>0</v>
      </c>
    </row>
    <row r="42" spans="1:23">
      <c r="A42" s="43">
        <v>41</v>
      </c>
      <c r="B42" s="44">
        <f>'Match Score and Team Input'!B42</f>
        <v>5122</v>
      </c>
      <c r="C42" s="44">
        <f>'Match Score and Team Input'!C42</f>
        <v>45</v>
      </c>
      <c r="D42" s="44">
        <f>'Match Score and Team Input'!D42</f>
        <v>3309</v>
      </c>
      <c r="E42" s="45">
        <f>'Match Score and Team Input'!E42</f>
        <v>1011</v>
      </c>
      <c r="F42" s="45">
        <f>'Match Score and Team Input'!F42</f>
        <v>179</v>
      </c>
      <c r="G42" s="45">
        <f>'Match Score and Team Input'!G42</f>
        <v>3480</v>
      </c>
      <c r="H42" s="44">
        <f>'Match Score and Team Input'!H42</f>
        <v>50</v>
      </c>
      <c r="I42" s="44">
        <f>'Match Score and Team Input'!I42</f>
        <v>122</v>
      </c>
      <c r="J42" s="44">
        <f>'Match Score and Team Input'!J42</f>
        <v>0</v>
      </c>
      <c r="K42" s="45">
        <f>'Match Score and Team Input'!K42</f>
        <v>35</v>
      </c>
      <c r="L42" s="45">
        <f>'Match Score and Team Input'!L42</f>
        <v>44</v>
      </c>
      <c r="M42" s="45">
        <f>'Match Score and Team Input'!M42</f>
        <v>0</v>
      </c>
      <c r="S42" s="5">
        <f t="shared" si="4"/>
        <v>5122</v>
      </c>
      <c r="T42" s="5">
        <v>41</v>
      </c>
      <c r="U42" s="5">
        <f t="shared" si="5"/>
        <v>50</v>
      </c>
      <c r="V42" s="5">
        <f t="shared" si="6"/>
        <v>122</v>
      </c>
      <c r="W42" s="5">
        <f t="shared" si="7"/>
        <v>0</v>
      </c>
    </row>
    <row r="43" spans="1:23">
      <c r="A43" s="43">
        <v>42</v>
      </c>
      <c r="B43" s="44">
        <f>'Match Score and Team Input'!B43</f>
        <v>488</v>
      </c>
      <c r="C43" s="44">
        <f>'Match Score and Team Input'!C43</f>
        <v>4476</v>
      </c>
      <c r="D43" s="44">
        <f>'Match Score and Team Input'!D43</f>
        <v>337</v>
      </c>
      <c r="E43" s="45">
        <f>'Match Score and Team Input'!E43</f>
        <v>558</v>
      </c>
      <c r="F43" s="45">
        <f>'Match Score and Team Input'!F43</f>
        <v>1310</v>
      </c>
      <c r="G43" s="45">
        <f>'Match Score and Team Input'!G43</f>
        <v>1730</v>
      </c>
      <c r="H43" s="44">
        <f>'Match Score and Team Input'!H43</f>
        <v>70</v>
      </c>
      <c r="I43" s="44">
        <f>'Match Score and Team Input'!I43</f>
        <v>102</v>
      </c>
      <c r="J43" s="44">
        <f>'Match Score and Team Input'!J43</f>
        <v>0</v>
      </c>
      <c r="K43" s="45">
        <f>'Match Score and Team Input'!K43</f>
        <v>75</v>
      </c>
      <c r="L43" s="45">
        <f>'Match Score and Team Input'!L43</f>
        <v>133</v>
      </c>
      <c r="M43" s="45">
        <f>'Match Score and Team Input'!M43</f>
        <v>0</v>
      </c>
      <c r="S43" s="5">
        <f t="shared" si="4"/>
        <v>488</v>
      </c>
      <c r="T43" s="5">
        <v>42</v>
      </c>
      <c r="U43" s="5">
        <f t="shared" si="5"/>
        <v>70</v>
      </c>
      <c r="V43" s="5">
        <f t="shared" si="6"/>
        <v>102</v>
      </c>
      <c r="W43" s="5">
        <f t="shared" si="7"/>
        <v>0</v>
      </c>
    </row>
    <row r="44" spans="1:23">
      <c r="A44" s="43">
        <v>43</v>
      </c>
      <c r="B44" s="44">
        <f>'Match Score and Team Input'!B44</f>
        <v>2471</v>
      </c>
      <c r="C44" s="44">
        <f>'Match Score and Team Input'!C44</f>
        <v>4288</v>
      </c>
      <c r="D44" s="44">
        <f>'Match Score and Team Input'!D44</f>
        <v>5148</v>
      </c>
      <c r="E44" s="45">
        <f>'Match Score and Team Input'!E44</f>
        <v>714</v>
      </c>
      <c r="F44" s="45">
        <f>'Match Score and Team Input'!F44</f>
        <v>4985</v>
      </c>
      <c r="G44" s="45">
        <f>'Match Score and Team Input'!G44</f>
        <v>4991</v>
      </c>
      <c r="H44" s="44">
        <f>'Match Score and Team Input'!H44</f>
        <v>55</v>
      </c>
      <c r="I44" s="44">
        <f>'Match Score and Team Input'!I44</f>
        <v>70</v>
      </c>
      <c r="J44" s="44">
        <f>'Match Score and Team Input'!J44</f>
        <v>0</v>
      </c>
      <c r="K44" s="45">
        <f>'Match Score and Team Input'!K44</f>
        <v>15</v>
      </c>
      <c r="L44" s="45">
        <f>'Match Score and Team Input'!L44</f>
        <v>2</v>
      </c>
      <c r="M44" s="45">
        <f>'Match Score and Team Input'!M44</f>
        <v>20</v>
      </c>
      <c r="S44" s="5">
        <f t="shared" si="4"/>
        <v>2471</v>
      </c>
      <c r="T44" s="5">
        <v>43</v>
      </c>
      <c r="U44" s="5">
        <f t="shared" si="5"/>
        <v>55</v>
      </c>
      <c r="V44" s="5">
        <f t="shared" si="6"/>
        <v>70</v>
      </c>
      <c r="W44" s="5">
        <f t="shared" si="7"/>
        <v>0</v>
      </c>
    </row>
    <row r="45" spans="1:23">
      <c r="A45" s="43">
        <v>44</v>
      </c>
      <c r="B45" s="44">
        <f>'Match Score and Team Input'!B45</f>
        <v>148</v>
      </c>
      <c r="C45" s="44">
        <f>'Match Score and Team Input'!C45</f>
        <v>1266</v>
      </c>
      <c r="D45" s="44">
        <f>'Match Score and Team Input'!D45</f>
        <v>4945</v>
      </c>
      <c r="E45" s="45">
        <f>'Match Score and Team Input'!E45</f>
        <v>1515</v>
      </c>
      <c r="F45" s="45">
        <f>'Match Score and Team Input'!F45</f>
        <v>2337</v>
      </c>
      <c r="G45" s="45">
        <f>'Match Score and Team Input'!G45</f>
        <v>973</v>
      </c>
      <c r="H45" s="44">
        <f>'Match Score and Team Input'!H45</f>
        <v>70</v>
      </c>
      <c r="I45" s="44">
        <f>'Match Score and Team Input'!I45</f>
        <v>110</v>
      </c>
      <c r="J45" s="44">
        <f>'Match Score and Team Input'!J45</f>
        <v>0</v>
      </c>
      <c r="K45" s="45">
        <f>'Match Score and Team Input'!K45</f>
        <v>70</v>
      </c>
      <c r="L45" s="45">
        <f>'Match Score and Team Input'!L45</f>
        <v>101</v>
      </c>
      <c r="M45" s="45">
        <f>'Match Score and Team Input'!M45</f>
        <v>0</v>
      </c>
      <c r="S45" s="5">
        <f t="shared" si="4"/>
        <v>148</v>
      </c>
      <c r="T45" s="5">
        <v>44</v>
      </c>
      <c r="U45" s="5">
        <f t="shared" si="5"/>
        <v>70</v>
      </c>
      <c r="V45" s="5">
        <f t="shared" si="6"/>
        <v>110</v>
      </c>
      <c r="W45" s="5">
        <f t="shared" si="7"/>
        <v>0</v>
      </c>
    </row>
    <row r="46" spans="1:23">
      <c r="A46" s="43">
        <v>45</v>
      </c>
      <c r="B46" s="44">
        <f>'Match Score and Team Input'!B46</f>
        <v>4940</v>
      </c>
      <c r="C46" s="44">
        <f>'Match Score and Team Input'!C46</f>
        <v>70</v>
      </c>
      <c r="D46" s="44">
        <f>'Match Score and Team Input'!D46</f>
        <v>3316</v>
      </c>
      <c r="E46" s="45">
        <f>'Match Score and Team Input'!E46</f>
        <v>2122</v>
      </c>
      <c r="F46" s="45">
        <f>'Match Score and Team Input'!F46</f>
        <v>1153</v>
      </c>
      <c r="G46" s="45">
        <f>'Match Score and Team Input'!G46</f>
        <v>836</v>
      </c>
      <c r="H46" s="44">
        <f>'Match Score and Team Input'!H46</f>
        <v>70</v>
      </c>
      <c r="I46" s="44">
        <f>'Match Score and Team Input'!I46</f>
        <v>50</v>
      </c>
      <c r="J46" s="44">
        <f>'Match Score and Team Input'!J46</f>
        <v>0</v>
      </c>
      <c r="K46" s="45">
        <f>'Match Score and Team Input'!K46</f>
        <v>35</v>
      </c>
      <c r="L46" s="45">
        <f>'Match Score and Team Input'!L46</f>
        <v>211</v>
      </c>
      <c r="M46" s="45">
        <f>'Match Score and Team Input'!M46</f>
        <v>0</v>
      </c>
      <c r="S46" s="5">
        <f t="shared" si="4"/>
        <v>4940</v>
      </c>
      <c r="T46" s="5">
        <v>45</v>
      </c>
      <c r="U46" s="5">
        <f t="shared" si="5"/>
        <v>70</v>
      </c>
      <c r="V46" s="5">
        <f t="shared" si="6"/>
        <v>50</v>
      </c>
      <c r="W46" s="5">
        <f t="shared" si="7"/>
        <v>0</v>
      </c>
    </row>
    <row r="47" spans="1:23">
      <c r="A47" s="43">
        <v>46</v>
      </c>
      <c r="B47" s="44">
        <f>'Match Score and Team Input'!B47</f>
        <v>2052</v>
      </c>
      <c r="C47" s="44">
        <f>'Match Score and Team Input'!C47</f>
        <v>79</v>
      </c>
      <c r="D47" s="44">
        <f>'Match Score and Team Input'!D47</f>
        <v>604</v>
      </c>
      <c r="E47" s="45">
        <f>'Match Score and Team Input'!E47</f>
        <v>3937</v>
      </c>
      <c r="F47" s="45">
        <f>'Match Score and Team Input'!F47</f>
        <v>869</v>
      </c>
      <c r="G47" s="45">
        <f>'Match Score and Team Input'!G47</f>
        <v>1218</v>
      </c>
      <c r="H47" s="44">
        <f>'Match Score and Team Input'!H47</f>
        <v>70</v>
      </c>
      <c r="I47" s="44">
        <f>'Match Score and Team Input'!I47</f>
        <v>151</v>
      </c>
      <c r="J47" s="44">
        <f>'Match Score and Team Input'!J47</f>
        <v>0</v>
      </c>
      <c r="K47" s="45">
        <f>'Match Score and Team Input'!K47</f>
        <v>55</v>
      </c>
      <c r="L47" s="45">
        <f>'Match Score and Team Input'!L47</f>
        <v>82</v>
      </c>
      <c r="M47" s="45">
        <f>'Match Score and Team Input'!M47</f>
        <v>20</v>
      </c>
      <c r="S47" s="5">
        <f t="shared" si="4"/>
        <v>2052</v>
      </c>
      <c r="T47" s="5">
        <v>46</v>
      </c>
      <c r="U47" s="5">
        <f t="shared" si="5"/>
        <v>70</v>
      </c>
      <c r="V47" s="5">
        <f t="shared" si="6"/>
        <v>151</v>
      </c>
      <c r="W47" s="5">
        <f t="shared" si="7"/>
        <v>0</v>
      </c>
    </row>
    <row r="48" spans="1:23">
      <c r="A48" s="43">
        <v>47</v>
      </c>
      <c r="B48" s="44">
        <f>'Match Score and Team Input'!B48</f>
        <v>3310</v>
      </c>
      <c r="C48" s="44">
        <f>'Match Score and Team Input'!C48</f>
        <v>5320</v>
      </c>
      <c r="D48" s="44">
        <f>'Match Score and Team Input'!D48</f>
        <v>2665</v>
      </c>
      <c r="E48" s="45">
        <f>'Match Score and Team Input'!E48</f>
        <v>1108</v>
      </c>
      <c r="F48" s="45">
        <f>'Match Score and Team Input'!F48</f>
        <v>1683</v>
      </c>
      <c r="G48" s="45">
        <f>'Match Score and Team Input'!G48</f>
        <v>857</v>
      </c>
      <c r="H48" s="44">
        <f>'Match Score and Team Input'!H48</f>
        <v>35</v>
      </c>
      <c r="I48" s="44">
        <f>'Match Score and Team Input'!I48</f>
        <v>40</v>
      </c>
      <c r="J48" s="44">
        <f>'Match Score and Team Input'!J48</f>
        <v>0</v>
      </c>
      <c r="K48" s="45">
        <f>'Match Score and Team Input'!K48</f>
        <v>70</v>
      </c>
      <c r="L48" s="45">
        <f>'Match Score and Team Input'!L48</f>
        <v>112</v>
      </c>
      <c r="M48" s="45">
        <f>'Match Score and Team Input'!M48</f>
        <v>0</v>
      </c>
      <c r="S48" s="5">
        <f t="shared" si="4"/>
        <v>3310</v>
      </c>
      <c r="T48" s="5">
        <v>47</v>
      </c>
      <c r="U48" s="5">
        <f t="shared" si="5"/>
        <v>35</v>
      </c>
      <c r="V48" s="5">
        <f t="shared" si="6"/>
        <v>40</v>
      </c>
      <c r="W48" s="5">
        <f t="shared" si="7"/>
        <v>0</v>
      </c>
    </row>
    <row r="49" spans="1:23">
      <c r="A49" s="43">
        <v>48</v>
      </c>
      <c r="B49" s="44">
        <f>'Match Score and Team Input'!B49</f>
        <v>3360</v>
      </c>
      <c r="C49" s="44">
        <f>'Match Score and Team Input'!C49</f>
        <v>955</v>
      </c>
      <c r="D49" s="44">
        <f>'Match Score and Team Input'!D49</f>
        <v>4488</v>
      </c>
      <c r="E49" s="45">
        <f>'Match Score and Team Input'!E49</f>
        <v>176</v>
      </c>
      <c r="F49" s="45">
        <f>'Match Score and Team Input'!F49</f>
        <v>5137</v>
      </c>
      <c r="G49" s="45">
        <f>'Match Score and Team Input'!G49</f>
        <v>303</v>
      </c>
      <c r="H49" s="44">
        <f>'Match Score and Team Input'!H49</f>
        <v>35</v>
      </c>
      <c r="I49" s="44">
        <f>'Match Score and Team Input'!I49</f>
        <v>114</v>
      </c>
      <c r="J49" s="44">
        <f>'Match Score and Team Input'!J49</f>
        <v>100</v>
      </c>
      <c r="K49" s="45">
        <f>'Match Score and Team Input'!K49</f>
        <v>30</v>
      </c>
      <c r="L49" s="45">
        <f>'Match Score and Team Input'!L49</f>
        <v>62</v>
      </c>
      <c r="M49" s="45">
        <f>'Match Score and Team Input'!M49</f>
        <v>0</v>
      </c>
      <c r="S49" s="5">
        <f t="shared" si="4"/>
        <v>3360</v>
      </c>
      <c r="T49" s="5">
        <v>48</v>
      </c>
      <c r="U49" s="5">
        <f t="shared" si="5"/>
        <v>35</v>
      </c>
      <c r="V49" s="5">
        <f t="shared" si="6"/>
        <v>114</v>
      </c>
      <c r="W49" s="5">
        <f t="shared" si="7"/>
        <v>100</v>
      </c>
    </row>
    <row r="50" spans="1:23">
      <c r="A50" s="43">
        <v>49</v>
      </c>
      <c r="B50" s="44">
        <f>'Match Score and Team Input'!B50</f>
        <v>771</v>
      </c>
      <c r="C50" s="44">
        <f>'Match Score and Team Input'!C50</f>
        <v>353</v>
      </c>
      <c r="D50" s="44">
        <f>'Match Score and Team Input'!D50</f>
        <v>3191</v>
      </c>
      <c r="E50" s="45">
        <f>'Match Score and Team Input'!E50</f>
        <v>5012</v>
      </c>
      <c r="F50" s="45">
        <f>'Match Score and Team Input'!F50</f>
        <v>494</v>
      </c>
      <c r="G50" s="45">
        <f>'Match Score and Team Input'!G50</f>
        <v>766</v>
      </c>
      <c r="H50" s="44">
        <f>'Match Score and Team Input'!H50</f>
        <v>30</v>
      </c>
      <c r="I50" s="44">
        <f>'Match Score and Team Input'!I50</f>
        <v>22</v>
      </c>
      <c r="J50" s="44">
        <f>'Match Score and Team Input'!J50</f>
        <v>0</v>
      </c>
      <c r="K50" s="45">
        <f>'Match Score and Team Input'!K50</f>
        <v>15</v>
      </c>
      <c r="L50" s="45">
        <f>'Match Score and Team Input'!L50</f>
        <v>93</v>
      </c>
      <c r="M50" s="45">
        <f>'Match Score and Team Input'!M50</f>
        <v>100</v>
      </c>
      <c r="S50" s="5">
        <f t="shared" si="4"/>
        <v>771</v>
      </c>
      <c r="T50" s="5">
        <v>49</v>
      </c>
      <c r="U50" s="5">
        <f t="shared" si="5"/>
        <v>30</v>
      </c>
      <c r="V50" s="5">
        <f t="shared" si="6"/>
        <v>22</v>
      </c>
      <c r="W50" s="5">
        <f t="shared" si="7"/>
        <v>0</v>
      </c>
    </row>
    <row r="51" spans="1:23">
      <c r="A51" s="43">
        <v>50</v>
      </c>
      <c r="B51" s="44">
        <f>'Match Score and Team Input'!B51</f>
        <v>3008</v>
      </c>
      <c r="C51" s="44">
        <f>'Match Score and Team Input'!C51</f>
        <v>188</v>
      </c>
      <c r="D51" s="44">
        <f>'Match Score and Team Input'!D51</f>
        <v>2424</v>
      </c>
      <c r="E51" s="45">
        <f>'Match Score and Team Input'!E51</f>
        <v>67</v>
      </c>
      <c r="F51" s="45">
        <f>'Match Score and Team Input'!F51</f>
        <v>1610</v>
      </c>
      <c r="G51" s="45">
        <f>'Match Score and Team Input'!G51</f>
        <v>4967</v>
      </c>
      <c r="H51" s="44">
        <f>'Match Score and Team Input'!H51</f>
        <v>45</v>
      </c>
      <c r="I51" s="44">
        <f>'Match Score and Team Input'!I51</f>
        <v>123</v>
      </c>
      <c r="J51" s="44">
        <f>'Match Score and Team Input'!J51</f>
        <v>40</v>
      </c>
      <c r="K51" s="45">
        <f>'Match Score and Team Input'!K51</f>
        <v>75</v>
      </c>
      <c r="L51" s="45">
        <f>'Match Score and Team Input'!L51</f>
        <v>190</v>
      </c>
      <c r="M51" s="45">
        <f>'Match Score and Team Input'!M51</f>
        <v>0</v>
      </c>
      <c r="S51" s="5">
        <f t="shared" si="4"/>
        <v>3008</v>
      </c>
      <c r="T51" s="5">
        <v>50</v>
      </c>
      <c r="U51" s="5">
        <f t="shared" si="5"/>
        <v>45</v>
      </c>
      <c r="V51" s="5">
        <f t="shared" si="6"/>
        <v>123</v>
      </c>
      <c r="W51" s="5">
        <f t="shared" si="7"/>
        <v>40</v>
      </c>
    </row>
    <row r="52" spans="1:23">
      <c r="A52" s="43">
        <v>51</v>
      </c>
      <c r="B52" s="44">
        <f>'Match Score and Team Input'!B52</f>
        <v>2363</v>
      </c>
      <c r="C52" s="44">
        <f>'Match Score and Team Input'!C52</f>
        <v>2980</v>
      </c>
      <c r="D52" s="44">
        <f>'Match Score and Team Input'!D52</f>
        <v>4917</v>
      </c>
      <c r="E52" s="45">
        <f>'Match Score and Team Input'!E52</f>
        <v>3504</v>
      </c>
      <c r="F52" s="45">
        <f>'Match Score and Team Input'!F52</f>
        <v>4063</v>
      </c>
      <c r="G52" s="45">
        <f>'Match Score and Team Input'!G52</f>
        <v>2177</v>
      </c>
      <c r="H52" s="44">
        <f>'Match Score and Team Input'!H52</f>
        <v>70</v>
      </c>
      <c r="I52" s="44">
        <f>'Match Score and Team Input'!I52</f>
        <v>73</v>
      </c>
      <c r="J52" s="44">
        <f>'Match Score and Team Input'!J52</f>
        <v>0</v>
      </c>
      <c r="K52" s="45">
        <f>'Match Score and Team Input'!K52</f>
        <v>51</v>
      </c>
      <c r="L52" s="45">
        <f>'Match Score and Team Input'!L52</f>
        <v>80</v>
      </c>
      <c r="M52" s="45">
        <f>'Match Score and Team Input'!M52</f>
        <v>0</v>
      </c>
      <c r="S52" s="5">
        <f t="shared" si="4"/>
        <v>2363</v>
      </c>
      <c r="T52" s="5">
        <v>51</v>
      </c>
      <c r="U52" s="5">
        <f t="shared" si="5"/>
        <v>70</v>
      </c>
      <c r="V52" s="5">
        <f t="shared" si="6"/>
        <v>73</v>
      </c>
      <c r="W52" s="5">
        <f t="shared" si="7"/>
        <v>0</v>
      </c>
    </row>
    <row r="53" spans="1:23">
      <c r="A53" s="43">
        <v>52</v>
      </c>
      <c r="B53" s="44">
        <f>'Match Score and Team Input'!B53</f>
        <v>1318</v>
      </c>
      <c r="C53" s="44">
        <f>'Match Score and Team Input'!C53</f>
        <v>3098</v>
      </c>
      <c r="D53" s="44">
        <f>'Match Score and Team Input'!D53</f>
        <v>1775</v>
      </c>
      <c r="E53" s="45">
        <f>'Match Score and Team Input'!E53</f>
        <v>225</v>
      </c>
      <c r="F53" s="45">
        <f>'Match Score and Team Input'!F53</f>
        <v>1023</v>
      </c>
      <c r="G53" s="45">
        <f>'Match Score and Team Input'!G53</f>
        <v>5145</v>
      </c>
      <c r="H53" s="44">
        <f>'Match Score and Team Input'!H53</f>
        <v>70</v>
      </c>
      <c r="I53" s="44">
        <f>'Match Score and Team Input'!I53</f>
        <v>71</v>
      </c>
      <c r="J53" s="44">
        <f>'Match Score and Team Input'!J53</f>
        <v>0</v>
      </c>
      <c r="K53" s="45">
        <f>'Match Score and Team Input'!K53</f>
        <v>75</v>
      </c>
      <c r="L53" s="45">
        <f>'Match Score and Team Input'!L53</f>
        <v>120</v>
      </c>
      <c r="M53" s="45">
        <f>'Match Score and Team Input'!M53</f>
        <v>0</v>
      </c>
      <c r="S53" s="5">
        <f t="shared" si="4"/>
        <v>1318</v>
      </c>
      <c r="T53" s="5">
        <v>52</v>
      </c>
      <c r="U53" s="5">
        <f t="shared" si="5"/>
        <v>70</v>
      </c>
      <c r="V53" s="5">
        <f t="shared" si="6"/>
        <v>71</v>
      </c>
      <c r="W53" s="5">
        <f t="shared" si="7"/>
        <v>0</v>
      </c>
    </row>
    <row r="54" spans="1:23">
      <c r="A54" s="43">
        <v>53</v>
      </c>
      <c r="B54" s="44">
        <f>'Match Score and Team Input'!B54</f>
        <v>1730</v>
      </c>
      <c r="C54" s="44">
        <f>'Match Score and Team Input'!C54</f>
        <v>126</v>
      </c>
      <c r="D54" s="44">
        <f>'Match Score and Team Input'!D54</f>
        <v>884</v>
      </c>
      <c r="E54" s="45">
        <f>'Match Score and Team Input'!E54</f>
        <v>3138</v>
      </c>
      <c r="F54" s="45">
        <f>'Match Score and Team Input'!F54</f>
        <v>3683</v>
      </c>
      <c r="G54" s="45">
        <f>'Match Score and Team Input'!G54</f>
        <v>4982</v>
      </c>
      <c r="H54" s="44">
        <f>'Match Score and Team Input'!H54</f>
        <v>55</v>
      </c>
      <c r="I54" s="44">
        <f>'Match Score and Team Input'!I54</f>
        <v>160</v>
      </c>
      <c r="J54" s="44">
        <f>'Match Score and Team Input'!J54</f>
        <v>0</v>
      </c>
      <c r="K54" s="45">
        <f>'Match Score and Team Input'!K54</f>
        <v>55</v>
      </c>
      <c r="L54" s="45">
        <f>'Match Score and Team Input'!L54</f>
        <v>84</v>
      </c>
      <c r="M54" s="45">
        <f>'Match Score and Team Input'!M54</f>
        <v>0</v>
      </c>
      <c r="S54" s="5">
        <f t="shared" si="4"/>
        <v>1730</v>
      </c>
      <c r="T54" s="5">
        <v>53</v>
      </c>
      <c r="U54" s="5">
        <f t="shared" si="5"/>
        <v>55</v>
      </c>
      <c r="V54" s="5">
        <f t="shared" si="6"/>
        <v>160</v>
      </c>
      <c r="W54" s="5">
        <f t="shared" si="7"/>
        <v>0</v>
      </c>
    </row>
    <row r="55" spans="1:23">
      <c r="A55" s="43">
        <v>54</v>
      </c>
      <c r="B55" s="44">
        <f>'Match Score and Team Input'!B55</f>
        <v>4940</v>
      </c>
      <c r="C55" s="44">
        <f>'Match Score and Team Input'!C55</f>
        <v>337</v>
      </c>
      <c r="D55" s="44">
        <f>'Match Score and Team Input'!D55</f>
        <v>179</v>
      </c>
      <c r="E55" s="45">
        <f>'Match Score and Team Input'!E55</f>
        <v>4965</v>
      </c>
      <c r="F55" s="45">
        <f>'Match Score and Team Input'!F55</f>
        <v>1334</v>
      </c>
      <c r="G55" s="45">
        <f>'Match Score and Team Input'!G55</f>
        <v>5148</v>
      </c>
      <c r="H55" s="44">
        <f>'Match Score and Team Input'!H55</f>
        <v>55</v>
      </c>
      <c r="I55" s="44">
        <f>'Match Score and Team Input'!I55</f>
        <v>32</v>
      </c>
      <c r="J55" s="44">
        <f>'Match Score and Team Input'!J55</f>
        <v>70</v>
      </c>
      <c r="K55" s="45">
        <f>'Match Score and Team Input'!K55</f>
        <v>50</v>
      </c>
      <c r="L55" s="45">
        <f>'Match Score and Team Input'!L55</f>
        <v>72</v>
      </c>
      <c r="M55" s="45">
        <f>'Match Score and Team Input'!M55</f>
        <v>0</v>
      </c>
      <c r="S55" s="5">
        <f t="shared" si="4"/>
        <v>4940</v>
      </c>
      <c r="T55" s="5">
        <v>54</v>
      </c>
      <c r="U55" s="5">
        <f t="shared" si="5"/>
        <v>55</v>
      </c>
      <c r="V55" s="5">
        <f t="shared" si="6"/>
        <v>32</v>
      </c>
      <c r="W55" s="5">
        <f t="shared" si="7"/>
        <v>70</v>
      </c>
    </row>
    <row r="56" spans="1:23">
      <c r="A56" s="43">
        <v>55</v>
      </c>
      <c r="B56" s="44">
        <f>'Match Score and Team Input'!B56</f>
        <v>869</v>
      </c>
      <c r="C56" s="44">
        <f>'Match Score and Team Input'!C56</f>
        <v>4719</v>
      </c>
      <c r="D56" s="44">
        <f>'Match Score and Team Input'!D56</f>
        <v>384</v>
      </c>
      <c r="E56" s="45">
        <f>'Match Score and Team Input'!E56</f>
        <v>1717</v>
      </c>
      <c r="F56" s="45">
        <f>'Match Score and Team Input'!F56</f>
        <v>4991</v>
      </c>
      <c r="G56" s="45">
        <f>'Match Score and Team Input'!G56</f>
        <v>148</v>
      </c>
      <c r="H56" s="44">
        <f>'Match Score and Team Input'!H56</f>
        <v>50</v>
      </c>
      <c r="I56" s="44">
        <f>'Match Score and Team Input'!I56</f>
        <v>32</v>
      </c>
      <c r="J56" s="44">
        <f>'Match Score and Team Input'!J56</f>
        <v>50</v>
      </c>
      <c r="K56" s="45">
        <f>'Match Score and Team Input'!K56</f>
        <v>70</v>
      </c>
      <c r="L56" s="45">
        <f>'Match Score and Team Input'!L56</f>
        <v>150</v>
      </c>
      <c r="M56" s="45">
        <f>'Match Score and Team Input'!M56</f>
        <v>0</v>
      </c>
      <c r="S56" s="5">
        <f t="shared" si="4"/>
        <v>869</v>
      </c>
      <c r="T56" s="5">
        <v>55</v>
      </c>
      <c r="U56" s="5">
        <f t="shared" si="5"/>
        <v>50</v>
      </c>
      <c r="V56" s="5">
        <f t="shared" si="6"/>
        <v>32</v>
      </c>
      <c r="W56" s="5">
        <f t="shared" si="7"/>
        <v>50</v>
      </c>
    </row>
    <row r="57" spans="1:23">
      <c r="A57" s="43">
        <v>56</v>
      </c>
      <c r="B57" s="44">
        <f>'Match Score and Team Input'!B57</f>
        <v>1153</v>
      </c>
      <c r="C57" s="44">
        <f>'Match Score and Team Input'!C57</f>
        <v>217</v>
      </c>
      <c r="D57" s="44">
        <f>'Match Score and Team Input'!D57</f>
        <v>4176</v>
      </c>
      <c r="E57" s="45">
        <f>'Match Score and Team Input'!E57</f>
        <v>558</v>
      </c>
      <c r="F57" s="45">
        <f>'Match Score and Team Input'!F57</f>
        <v>3309</v>
      </c>
      <c r="G57" s="45">
        <f>'Match Score and Team Input'!G57</f>
        <v>1108</v>
      </c>
      <c r="H57" s="44">
        <f>'Match Score and Team Input'!H57</f>
        <v>35</v>
      </c>
      <c r="I57" s="44">
        <f>'Match Score and Team Input'!I57</f>
        <v>93</v>
      </c>
      <c r="J57" s="44">
        <f>'Match Score and Team Input'!J57</f>
        <v>90</v>
      </c>
      <c r="K57" s="45">
        <f>'Match Score and Team Input'!K57</f>
        <v>30</v>
      </c>
      <c r="L57" s="45">
        <f>'Match Score and Team Input'!L57</f>
        <v>152</v>
      </c>
      <c r="M57" s="45">
        <f>'Match Score and Team Input'!M57</f>
        <v>0</v>
      </c>
      <c r="S57" s="5">
        <f t="shared" si="4"/>
        <v>1153</v>
      </c>
      <c r="T57" s="5">
        <v>56</v>
      </c>
      <c r="U57" s="5">
        <f t="shared" si="5"/>
        <v>35</v>
      </c>
      <c r="V57" s="5">
        <f t="shared" si="6"/>
        <v>93</v>
      </c>
      <c r="W57" s="5">
        <f t="shared" si="7"/>
        <v>90</v>
      </c>
    </row>
    <row r="58" spans="1:23">
      <c r="A58" s="43">
        <v>57</v>
      </c>
      <c r="B58" s="44">
        <f>'Match Score and Team Input'!B58</f>
        <v>4256</v>
      </c>
      <c r="C58" s="44">
        <f>'Match Score and Team Input'!C58</f>
        <v>5012</v>
      </c>
      <c r="D58" s="44">
        <f>'Match Score and Team Input'!D58</f>
        <v>2642</v>
      </c>
      <c r="E58" s="45">
        <f>'Match Score and Team Input'!E58</f>
        <v>4476</v>
      </c>
      <c r="F58" s="45">
        <f>'Match Score and Team Input'!F58</f>
        <v>973</v>
      </c>
      <c r="G58" s="45">
        <f>'Match Score and Team Input'!G58</f>
        <v>5137</v>
      </c>
      <c r="H58" s="44">
        <f>'Match Score and Team Input'!H58</f>
        <v>35</v>
      </c>
      <c r="I58" s="44">
        <f>'Match Score and Team Input'!I58</f>
        <v>63</v>
      </c>
      <c r="J58" s="44">
        <f>'Match Score and Team Input'!J58</f>
        <v>120</v>
      </c>
      <c r="K58" s="45">
        <f>'Match Score and Team Input'!K58</f>
        <v>25</v>
      </c>
      <c r="L58" s="45">
        <f>'Match Score and Team Input'!L58</f>
        <v>85</v>
      </c>
      <c r="M58" s="45">
        <f>'Match Score and Team Input'!M58</f>
        <v>0</v>
      </c>
      <c r="S58" s="5">
        <f t="shared" si="4"/>
        <v>4256</v>
      </c>
      <c r="T58" s="5">
        <v>57</v>
      </c>
      <c r="U58" s="5">
        <f t="shared" si="5"/>
        <v>35</v>
      </c>
      <c r="V58" s="5">
        <f t="shared" si="6"/>
        <v>63</v>
      </c>
      <c r="W58" s="5">
        <f t="shared" si="7"/>
        <v>120</v>
      </c>
    </row>
    <row r="59" spans="1:23">
      <c r="A59" s="43">
        <v>58</v>
      </c>
      <c r="B59" s="44">
        <f>'Match Score and Team Input'!B59</f>
        <v>2424</v>
      </c>
      <c r="C59" s="44">
        <f>'Match Score and Team Input'!C59</f>
        <v>5320</v>
      </c>
      <c r="D59" s="44">
        <f>'Match Score and Team Input'!D59</f>
        <v>1885</v>
      </c>
      <c r="E59" s="45">
        <f>'Match Score and Team Input'!E59</f>
        <v>604</v>
      </c>
      <c r="F59" s="45">
        <f>'Match Score and Team Input'!F59</f>
        <v>4488</v>
      </c>
      <c r="G59" s="45">
        <f>'Match Score and Team Input'!G59</f>
        <v>862</v>
      </c>
      <c r="H59" s="44">
        <f>'Match Score and Team Input'!H59</f>
        <v>50</v>
      </c>
      <c r="I59" s="44">
        <f>'Match Score and Team Input'!I59</f>
        <v>53</v>
      </c>
      <c r="J59" s="44">
        <f>'Match Score and Team Input'!J59</f>
        <v>0</v>
      </c>
      <c r="K59" s="45">
        <f>'Match Score and Team Input'!K59</f>
        <v>55</v>
      </c>
      <c r="L59" s="45">
        <f>'Match Score and Team Input'!L59</f>
        <v>171</v>
      </c>
      <c r="M59" s="45">
        <f>'Match Score and Team Input'!M59</f>
        <v>0</v>
      </c>
      <c r="S59" s="5">
        <f t="shared" si="4"/>
        <v>2424</v>
      </c>
      <c r="T59" s="5">
        <v>58</v>
      </c>
      <c r="U59" s="5">
        <f t="shared" si="5"/>
        <v>50</v>
      </c>
      <c r="V59" s="5">
        <f t="shared" si="6"/>
        <v>53</v>
      </c>
      <c r="W59" s="5">
        <f t="shared" si="7"/>
        <v>0</v>
      </c>
    </row>
    <row r="60" spans="1:23">
      <c r="A60" s="43">
        <v>59</v>
      </c>
      <c r="B60" s="44">
        <f>'Match Score and Team Input'!B60</f>
        <v>1218</v>
      </c>
      <c r="C60" s="44">
        <f>'Match Score and Team Input'!C60</f>
        <v>3480</v>
      </c>
      <c r="D60" s="44">
        <f>'Match Score and Team Input'!D60</f>
        <v>2135</v>
      </c>
      <c r="E60" s="45">
        <f>'Match Score and Team Input'!E60</f>
        <v>2177</v>
      </c>
      <c r="F60" s="45">
        <f>'Match Score and Team Input'!F60</f>
        <v>193</v>
      </c>
      <c r="G60" s="45">
        <f>'Match Score and Team Input'!G60</f>
        <v>4945</v>
      </c>
      <c r="H60" s="44">
        <f>'Match Score and Team Input'!H60</f>
        <v>30</v>
      </c>
      <c r="I60" s="44">
        <f>'Match Score and Team Input'!I60</f>
        <v>11</v>
      </c>
      <c r="J60" s="44">
        <f>'Match Score and Team Input'!J60</f>
        <v>0</v>
      </c>
      <c r="K60" s="45">
        <f>'Match Score and Team Input'!K60</f>
        <v>70</v>
      </c>
      <c r="L60" s="45">
        <f>'Match Score and Team Input'!L60</f>
        <v>180</v>
      </c>
      <c r="M60" s="45">
        <f>'Match Score and Team Input'!M60</f>
        <v>0</v>
      </c>
      <c r="S60" s="5">
        <f t="shared" si="4"/>
        <v>1218</v>
      </c>
      <c r="T60" s="5">
        <v>59</v>
      </c>
      <c r="U60" s="5">
        <f t="shared" si="5"/>
        <v>30</v>
      </c>
      <c r="V60" s="5">
        <f t="shared" si="6"/>
        <v>11</v>
      </c>
      <c r="W60" s="5">
        <f t="shared" si="7"/>
        <v>0</v>
      </c>
    </row>
    <row r="61" spans="1:23">
      <c r="A61" s="43">
        <v>60</v>
      </c>
      <c r="B61" s="44">
        <f>'Match Score and Team Input'!B61</f>
        <v>4063</v>
      </c>
      <c r="C61" s="44">
        <f>'Match Score and Team Input'!C61</f>
        <v>79</v>
      </c>
      <c r="D61" s="44">
        <f>'Match Score and Team Input'!D61</f>
        <v>1266</v>
      </c>
      <c r="E61" s="45">
        <f>'Match Score and Team Input'!E61</f>
        <v>1318</v>
      </c>
      <c r="F61" s="45">
        <f>'Match Score and Team Input'!F61</f>
        <v>3316</v>
      </c>
      <c r="G61" s="45">
        <f>'Match Score and Team Input'!G61</f>
        <v>4967</v>
      </c>
      <c r="H61" s="44">
        <f>'Match Score and Team Input'!H61</f>
        <v>75</v>
      </c>
      <c r="I61" s="44">
        <f>'Match Score and Team Input'!I61</f>
        <v>93</v>
      </c>
      <c r="J61" s="44">
        <f>'Match Score and Team Input'!J61</f>
        <v>50</v>
      </c>
      <c r="K61" s="45">
        <f>'Match Score and Team Input'!K61</f>
        <v>70</v>
      </c>
      <c r="L61" s="45">
        <f>'Match Score and Team Input'!L61</f>
        <v>101</v>
      </c>
      <c r="M61" s="45">
        <f>'Match Score and Team Input'!M61</f>
        <v>20</v>
      </c>
      <c r="S61" s="5">
        <f t="shared" si="4"/>
        <v>4063</v>
      </c>
      <c r="T61" s="5">
        <v>60</v>
      </c>
      <c r="U61" s="5">
        <f t="shared" si="5"/>
        <v>75</v>
      </c>
      <c r="V61" s="5">
        <f t="shared" si="6"/>
        <v>93</v>
      </c>
      <c r="W61" s="5">
        <f t="shared" si="7"/>
        <v>50</v>
      </c>
    </row>
    <row r="62" spans="1:23">
      <c r="A62" s="43">
        <v>61</v>
      </c>
      <c r="B62" s="44">
        <f>'Match Score and Team Input'!B62</f>
        <v>488</v>
      </c>
      <c r="C62" s="44">
        <f>'Match Score and Team Input'!C62</f>
        <v>5145</v>
      </c>
      <c r="D62" s="44">
        <f>'Match Score and Team Input'!D62</f>
        <v>1011</v>
      </c>
      <c r="E62" s="45">
        <f>'Match Score and Team Input'!E62</f>
        <v>836</v>
      </c>
      <c r="F62" s="45">
        <f>'Match Score and Team Input'!F62</f>
        <v>2471</v>
      </c>
      <c r="G62" s="45">
        <f>'Match Score and Team Input'!G62</f>
        <v>3008</v>
      </c>
      <c r="H62" s="44">
        <f>'Match Score and Team Input'!H62</f>
        <v>56</v>
      </c>
      <c r="I62" s="44">
        <f>'Match Score and Team Input'!I62</f>
        <v>73</v>
      </c>
      <c r="J62" s="44">
        <f>'Match Score and Team Input'!J62</f>
        <v>0</v>
      </c>
      <c r="K62" s="45">
        <f>'Match Score and Team Input'!K62</f>
        <v>70</v>
      </c>
      <c r="L62" s="45">
        <f>'Match Score and Team Input'!L62</f>
        <v>110</v>
      </c>
      <c r="M62" s="45">
        <f>'Match Score and Team Input'!M62</f>
        <v>50</v>
      </c>
      <c r="S62" s="5">
        <f t="shared" si="4"/>
        <v>488</v>
      </c>
      <c r="T62" s="5">
        <v>61</v>
      </c>
      <c r="U62" s="5">
        <f t="shared" si="5"/>
        <v>56</v>
      </c>
      <c r="V62" s="5">
        <f t="shared" si="6"/>
        <v>73</v>
      </c>
      <c r="W62" s="5">
        <f t="shared" si="7"/>
        <v>0</v>
      </c>
    </row>
    <row r="63" spans="1:23">
      <c r="A63" s="43">
        <v>62</v>
      </c>
      <c r="B63" s="44">
        <f>'Match Score and Team Input'!B63</f>
        <v>1683</v>
      </c>
      <c r="C63" s="44">
        <f>'Match Score and Team Input'!C63</f>
        <v>4979</v>
      </c>
      <c r="D63" s="44">
        <f>'Match Score and Team Input'!D63</f>
        <v>2980</v>
      </c>
      <c r="E63" s="45">
        <f>'Match Score and Team Input'!E63</f>
        <v>303</v>
      </c>
      <c r="F63" s="45">
        <f>'Match Score and Team Input'!F63</f>
        <v>2122</v>
      </c>
      <c r="G63" s="45">
        <f>'Match Score and Team Input'!G63</f>
        <v>3098</v>
      </c>
      <c r="H63" s="44">
        <f>'Match Score and Team Input'!H63</f>
        <v>41</v>
      </c>
      <c r="I63" s="44">
        <f>'Match Score and Team Input'!I63</f>
        <v>12</v>
      </c>
      <c r="J63" s="44">
        <f>'Match Score and Team Input'!J63</f>
        <v>20</v>
      </c>
      <c r="K63" s="45">
        <f>'Match Score and Team Input'!K63</f>
        <v>70</v>
      </c>
      <c r="L63" s="45">
        <f>'Match Score and Team Input'!L63</f>
        <v>161</v>
      </c>
      <c r="M63" s="45">
        <f>'Match Score and Team Input'!M63</f>
        <v>20</v>
      </c>
      <c r="S63" s="5">
        <f t="shared" si="4"/>
        <v>1683</v>
      </c>
      <c r="T63" s="5">
        <v>62</v>
      </c>
      <c r="U63" s="5">
        <f t="shared" si="5"/>
        <v>41</v>
      </c>
      <c r="V63" s="5">
        <f t="shared" si="6"/>
        <v>12</v>
      </c>
      <c r="W63" s="5">
        <f t="shared" si="7"/>
        <v>20</v>
      </c>
    </row>
    <row r="64" spans="1:23">
      <c r="A64" s="43">
        <v>63</v>
      </c>
      <c r="B64" s="44">
        <f>'Match Score and Team Input'!B64</f>
        <v>5098</v>
      </c>
      <c r="C64" s="44">
        <f>'Match Score and Team Input'!C64</f>
        <v>857</v>
      </c>
      <c r="D64" s="44">
        <f>'Match Score and Team Input'!D64</f>
        <v>4288</v>
      </c>
      <c r="E64" s="45">
        <f>'Match Score and Team Input'!E64</f>
        <v>2363</v>
      </c>
      <c r="F64" s="45">
        <f>'Match Score and Team Input'!F64</f>
        <v>1023</v>
      </c>
      <c r="G64" s="45">
        <f>'Match Score and Team Input'!G64</f>
        <v>126</v>
      </c>
      <c r="H64" s="44">
        <f>'Match Score and Team Input'!H62</f>
        <v>56</v>
      </c>
      <c r="I64" s="44">
        <f>'Match Score and Team Input'!I62</f>
        <v>73</v>
      </c>
      <c r="J64" s="44">
        <f>'Match Score and Team Input'!J62</f>
        <v>0</v>
      </c>
      <c r="K64" s="45">
        <f>'Match Score and Team Input'!K62</f>
        <v>70</v>
      </c>
      <c r="L64" s="45">
        <f>'Match Score and Team Input'!L62</f>
        <v>110</v>
      </c>
      <c r="M64" s="45">
        <f>'Match Score and Team Input'!M62</f>
        <v>50</v>
      </c>
      <c r="S64" s="5">
        <f t="shared" si="4"/>
        <v>5098</v>
      </c>
      <c r="T64" s="5">
        <v>63</v>
      </c>
      <c r="U64" s="5">
        <f t="shared" si="5"/>
        <v>56</v>
      </c>
      <c r="V64" s="5">
        <f t="shared" si="6"/>
        <v>73</v>
      </c>
      <c r="W64" s="5">
        <f t="shared" si="7"/>
        <v>0</v>
      </c>
    </row>
    <row r="65" spans="1:23">
      <c r="A65" s="43">
        <v>64</v>
      </c>
      <c r="B65" s="44">
        <f>'Match Score and Team Input'!B65</f>
        <v>176</v>
      </c>
      <c r="C65" s="44">
        <f>'Match Score and Team Input'!C65</f>
        <v>1610</v>
      </c>
      <c r="D65" s="44">
        <f>'Match Score and Team Input'!D65</f>
        <v>70</v>
      </c>
      <c r="E65" s="45">
        <f>'Match Score and Team Input'!E65</f>
        <v>5122</v>
      </c>
      <c r="F65" s="45">
        <f>'Match Score and Team Input'!F65</f>
        <v>2052</v>
      </c>
      <c r="G65" s="45">
        <f>'Match Score and Team Input'!G65</f>
        <v>2665</v>
      </c>
      <c r="H65" s="44">
        <f>'Match Score and Team Input'!H65</f>
        <v>65</v>
      </c>
      <c r="I65" s="44">
        <f>'Match Score and Team Input'!I65</f>
        <v>110</v>
      </c>
      <c r="J65" s="44">
        <f>'Match Score and Team Input'!J65</f>
        <v>0</v>
      </c>
      <c r="K65" s="45">
        <f>'Match Score and Team Input'!K65</f>
        <v>50</v>
      </c>
      <c r="L65" s="45">
        <f>'Match Score and Team Input'!L65</f>
        <v>82</v>
      </c>
      <c r="M65" s="45">
        <f>'Match Score and Team Input'!M65</f>
        <v>0</v>
      </c>
      <c r="S65" s="5">
        <f t="shared" si="4"/>
        <v>176</v>
      </c>
      <c r="T65" s="5">
        <v>64</v>
      </c>
      <c r="U65" s="5">
        <f t="shared" si="5"/>
        <v>65</v>
      </c>
      <c r="V65" s="5">
        <f t="shared" si="6"/>
        <v>110</v>
      </c>
      <c r="W65" s="5">
        <f t="shared" si="7"/>
        <v>0</v>
      </c>
    </row>
    <row r="66" spans="1:23">
      <c r="A66" s="43">
        <v>65</v>
      </c>
      <c r="B66" s="44">
        <f>'Match Score and Team Input'!B66</f>
        <v>494</v>
      </c>
      <c r="C66" s="44">
        <f>'Match Score and Team Input'!C66</f>
        <v>67</v>
      </c>
      <c r="D66" s="44">
        <f>'Match Score and Team Input'!D66</f>
        <v>228</v>
      </c>
      <c r="E66" s="45">
        <f>'Match Score and Team Input'!E66</f>
        <v>3310</v>
      </c>
      <c r="F66" s="45">
        <f>'Match Score and Team Input'!F66</f>
        <v>3103</v>
      </c>
      <c r="G66" s="45">
        <f>'Match Score and Team Input'!G66</f>
        <v>2481</v>
      </c>
      <c r="H66" s="44">
        <f>'Match Score and Team Input'!H66</f>
        <v>50</v>
      </c>
      <c r="I66" s="44">
        <f>'Match Score and Team Input'!I66</f>
        <v>71</v>
      </c>
      <c r="J66" s="44">
        <f>'Match Score and Team Input'!J66</f>
        <v>100</v>
      </c>
      <c r="K66" s="45">
        <f>'Match Score and Team Input'!K66</f>
        <v>70</v>
      </c>
      <c r="L66" s="45">
        <f>'Match Score and Team Input'!L66</f>
        <v>70</v>
      </c>
      <c r="M66" s="45">
        <f>'Match Score and Team Input'!M66</f>
        <v>0</v>
      </c>
      <c r="S66" s="5">
        <f t="shared" ref="S66:S97" si="8">B66</f>
        <v>494</v>
      </c>
      <c r="T66" s="5">
        <v>65</v>
      </c>
      <c r="U66" s="5">
        <f t="shared" ref="U66:U97" si="9">H66</f>
        <v>50</v>
      </c>
      <c r="V66" s="5">
        <f t="shared" ref="V66:V97" si="10">I66</f>
        <v>71</v>
      </c>
      <c r="W66" s="5">
        <f t="shared" ref="W66:W97" si="11">J66</f>
        <v>100</v>
      </c>
    </row>
    <row r="67" spans="1:23">
      <c r="A67" s="43">
        <v>66</v>
      </c>
      <c r="B67" s="44">
        <f>'Match Score and Team Input'!B67</f>
        <v>3683</v>
      </c>
      <c r="C67" s="44">
        <f>'Match Score and Team Input'!C67</f>
        <v>1310</v>
      </c>
      <c r="D67" s="44">
        <f>'Match Score and Team Input'!D67</f>
        <v>3504</v>
      </c>
      <c r="E67" s="45">
        <f>'Match Score and Team Input'!E67</f>
        <v>4536</v>
      </c>
      <c r="F67" s="45">
        <f>'Match Score and Team Input'!F67</f>
        <v>1775</v>
      </c>
      <c r="G67" s="45">
        <f>'Match Score and Team Input'!G67</f>
        <v>2974</v>
      </c>
      <c r="H67" s="44">
        <f>'Match Score and Team Input'!H67</f>
        <v>65</v>
      </c>
      <c r="I67" s="44">
        <f>'Match Score and Team Input'!I67</f>
        <v>93</v>
      </c>
      <c r="J67" s="44">
        <f>'Match Score and Team Input'!J67</f>
        <v>0</v>
      </c>
      <c r="K67" s="45">
        <f>'Match Score and Team Input'!K67</f>
        <v>26</v>
      </c>
      <c r="L67" s="45">
        <f>'Match Score and Team Input'!L67</f>
        <v>144</v>
      </c>
      <c r="M67" s="45">
        <f>'Match Score and Team Input'!M67</f>
        <v>20</v>
      </c>
      <c r="S67" s="5">
        <f t="shared" si="8"/>
        <v>3683</v>
      </c>
      <c r="T67" s="5">
        <v>66</v>
      </c>
      <c r="U67" s="5">
        <f t="shared" si="9"/>
        <v>65</v>
      </c>
      <c r="V67" s="5">
        <f t="shared" si="10"/>
        <v>93</v>
      </c>
      <c r="W67" s="5">
        <f t="shared" si="11"/>
        <v>0</v>
      </c>
    </row>
    <row r="68" spans="1:23">
      <c r="A68" s="43">
        <v>67</v>
      </c>
      <c r="B68" s="44">
        <f>'Match Score and Team Input'!B68</f>
        <v>1515</v>
      </c>
      <c r="C68" s="44">
        <f>'Match Score and Team Input'!C68</f>
        <v>4060</v>
      </c>
      <c r="D68" s="44">
        <f>'Match Score and Team Input'!D68</f>
        <v>225</v>
      </c>
      <c r="E68" s="45">
        <f>'Match Score and Team Input'!E68</f>
        <v>955</v>
      </c>
      <c r="F68" s="45">
        <f>'Match Score and Team Input'!F68</f>
        <v>188</v>
      </c>
      <c r="G68" s="45">
        <f>'Match Score and Team Input'!G68</f>
        <v>766</v>
      </c>
      <c r="H68" s="44">
        <f>'Match Score and Team Input'!H68</f>
        <v>70</v>
      </c>
      <c r="I68" s="44">
        <f>'Match Score and Team Input'!I68</f>
        <v>51</v>
      </c>
      <c r="J68" s="44">
        <f>'Match Score and Team Input'!J68</f>
        <v>0</v>
      </c>
      <c r="K68" s="45">
        <f>'Match Score and Team Input'!K68</f>
        <v>70</v>
      </c>
      <c r="L68" s="45">
        <f>'Match Score and Team Input'!L68</f>
        <v>113</v>
      </c>
      <c r="M68" s="45">
        <f>'Match Score and Team Input'!M68</f>
        <v>0</v>
      </c>
      <c r="S68" s="5">
        <f t="shared" si="8"/>
        <v>1515</v>
      </c>
      <c r="T68" s="5">
        <v>67</v>
      </c>
      <c r="U68" s="5">
        <f t="shared" si="9"/>
        <v>70</v>
      </c>
      <c r="V68" s="5">
        <f t="shared" si="10"/>
        <v>51</v>
      </c>
      <c r="W68" s="5">
        <f t="shared" si="11"/>
        <v>0</v>
      </c>
    </row>
    <row r="69" spans="1:23">
      <c r="A69" s="43">
        <v>68</v>
      </c>
      <c r="B69" s="44">
        <f>'Match Score and Team Input'!B69</f>
        <v>1756</v>
      </c>
      <c r="C69" s="44">
        <f>'Match Score and Team Input'!C69</f>
        <v>3937</v>
      </c>
      <c r="D69" s="44">
        <f>'Match Score and Team Input'!D69</f>
        <v>365</v>
      </c>
      <c r="E69" s="45">
        <f>'Match Score and Team Input'!E69</f>
        <v>4982</v>
      </c>
      <c r="F69" s="45">
        <f>'Match Score and Team Input'!F69</f>
        <v>4985</v>
      </c>
      <c r="G69" s="45">
        <f>'Match Score and Team Input'!G69</f>
        <v>771</v>
      </c>
      <c r="H69" s="44">
        <f>'Match Score and Team Input'!H69</f>
        <v>70</v>
      </c>
      <c r="I69" s="44">
        <f>'Match Score and Team Input'!I69</f>
        <v>174</v>
      </c>
      <c r="J69" s="44">
        <f>'Match Score and Team Input'!J69</f>
        <v>0</v>
      </c>
      <c r="K69" s="45">
        <f>'Match Score and Team Input'!K69</f>
        <v>50</v>
      </c>
      <c r="L69" s="45">
        <f>'Match Score and Team Input'!L69</f>
        <v>52</v>
      </c>
      <c r="M69" s="45">
        <f>'Match Score and Team Input'!M69</f>
        <v>0</v>
      </c>
      <c r="S69" s="5">
        <f t="shared" si="8"/>
        <v>1756</v>
      </c>
      <c r="T69" s="5">
        <v>68</v>
      </c>
      <c r="U69" s="5">
        <f t="shared" si="9"/>
        <v>70</v>
      </c>
      <c r="V69" s="5">
        <f t="shared" si="10"/>
        <v>174</v>
      </c>
      <c r="W69" s="5">
        <f t="shared" si="11"/>
        <v>0</v>
      </c>
    </row>
    <row r="70" spans="1:23">
      <c r="A70" s="43">
        <v>69</v>
      </c>
      <c r="B70" s="44">
        <f>'Match Score and Team Input'!B70</f>
        <v>714</v>
      </c>
      <c r="C70" s="44">
        <f>'Match Score and Team Input'!C70</f>
        <v>884</v>
      </c>
      <c r="D70" s="44">
        <f>'Match Score and Team Input'!D70</f>
        <v>45</v>
      </c>
      <c r="E70" s="45">
        <f>'Match Score and Team Input'!E70</f>
        <v>3360</v>
      </c>
      <c r="F70" s="45">
        <f>'Match Score and Team Input'!F70</f>
        <v>3191</v>
      </c>
      <c r="G70" s="45">
        <f>'Match Score and Team Input'!G70</f>
        <v>4917</v>
      </c>
      <c r="H70" s="44">
        <f>'Match Score and Team Input'!H70</f>
        <v>50</v>
      </c>
      <c r="I70" s="44">
        <f>'Match Score and Team Input'!I70</f>
        <v>31</v>
      </c>
      <c r="J70" s="44">
        <f>'Match Score and Team Input'!J70</f>
        <v>0</v>
      </c>
      <c r="K70" s="45">
        <f>'Match Score and Team Input'!K70</f>
        <v>30</v>
      </c>
      <c r="L70" s="45">
        <f>'Match Score and Team Input'!L70</f>
        <v>101</v>
      </c>
      <c r="M70" s="45">
        <f>'Match Score and Team Input'!M70</f>
        <v>0</v>
      </c>
      <c r="S70" s="5">
        <f t="shared" si="8"/>
        <v>714</v>
      </c>
      <c r="T70" s="5">
        <v>69</v>
      </c>
      <c r="U70" s="5">
        <f t="shared" si="9"/>
        <v>50</v>
      </c>
      <c r="V70" s="5">
        <f t="shared" si="10"/>
        <v>31</v>
      </c>
      <c r="W70" s="5">
        <f t="shared" si="11"/>
        <v>0</v>
      </c>
    </row>
    <row r="71" spans="1:23">
      <c r="A71" s="43">
        <v>70</v>
      </c>
      <c r="B71" s="44">
        <f>'Match Score and Team Input'!B71</f>
        <v>3309</v>
      </c>
      <c r="C71" s="44">
        <f>'Match Score and Team Input'!C71</f>
        <v>5137</v>
      </c>
      <c r="D71" s="44">
        <f>'Match Score and Team Input'!D71</f>
        <v>2337</v>
      </c>
      <c r="E71" s="45">
        <f>'Match Score and Team Input'!E71</f>
        <v>2980</v>
      </c>
      <c r="F71" s="45">
        <f>'Match Score and Team Input'!F71</f>
        <v>488</v>
      </c>
      <c r="G71" s="45">
        <f>'Match Score and Team Input'!G71</f>
        <v>353</v>
      </c>
      <c r="H71" s="44">
        <f>'Match Score and Team Input'!H71</f>
        <v>30</v>
      </c>
      <c r="I71" s="44">
        <f>'Match Score and Team Input'!I71</f>
        <v>72</v>
      </c>
      <c r="J71" s="44">
        <f>'Match Score and Team Input'!J71</f>
        <v>0</v>
      </c>
      <c r="K71" s="45">
        <f>'Match Score and Team Input'!K71</f>
        <v>65</v>
      </c>
      <c r="L71" s="45">
        <f>'Match Score and Team Input'!L71</f>
        <v>91</v>
      </c>
      <c r="M71" s="45">
        <f>'Match Score and Team Input'!M71</f>
        <v>0</v>
      </c>
      <c r="S71" s="5">
        <f t="shared" si="8"/>
        <v>3309</v>
      </c>
      <c r="T71" s="5">
        <v>70</v>
      </c>
      <c r="U71" s="5">
        <f t="shared" si="9"/>
        <v>30</v>
      </c>
      <c r="V71" s="5">
        <f t="shared" si="10"/>
        <v>72</v>
      </c>
      <c r="W71" s="5">
        <f t="shared" si="11"/>
        <v>0</v>
      </c>
    </row>
    <row r="72" spans="1:23">
      <c r="A72" s="43">
        <v>71</v>
      </c>
      <c r="B72" s="44">
        <f>'Match Score and Team Input'!B72</f>
        <v>2177</v>
      </c>
      <c r="C72" s="44">
        <f>'Match Score and Team Input'!C72</f>
        <v>148</v>
      </c>
      <c r="D72" s="44">
        <f>'Match Score and Team Input'!D72</f>
        <v>2642</v>
      </c>
      <c r="E72" s="45">
        <f>'Match Score and Team Input'!E72</f>
        <v>1730</v>
      </c>
      <c r="F72" s="45">
        <f>'Match Score and Team Input'!F72</f>
        <v>1334</v>
      </c>
      <c r="G72" s="45">
        <f>'Match Score and Team Input'!G72</f>
        <v>5320</v>
      </c>
      <c r="H72" s="44">
        <f>'Match Score and Team Input'!H72</f>
        <v>70</v>
      </c>
      <c r="I72" s="44">
        <f>'Match Score and Team Input'!I72</f>
        <v>81</v>
      </c>
      <c r="J72" s="44">
        <f>'Match Score and Team Input'!J72</f>
        <v>0</v>
      </c>
      <c r="K72" s="45">
        <f>'Match Score and Team Input'!K72</f>
        <v>30</v>
      </c>
      <c r="L72" s="45">
        <f>'Match Score and Team Input'!L72</f>
        <v>103</v>
      </c>
      <c r="M72" s="45">
        <f>'Match Score and Team Input'!M72</f>
        <v>50</v>
      </c>
      <c r="S72" s="5">
        <f t="shared" si="8"/>
        <v>2177</v>
      </c>
      <c r="T72" s="5">
        <v>71</v>
      </c>
      <c r="U72" s="5">
        <f t="shared" si="9"/>
        <v>70</v>
      </c>
      <c r="V72" s="5">
        <f t="shared" si="10"/>
        <v>81</v>
      </c>
      <c r="W72" s="5">
        <f t="shared" si="11"/>
        <v>0</v>
      </c>
    </row>
    <row r="73" spans="1:23">
      <c r="A73" s="43">
        <v>72</v>
      </c>
      <c r="B73" s="44">
        <f>'Match Score and Team Input'!B73</f>
        <v>70</v>
      </c>
      <c r="C73" s="44">
        <f>'Match Score and Team Input'!C73</f>
        <v>973</v>
      </c>
      <c r="D73" s="44">
        <f>'Match Score and Team Input'!D73</f>
        <v>862</v>
      </c>
      <c r="E73" s="45">
        <f>'Match Score and Team Input'!E73</f>
        <v>4063</v>
      </c>
      <c r="F73" s="45">
        <f>'Match Score and Team Input'!F73</f>
        <v>126</v>
      </c>
      <c r="G73" s="45">
        <f>'Match Score and Team Input'!G73</f>
        <v>4176</v>
      </c>
      <c r="H73" s="44">
        <f>'Match Score and Team Input'!H73</f>
        <v>60</v>
      </c>
      <c r="I73" s="44">
        <f>'Match Score and Team Input'!I73</f>
        <v>103</v>
      </c>
      <c r="J73" s="44">
        <f>'Match Score and Team Input'!J73</f>
        <v>0</v>
      </c>
      <c r="K73" s="45">
        <f>'Match Score and Team Input'!K73</f>
        <v>35</v>
      </c>
      <c r="L73" s="45">
        <f>'Match Score and Team Input'!L73</f>
        <v>60</v>
      </c>
      <c r="M73" s="45">
        <f>'Match Score and Team Input'!M73</f>
        <v>0</v>
      </c>
      <c r="S73" s="5">
        <f t="shared" si="8"/>
        <v>70</v>
      </c>
      <c r="T73" s="5">
        <v>72</v>
      </c>
      <c r="U73" s="5">
        <f t="shared" si="9"/>
        <v>60</v>
      </c>
      <c r="V73" s="5">
        <f t="shared" si="10"/>
        <v>103</v>
      </c>
      <c r="W73" s="5">
        <f t="shared" si="11"/>
        <v>0</v>
      </c>
    </row>
    <row r="74" spans="1:23">
      <c r="A74" s="43">
        <v>73</v>
      </c>
      <c r="B74" s="44">
        <f>'Match Score and Team Input'!B74</f>
        <v>3008</v>
      </c>
      <c r="C74" s="44">
        <f>'Match Score and Team Input'!C74</f>
        <v>4979</v>
      </c>
      <c r="D74" s="44">
        <f>'Match Score and Team Input'!D74</f>
        <v>4288</v>
      </c>
      <c r="E74" s="45">
        <f>'Match Score and Team Input'!E74</f>
        <v>4256</v>
      </c>
      <c r="F74" s="45">
        <f>'Match Score and Team Input'!F74</f>
        <v>1108</v>
      </c>
      <c r="G74" s="45">
        <f>'Match Score and Team Input'!G74</f>
        <v>4719</v>
      </c>
      <c r="H74" s="44">
        <f>'Match Score and Team Input'!H74</f>
        <v>55</v>
      </c>
      <c r="I74" s="44">
        <f>'Match Score and Team Input'!I74</f>
        <v>82</v>
      </c>
      <c r="J74" s="44">
        <f>'Match Score and Team Input'!J74</f>
        <v>0</v>
      </c>
      <c r="K74" s="45">
        <f>'Match Score and Team Input'!K74</f>
        <v>30</v>
      </c>
      <c r="L74" s="45">
        <f>'Match Score and Team Input'!L74</f>
        <v>123</v>
      </c>
      <c r="M74" s="45">
        <f>'Match Score and Team Input'!M74</f>
        <v>0</v>
      </c>
      <c r="S74" s="5">
        <f t="shared" si="8"/>
        <v>3008</v>
      </c>
      <c r="T74" s="5">
        <v>73</v>
      </c>
      <c r="U74" s="5">
        <f t="shared" si="9"/>
        <v>55</v>
      </c>
      <c r="V74" s="5">
        <f t="shared" si="10"/>
        <v>82</v>
      </c>
      <c r="W74" s="5">
        <f t="shared" si="11"/>
        <v>0</v>
      </c>
    </row>
    <row r="75" spans="1:23">
      <c r="A75" s="43">
        <v>74</v>
      </c>
      <c r="B75" s="44">
        <f>'Match Score and Team Input'!B75</f>
        <v>3103</v>
      </c>
      <c r="C75" s="44">
        <f>'Match Score and Team Input'!C75</f>
        <v>384</v>
      </c>
      <c r="D75" s="44">
        <f>'Match Score and Team Input'!D75</f>
        <v>857</v>
      </c>
      <c r="E75" s="45">
        <f>'Match Score and Team Input'!E75</f>
        <v>179</v>
      </c>
      <c r="F75" s="45">
        <f>'Match Score and Team Input'!F75</f>
        <v>5012</v>
      </c>
      <c r="G75" s="45">
        <f>'Match Score and Team Input'!G75</f>
        <v>3316</v>
      </c>
      <c r="H75" s="44">
        <f>'Match Score and Team Input'!H75</f>
        <v>65</v>
      </c>
      <c r="I75" s="44">
        <f>'Match Score and Team Input'!I75</f>
        <v>110</v>
      </c>
      <c r="J75" s="44">
        <f>'Match Score and Team Input'!J75</f>
        <v>0</v>
      </c>
      <c r="K75" s="45">
        <f>'Match Score and Team Input'!K75</f>
        <v>75</v>
      </c>
      <c r="L75" s="45">
        <f>'Match Score and Team Input'!L75</f>
        <v>32</v>
      </c>
      <c r="M75" s="45">
        <f>'Match Score and Team Input'!M75</f>
        <v>0</v>
      </c>
      <c r="S75" s="5">
        <f t="shared" si="8"/>
        <v>3103</v>
      </c>
      <c r="T75" s="5">
        <v>74</v>
      </c>
      <c r="U75" s="5">
        <f t="shared" si="9"/>
        <v>65</v>
      </c>
      <c r="V75" s="5">
        <f t="shared" si="10"/>
        <v>110</v>
      </c>
      <c r="W75" s="5">
        <f t="shared" si="11"/>
        <v>0</v>
      </c>
    </row>
    <row r="76" spans="1:23">
      <c r="A76" s="43">
        <v>75</v>
      </c>
      <c r="B76" s="44">
        <f>'Match Score and Team Input'!B76</f>
        <v>1218</v>
      </c>
      <c r="C76" s="44">
        <f>'Match Score and Team Input'!C76</f>
        <v>3683</v>
      </c>
      <c r="D76" s="44">
        <f>'Match Score and Team Input'!D76</f>
        <v>176</v>
      </c>
      <c r="E76" s="45">
        <f>'Match Score and Team Input'!E76</f>
        <v>4476</v>
      </c>
      <c r="F76" s="45">
        <f>'Match Score and Team Input'!F76</f>
        <v>1266</v>
      </c>
      <c r="G76" s="45">
        <f>'Match Score and Team Input'!G76</f>
        <v>4940</v>
      </c>
      <c r="H76" s="44">
        <f>'Match Score and Team Input'!H76</f>
        <v>75</v>
      </c>
      <c r="I76" s="44">
        <f>'Match Score and Team Input'!I76</f>
        <v>121</v>
      </c>
      <c r="J76" s="44">
        <f>'Match Score and Team Input'!J76</f>
        <v>50</v>
      </c>
      <c r="K76" s="45">
        <f>'Match Score and Team Input'!K76</f>
        <v>26</v>
      </c>
      <c r="L76" s="45">
        <f>'Match Score and Team Input'!L76</f>
        <v>32</v>
      </c>
      <c r="M76" s="45">
        <f>'Match Score and Team Input'!M76</f>
        <v>20</v>
      </c>
      <c r="S76" s="5">
        <f t="shared" si="8"/>
        <v>1218</v>
      </c>
      <c r="T76" s="5">
        <v>75</v>
      </c>
      <c r="U76" s="5">
        <f t="shared" si="9"/>
        <v>75</v>
      </c>
      <c r="V76" s="5">
        <f t="shared" si="10"/>
        <v>121</v>
      </c>
      <c r="W76" s="5">
        <f t="shared" si="11"/>
        <v>50</v>
      </c>
    </row>
    <row r="77" spans="1:23">
      <c r="A77" s="43">
        <v>76</v>
      </c>
      <c r="B77" s="44">
        <f>'Match Score and Team Input'!B77</f>
        <v>2122</v>
      </c>
      <c r="C77" s="44">
        <f>'Match Score and Team Input'!C77</f>
        <v>4945</v>
      </c>
      <c r="D77" s="44">
        <f>'Match Score and Team Input'!D77</f>
        <v>3504</v>
      </c>
      <c r="E77" s="45">
        <f>'Match Score and Team Input'!E77</f>
        <v>5098</v>
      </c>
      <c r="F77" s="45">
        <f>'Match Score and Team Input'!F77</f>
        <v>4991</v>
      </c>
      <c r="G77" s="45">
        <f>'Match Score and Team Input'!G77</f>
        <v>4967</v>
      </c>
      <c r="H77" s="44">
        <f>'Match Score and Team Input'!H77</f>
        <v>36</v>
      </c>
      <c r="I77" s="44">
        <f>'Match Score and Team Input'!I77</f>
        <v>92</v>
      </c>
      <c r="J77" s="44">
        <f>'Match Score and Team Input'!J77</f>
        <v>20</v>
      </c>
      <c r="K77" s="45">
        <f>'Match Score and Team Input'!K77</f>
        <v>46</v>
      </c>
      <c r="L77" s="45">
        <f>'Match Score and Team Input'!L77</f>
        <v>100</v>
      </c>
      <c r="M77" s="45">
        <f>'Match Score and Team Input'!M77</f>
        <v>0</v>
      </c>
      <c r="S77" s="5">
        <f t="shared" si="8"/>
        <v>2122</v>
      </c>
      <c r="T77" s="5">
        <v>76</v>
      </c>
      <c r="U77" s="5">
        <f t="shared" si="9"/>
        <v>36</v>
      </c>
      <c r="V77" s="5">
        <f t="shared" si="10"/>
        <v>92</v>
      </c>
      <c r="W77" s="5">
        <f t="shared" si="11"/>
        <v>20</v>
      </c>
    </row>
    <row r="78" spans="1:23">
      <c r="A78" s="43">
        <v>77</v>
      </c>
      <c r="B78" s="44">
        <f>'Match Score and Team Input'!B78</f>
        <v>5122</v>
      </c>
      <c r="C78" s="44">
        <f>'Match Score and Team Input'!C78</f>
        <v>2974</v>
      </c>
      <c r="D78" s="44">
        <f>'Match Score and Team Input'!D78</f>
        <v>1023</v>
      </c>
      <c r="E78" s="45">
        <f>'Match Score and Team Input'!E78</f>
        <v>2481</v>
      </c>
      <c r="F78" s="45">
        <f>'Match Score and Team Input'!F78</f>
        <v>193</v>
      </c>
      <c r="G78" s="45">
        <f>'Match Score and Team Input'!G78</f>
        <v>188</v>
      </c>
      <c r="H78" s="44">
        <f>'Match Score and Team Input'!H78</f>
        <v>50</v>
      </c>
      <c r="I78" s="44">
        <f>'Match Score and Team Input'!I78</f>
        <v>170</v>
      </c>
      <c r="J78" s="44">
        <f>'Match Score and Team Input'!J78</f>
        <v>0</v>
      </c>
      <c r="K78" s="45">
        <f>'Match Score and Team Input'!K78</f>
        <v>65</v>
      </c>
      <c r="L78" s="45">
        <f>'Match Score and Team Input'!L78</f>
        <v>151</v>
      </c>
      <c r="M78" s="45">
        <f>'Match Score and Team Input'!M78</f>
        <v>0</v>
      </c>
      <c r="S78" s="5">
        <f t="shared" si="8"/>
        <v>5122</v>
      </c>
      <c r="T78" s="5">
        <v>77</v>
      </c>
      <c r="U78" s="5">
        <f t="shared" si="9"/>
        <v>50</v>
      </c>
      <c r="V78" s="5">
        <f t="shared" si="10"/>
        <v>170</v>
      </c>
      <c r="W78" s="5">
        <f t="shared" si="11"/>
        <v>0</v>
      </c>
    </row>
    <row r="79" spans="1:23">
      <c r="A79" s="43">
        <v>78</v>
      </c>
      <c r="B79" s="44">
        <f>'Match Score and Team Input'!B79</f>
        <v>4536</v>
      </c>
      <c r="C79" s="44">
        <f>'Match Score and Team Input'!C79</f>
        <v>5145</v>
      </c>
      <c r="D79" s="44">
        <f>'Match Score and Team Input'!D79</f>
        <v>4917</v>
      </c>
      <c r="E79" s="45">
        <f>'Match Score and Team Input'!E79</f>
        <v>3937</v>
      </c>
      <c r="F79" s="45">
        <f>'Match Score and Team Input'!F79</f>
        <v>4488</v>
      </c>
      <c r="G79" s="45">
        <f>'Match Score and Team Input'!G79</f>
        <v>1153</v>
      </c>
      <c r="H79" s="44">
        <f>'Match Score and Team Input'!H79</f>
        <v>56</v>
      </c>
      <c r="I79" s="44">
        <f>'Match Score and Team Input'!I79</f>
        <v>73</v>
      </c>
      <c r="J79" s="44">
        <f>'Match Score and Team Input'!J79</f>
        <v>0</v>
      </c>
      <c r="K79" s="45">
        <f>'Match Score and Team Input'!K79</f>
        <v>75</v>
      </c>
      <c r="L79" s="45">
        <f>'Match Score and Team Input'!L79</f>
        <v>130</v>
      </c>
      <c r="M79" s="45">
        <f>'Match Score and Team Input'!M79</f>
        <v>0</v>
      </c>
      <c r="S79" s="5">
        <f t="shared" si="8"/>
        <v>4536</v>
      </c>
      <c r="T79" s="5">
        <v>78</v>
      </c>
      <c r="U79" s="5">
        <f t="shared" si="9"/>
        <v>56</v>
      </c>
      <c r="V79" s="5">
        <f t="shared" si="10"/>
        <v>73</v>
      </c>
      <c r="W79" s="5">
        <f t="shared" si="11"/>
        <v>0</v>
      </c>
    </row>
    <row r="80" spans="1:23">
      <c r="A80" s="43">
        <v>79</v>
      </c>
      <c r="B80" s="44">
        <f>'Match Score and Team Input'!B80</f>
        <v>1318</v>
      </c>
      <c r="C80" s="44">
        <f>'Match Score and Team Input'!C80</f>
        <v>2052</v>
      </c>
      <c r="D80" s="44">
        <f>'Match Score and Team Input'!D80</f>
        <v>4060</v>
      </c>
      <c r="E80" s="45">
        <f>'Match Score and Team Input'!E80</f>
        <v>2424</v>
      </c>
      <c r="F80" s="45">
        <f>'Match Score and Team Input'!F80</f>
        <v>2363</v>
      </c>
      <c r="G80" s="45">
        <f>'Match Score and Team Input'!G80</f>
        <v>771</v>
      </c>
      <c r="H80" s="44">
        <f>'Match Score and Team Input'!H80</f>
        <v>45</v>
      </c>
      <c r="I80" s="44">
        <f>'Match Score and Team Input'!I80</f>
        <v>171</v>
      </c>
      <c r="J80" s="44">
        <f>'Match Score and Team Input'!J80</f>
        <v>0</v>
      </c>
      <c r="K80" s="45">
        <f>'Match Score and Team Input'!K80</f>
        <v>35</v>
      </c>
      <c r="L80" s="45">
        <f>'Match Score and Team Input'!L80</f>
        <v>72</v>
      </c>
      <c r="M80" s="45">
        <f>'Match Score and Team Input'!M80</f>
        <v>0</v>
      </c>
      <c r="S80" s="5">
        <f t="shared" si="8"/>
        <v>1318</v>
      </c>
      <c r="T80" s="5">
        <v>79</v>
      </c>
      <c r="U80" s="5">
        <f t="shared" si="9"/>
        <v>45</v>
      </c>
      <c r="V80" s="5">
        <f t="shared" si="10"/>
        <v>171</v>
      </c>
      <c r="W80" s="5">
        <f t="shared" si="11"/>
        <v>0</v>
      </c>
    </row>
    <row r="81" spans="1:23">
      <c r="A81" s="43">
        <v>80</v>
      </c>
      <c r="B81" s="44">
        <f>'Match Score and Team Input'!B81</f>
        <v>3310</v>
      </c>
      <c r="C81" s="44">
        <f>'Match Score and Team Input'!C81</f>
        <v>1310</v>
      </c>
      <c r="D81" s="44">
        <f>'Match Score and Team Input'!D81</f>
        <v>884</v>
      </c>
      <c r="E81" s="45">
        <f>'Match Score and Team Input'!E81</f>
        <v>79</v>
      </c>
      <c r="F81" s="45">
        <f>'Match Score and Team Input'!F81</f>
        <v>2471</v>
      </c>
      <c r="G81" s="45">
        <f>'Match Score and Team Input'!G81</f>
        <v>365</v>
      </c>
      <c r="H81" s="44">
        <f>'Match Score and Team Input'!H81</f>
        <v>50</v>
      </c>
      <c r="I81" s="44">
        <f>'Match Score and Team Input'!I81</f>
        <v>110</v>
      </c>
      <c r="J81" s="44">
        <f>'Match Score and Team Input'!J81</f>
        <v>0</v>
      </c>
      <c r="K81" s="45">
        <f>'Match Score and Team Input'!K81</f>
        <v>35</v>
      </c>
      <c r="L81" s="45">
        <f>'Match Score and Team Input'!L81</f>
        <v>52</v>
      </c>
      <c r="M81" s="45">
        <f>'Match Score and Team Input'!M81</f>
        <v>0</v>
      </c>
      <c r="S81" s="5">
        <f t="shared" si="8"/>
        <v>3310</v>
      </c>
      <c r="T81" s="5">
        <v>80</v>
      </c>
      <c r="U81" s="5">
        <f t="shared" si="9"/>
        <v>50</v>
      </c>
      <c r="V81" s="5">
        <f t="shared" si="10"/>
        <v>110</v>
      </c>
      <c r="W81" s="5">
        <f t="shared" si="11"/>
        <v>0</v>
      </c>
    </row>
    <row r="82" spans="1:23">
      <c r="A82" s="43">
        <v>81</v>
      </c>
      <c r="B82" s="44">
        <f>'Match Score and Team Input'!B82</f>
        <v>1610</v>
      </c>
      <c r="C82" s="44">
        <f>'Match Score and Team Input'!C82</f>
        <v>604</v>
      </c>
      <c r="D82" s="44">
        <f>'Match Score and Team Input'!D82</f>
        <v>353</v>
      </c>
      <c r="E82" s="45">
        <f>'Match Score and Team Input'!E82</f>
        <v>4965</v>
      </c>
      <c r="F82" s="45">
        <f>'Match Score and Team Input'!F82</f>
        <v>3098</v>
      </c>
      <c r="G82" s="45">
        <f>'Match Score and Team Input'!G82</f>
        <v>3138</v>
      </c>
      <c r="H82" s="44">
        <f>'Match Score and Team Input'!H82</f>
        <v>70</v>
      </c>
      <c r="I82" s="44">
        <f>'Match Score and Team Input'!I82</f>
        <v>51</v>
      </c>
      <c r="J82" s="44">
        <f>'Match Score and Team Input'!J82</f>
        <v>50</v>
      </c>
      <c r="K82" s="45">
        <f>'Match Score and Team Input'!K82</f>
        <v>55</v>
      </c>
      <c r="L82" s="45">
        <f>'Match Score and Team Input'!L82</f>
        <v>110</v>
      </c>
      <c r="M82" s="45">
        <f>'Match Score and Team Input'!M82</f>
        <v>0</v>
      </c>
      <c r="S82" s="5">
        <f t="shared" si="8"/>
        <v>1610</v>
      </c>
      <c r="T82" s="5">
        <v>81</v>
      </c>
      <c r="U82" s="5">
        <f t="shared" si="9"/>
        <v>70</v>
      </c>
      <c r="V82" s="5">
        <f t="shared" si="10"/>
        <v>51</v>
      </c>
      <c r="W82" s="5">
        <f t="shared" si="11"/>
        <v>50</v>
      </c>
    </row>
    <row r="83" spans="1:23">
      <c r="A83" s="43">
        <v>82</v>
      </c>
      <c r="B83" s="44">
        <f>'Match Score and Team Input'!B83</f>
        <v>4982</v>
      </c>
      <c r="C83" s="44">
        <f>'Match Score and Team Input'!C83</f>
        <v>2337</v>
      </c>
      <c r="D83" s="44">
        <f>'Match Score and Team Input'!D83</f>
        <v>1717</v>
      </c>
      <c r="E83" s="45">
        <f>'Match Score and Team Input'!E83</f>
        <v>1011</v>
      </c>
      <c r="F83" s="45">
        <f>'Match Score and Team Input'!F83</f>
        <v>303</v>
      </c>
      <c r="G83" s="45">
        <f>'Match Score and Team Input'!G83</f>
        <v>337</v>
      </c>
      <c r="H83" s="44">
        <f>'Match Score and Team Input'!H83</f>
        <v>65</v>
      </c>
      <c r="I83" s="44">
        <f>'Match Score and Team Input'!I83</f>
        <v>190</v>
      </c>
      <c r="J83" s="44">
        <f>'Match Score and Team Input'!J83</f>
        <v>0</v>
      </c>
      <c r="K83" s="45">
        <f>'Match Score and Team Input'!K83</f>
        <v>50</v>
      </c>
      <c r="L83" s="45">
        <f>'Match Score and Team Input'!L83</f>
        <v>73</v>
      </c>
      <c r="M83" s="45">
        <f>'Match Score and Team Input'!M83</f>
        <v>0</v>
      </c>
      <c r="S83" s="5">
        <f t="shared" si="8"/>
        <v>4982</v>
      </c>
      <c r="T83" s="5">
        <v>82</v>
      </c>
      <c r="U83" s="5">
        <f t="shared" si="9"/>
        <v>65</v>
      </c>
      <c r="V83" s="5">
        <f t="shared" si="10"/>
        <v>190</v>
      </c>
      <c r="W83" s="5">
        <f t="shared" si="11"/>
        <v>0</v>
      </c>
    </row>
    <row r="84" spans="1:23">
      <c r="A84" s="43">
        <v>83</v>
      </c>
      <c r="B84" s="44">
        <f>'Match Score and Team Input'!B84</f>
        <v>4985</v>
      </c>
      <c r="C84" s="44">
        <f>'Match Score and Team Input'!C84</f>
        <v>3360</v>
      </c>
      <c r="D84" s="44">
        <f>'Match Score and Team Input'!D84</f>
        <v>217</v>
      </c>
      <c r="E84" s="45">
        <f>'Match Score and Team Input'!E84</f>
        <v>1885</v>
      </c>
      <c r="F84" s="45">
        <f>'Match Score and Team Input'!F84</f>
        <v>494</v>
      </c>
      <c r="G84" s="45">
        <f>'Match Score and Team Input'!G84</f>
        <v>225</v>
      </c>
      <c r="H84" s="44">
        <f>'Match Score and Team Input'!H84</f>
        <v>65</v>
      </c>
      <c r="I84" s="44">
        <f>'Match Score and Team Input'!I84</f>
        <v>123</v>
      </c>
      <c r="J84" s="44">
        <f>'Match Score and Team Input'!J84</f>
        <v>0</v>
      </c>
      <c r="K84" s="45">
        <f>'Match Score and Team Input'!K84</f>
        <v>55</v>
      </c>
      <c r="L84" s="45">
        <f>'Match Score and Team Input'!L84</f>
        <v>134</v>
      </c>
      <c r="M84" s="45">
        <f>'Match Score and Team Input'!M84</f>
        <v>0</v>
      </c>
      <c r="S84" s="5">
        <f t="shared" si="8"/>
        <v>4985</v>
      </c>
      <c r="T84" s="5">
        <v>83</v>
      </c>
      <c r="U84" s="5">
        <f t="shared" si="9"/>
        <v>65</v>
      </c>
      <c r="V84" s="5">
        <f t="shared" si="10"/>
        <v>123</v>
      </c>
      <c r="W84" s="5">
        <f t="shared" si="11"/>
        <v>0</v>
      </c>
    </row>
    <row r="85" spans="1:23">
      <c r="A85" s="43">
        <v>84</v>
      </c>
      <c r="B85" s="44">
        <f>'Match Score and Team Input'!B85</f>
        <v>67</v>
      </c>
      <c r="C85" s="44">
        <f>'Match Score and Team Input'!C85</f>
        <v>3191</v>
      </c>
      <c r="D85" s="44">
        <f>'Match Score and Team Input'!D85</f>
        <v>955</v>
      </c>
      <c r="E85" s="45">
        <f>'Match Score and Team Input'!E85</f>
        <v>836</v>
      </c>
      <c r="F85" s="45">
        <f>'Match Score and Team Input'!F85</f>
        <v>1683</v>
      </c>
      <c r="G85" s="45">
        <f>'Match Score and Team Input'!G85</f>
        <v>1756</v>
      </c>
      <c r="H85" s="44">
        <f>'Match Score and Team Input'!H85</f>
        <v>45</v>
      </c>
      <c r="I85" s="44">
        <f>'Match Score and Team Input'!I85</f>
        <v>61</v>
      </c>
      <c r="J85" s="44">
        <f>'Match Score and Team Input'!J85</f>
        <v>0</v>
      </c>
      <c r="K85" s="45">
        <f>'Match Score and Team Input'!K85</f>
        <v>70</v>
      </c>
      <c r="L85" s="45">
        <f>'Match Score and Team Input'!L85</f>
        <v>121</v>
      </c>
      <c r="M85" s="45">
        <f>'Match Score and Team Input'!M85</f>
        <v>0</v>
      </c>
      <c r="S85" s="5">
        <f t="shared" si="8"/>
        <v>67</v>
      </c>
      <c r="T85" s="5">
        <v>84</v>
      </c>
      <c r="U85" s="5">
        <f t="shared" si="9"/>
        <v>45</v>
      </c>
      <c r="V85" s="5">
        <f t="shared" si="10"/>
        <v>61</v>
      </c>
      <c r="W85" s="5">
        <f t="shared" si="11"/>
        <v>0</v>
      </c>
    </row>
    <row r="86" spans="1:23">
      <c r="A86" s="43">
        <v>85</v>
      </c>
      <c r="B86" s="44">
        <f>'Match Score and Team Input'!B86</f>
        <v>869</v>
      </c>
      <c r="C86" s="44">
        <f>'Match Score and Team Input'!C86</f>
        <v>45</v>
      </c>
      <c r="D86" s="44">
        <f>'Match Score and Team Input'!D86</f>
        <v>228</v>
      </c>
      <c r="E86" s="45">
        <f>'Match Score and Team Input'!E86</f>
        <v>766</v>
      </c>
      <c r="F86" s="45">
        <f>'Match Score and Team Input'!F86</f>
        <v>5148</v>
      </c>
      <c r="G86" s="45">
        <f>'Match Score and Team Input'!G86</f>
        <v>2135</v>
      </c>
      <c r="H86" s="44">
        <f>'Match Score and Team Input'!H86</f>
        <v>50</v>
      </c>
      <c r="I86" s="44">
        <f>'Match Score and Team Input'!I86</f>
        <v>82</v>
      </c>
      <c r="J86" s="44">
        <f>'Match Score and Team Input'!J86</f>
        <v>20</v>
      </c>
      <c r="K86" s="45">
        <f>'Match Score and Team Input'!K86</f>
        <v>15</v>
      </c>
      <c r="L86" s="45">
        <f>'Match Score and Team Input'!L86</f>
        <v>34</v>
      </c>
      <c r="M86" s="45">
        <f>'Match Score and Team Input'!M86</f>
        <v>0</v>
      </c>
      <c r="S86" s="5">
        <f t="shared" si="8"/>
        <v>869</v>
      </c>
      <c r="T86" s="5">
        <v>85</v>
      </c>
      <c r="U86" s="5">
        <f t="shared" si="9"/>
        <v>50</v>
      </c>
      <c r="V86" s="5">
        <f t="shared" si="10"/>
        <v>82</v>
      </c>
      <c r="W86" s="5">
        <f t="shared" si="11"/>
        <v>20</v>
      </c>
    </row>
    <row r="87" spans="1:23">
      <c r="A87" s="43">
        <v>86</v>
      </c>
      <c r="B87" s="44">
        <f>'Match Score and Team Input'!B87</f>
        <v>1515</v>
      </c>
      <c r="C87" s="44">
        <f>'Match Score and Team Input'!C87</f>
        <v>2665</v>
      </c>
      <c r="D87" s="44">
        <f>'Match Score and Team Input'!D87</f>
        <v>3480</v>
      </c>
      <c r="E87" s="45">
        <f>'Match Score and Team Input'!E87</f>
        <v>1775</v>
      </c>
      <c r="F87" s="45">
        <f>'Match Score and Team Input'!F87</f>
        <v>714</v>
      </c>
      <c r="G87" s="45">
        <f>'Match Score and Team Input'!G87</f>
        <v>558</v>
      </c>
      <c r="H87" s="44">
        <f>'Match Score and Team Input'!H87</f>
        <v>35</v>
      </c>
      <c r="I87" s="44">
        <f>'Match Score and Team Input'!I87</f>
        <v>43</v>
      </c>
      <c r="J87" s="44">
        <f>'Match Score and Team Input'!J87</f>
        <v>0</v>
      </c>
      <c r="K87" s="45">
        <f>'Match Score and Team Input'!K87</f>
        <v>30</v>
      </c>
      <c r="L87" s="45">
        <f>'Match Score and Team Input'!L87</f>
        <v>104</v>
      </c>
      <c r="M87" s="45">
        <f>'Match Score and Team Input'!M87</f>
        <v>20</v>
      </c>
      <c r="S87" s="5">
        <f t="shared" si="8"/>
        <v>1515</v>
      </c>
      <c r="T87" s="5">
        <v>86</v>
      </c>
      <c r="U87" s="5">
        <f t="shared" si="9"/>
        <v>35</v>
      </c>
      <c r="V87" s="5">
        <f t="shared" si="10"/>
        <v>43</v>
      </c>
      <c r="W87" s="5">
        <f t="shared" si="11"/>
        <v>0</v>
      </c>
    </row>
    <row r="88" spans="1:23">
      <c r="A88" s="43">
        <v>87</v>
      </c>
      <c r="B88" s="44">
        <f>'Match Score and Team Input'!B88</f>
        <v>1153</v>
      </c>
      <c r="C88" s="44">
        <f>'Match Score and Team Input'!C88</f>
        <v>4288</v>
      </c>
      <c r="D88" s="44">
        <f>'Match Score and Team Input'!D88</f>
        <v>188</v>
      </c>
      <c r="E88" s="45">
        <f>'Match Score and Team Input'!E88</f>
        <v>2980</v>
      </c>
      <c r="F88" s="45">
        <f>'Match Score and Team Input'!F88</f>
        <v>2052</v>
      </c>
      <c r="G88" s="45">
        <f>'Match Score and Team Input'!G88</f>
        <v>3683</v>
      </c>
      <c r="H88" s="44">
        <f>'Match Score and Team Input'!H88</f>
        <v>55</v>
      </c>
      <c r="I88" s="44">
        <f>'Match Score and Team Input'!I88</f>
        <v>112</v>
      </c>
      <c r="J88" s="44">
        <f>'Match Score and Team Input'!J88</f>
        <v>0</v>
      </c>
      <c r="K88" s="45">
        <f>'Match Score and Team Input'!K88</f>
        <v>70</v>
      </c>
      <c r="L88" s="45">
        <f>'Match Score and Team Input'!L88</f>
        <v>91</v>
      </c>
      <c r="M88" s="45">
        <f>'Match Score and Team Input'!M88</f>
        <v>0</v>
      </c>
      <c r="S88" s="5">
        <f t="shared" si="8"/>
        <v>1153</v>
      </c>
      <c r="T88" s="5">
        <v>87</v>
      </c>
      <c r="U88" s="5">
        <f t="shared" si="9"/>
        <v>55</v>
      </c>
      <c r="V88" s="5">
        <f t="shared" si="10"/>
        <v>112</v>
      </c>
      <c r="W88" s="5">
        <f t="shared" si="11"/>
        <v>0</v>
      </c>
    </row>
    <row r="89" spans="1:23">
      <c r="A89" s="43">
        <v>88</v>
      </c>
      <c r="B89" s="44">
        <f>'Match Score and Team Input'!B89</f>
        <v>5137</v>
      </c>
      <c r="C89" s="44">
        <f>'Match Score and Team Input'!C89</f>
        <v>2177</v>
      </c>
      <c r="D89" s="44">
        <f>'Match Score and Team Input'!D89</f>
        <v>179</v>
      </c>
      <c r="E89" s="45">
        <f>'Match Score and Team Input'!E89</f>
        <v>1108</v>
      </c>
      <c r="F89" s="45">
        <f>'Match Score and Team Input'!F89</f>
        <v>1023</v>
      </c>
      <c r="G89" s="45">
        <f>'Match Score and Team Input'!G89</f>
        <v>365</v>
      </c>
      <c r="H89" s="44">
        <f>'Match Score and Team Input'!H89</f>
        <v>50</v>
      </c>
      <c r="I89" s="44">
        <f>'Match Score and Team Input'!I89</f>
        <v>110</v>
      </c>
      <c r="J89" s="44">
        <f>'Match Score and Team Input'!J89</f>
        <v>0</v>
      </c>
      <c r="K89" s="45">
        <f>'Match Score and Team Input'!K89</f>
        <v>75</v>
      </c>
      <c r="L89" s="45">
        <f>'Match Score and Team Input'!L89</f>
        <v>160</v>
      </c>
      <c r="M89" s="45">
        <f>'Match Score and Team Input'!M89</f>
        <v>0</v>
      </c>
      <c r="S89" s="5">
        <f t="shared" si="8"/>
        <v>5137</v>
      </c>
      <c r="T89" s="5">
        <v>88</v>
      </c>
      <c r="U89" s="5">
        <f t="shared" si="9"/>
        <v>50</v>
      </c>
      <c r="V89" s="5">
        <f t="shared" si="10"/>
        <v>110</v>
      </c>
      <c r="W89" s="5">
        <f t="shared" si="11"/>
        <v>0</v>
      </c>
    </row>
    <row r="90" spans="1:23">
      <c r="A90" s="43">
        <v>89</v>
      </c>
      <c r="B90" s="44">
        <f>'Match Score and Team Input'!B90</f>
        <v>126</v>
      </c>
      <c r="C90" s="44">
        <f>'Match Score and Team Input'!C90</f>
        <v>5320</v>
      </c>
      <c r="D90" s="44">
        <f>'Match Score and Team Input'!D90</f>
        <v>3098</v>
      </c>
      <c r="E90" s="45">
        <f>'Match Score and Team Input'!E90</f>
        <v>4917</v>
      </c>
      <c r="F90" s="45">
        <f>'Match Score and Team Input'!F90</f>
        <v>4940</v>
      </c>
      <c r="G90" s="45">
        <f>'Match Score and Team Input'!G90</f>
        <v>79</v>
      </c>
      <c r="H90" s="44">
        <f>'Match Score and Team Input'!H90</f>
        <v>55</v>
      </c>
      <c r="I90" s="44">
        <f>'Match Score and Team Input'!I90</f>
        <v>151</v>
      </c>
      <c r="J90" s="44">
        <f>'Match Score and Team Input'!J90</f>
        <v>0</v>
      </c>
      <c r="K90" s="45">
        <f>'Match Score and Team Input'!K90</f>
        <v>50</v>
      </c>
      <c r="L90" s="45">
        <f>'Match Score and Team Input'!L90</f>
        <v>42</v>
      </c>
      <c r="M90" s="45">
        <f>'Match Score and Team Input'!M90</f>
        <v>0</v>
      </c>
      <c r="S90" s="5">
        <f t="shared" si="8"/>
        <v>126</v>
      </c>
      <c r="T90" s="5">
        <v>89</v>
      </c>
      <c r="U90" s="5">
        <f t="shared" si="9"/>
        <v>55</v>
      </c>
      <c r="V90" s="5">
        <f t="shared" si="10"/>
        <v>151</v>
      </c>
      <c r="W90" s="5">
        <f t="shared" si="11"/>
        <v>0</v>
      </c>
    </row>
    <row r="91" spans="1:23">
      <c r="A91" s="43">
        <v>90</v>
      </c>
      <c r="B91" s="44">
        <f>'Match Score and Team Input'!B91</f>
        <v>771</v>
      </c>
      <c r="C91" s="44">
        <f>'Match Score and Team Input'!C91</f>
        <v>2337</v>
      </c>
      <c r="D91" s="44">
        <f>'Match Score and Team Input'!D91</f>
        <v>384</v>
      </c>
      <c r="E91" s="45">
        <f>'Match Score and Team Input'!E91</f>
        <v>1730</v>
      </c>
      <c r="F91" s="45">
        <f>'Match Score and Team Input'!F91</f>
        <v>4488</v>
      </c>
      <c r="G91" s="45">
        <f>'Match Score and Team Input'!G91</f>
        <v>5098</v>
      </c>
      <c r="H91" s="44">
        <f>'Match Score and Team Input'!H91</f>
        <v>50</v>
      </c>
      <c r="I91" s="44">
        <f>'Match Score and Team Input'!I91</f>
        <v>111</v>
      </c>
      <c r="J91" s="44">
        <f>'Match Score and Team Input'!J91</f>
        <v>0</v>
      </c>
      <c r="K91" s="45">
        <f>'Match Score and Team Input'!K91</f>
        <v>75</v>
      </c>
      <c r="L91" s="45">
        <f>'Match Score and Team Input'!L91</f>
        <v>101</v>
      </c>
      <c r="M91" s="45">
        <f>'Match Score and Team Input'!M91</f>
        <v>50</v>
      </c>
      <c r="S91" s="5">
        <f t="shared" si="8"/>
        <v>771</v>
      </c>
      <c r="T91" s="5">
        <v>90</v>
      </c>
      <c r="U91" s="5">
        <f t="shared" si="9"/>
        <v>50</v>
      </c>
      <c r="V91" s="5">
        <f t="shared" si="10"/>
        <v>111</v>
      </c>
      <c r="W91" s="5">
        <f t="shared" si="11"/>
        <v>0</v>
      </c>
    </row>
    <row r="92" spans="1:23">
      <c r="A92" s="43">
        <v>91</v>
      </c>
      <c r="B92" s="44">
        <f>'Match Score and Team Input'!B92</f>
        <v>2363</v>
      </c>
      <c r="C92" s="44">
        <f>'Match Score and Team Input'!C92</f>
        <v>2471</v>
      </c>
      <c r="D92" s="44">
        <f>'Match Score and Team Input'!D92</f>
        <v>3138</v>
      </c>
      <c r="E92" s="45">
        <f>'Match Score and Team Input'!E92</f>
        <v>1717</v>
      </c>
      <c r="F92" s="45">
        <f>'Match Score and Team Input'!F92</f>
        <v>5012</v>
      </c>
      <c r="G92" s="45">
        <f>'Match Score and Team Input'!G92</f>
        <v>4536</v>
      </c>
      <c r="H92" s="44">
        <f>'Match Score and Team Input'!H92</f>
        <v>50</v>
      </c>
      <c r="I92" s="44">
        <f>'Match Score and Team Input'!I92</f>
        <v>92</v>
      </c>
      <c r="J92" s="44">
        <f>'Match Score and Team Input'!J92</f>
        <v>0</v>
      </c>
      <c r="K92" s="45">
        <f>'Match Score and Team Input'!K92</f>
        <v>55</v>
      </c>
      <c r="L92" s="45">
        <f>'Match Score and Team Input'!L92</f>
        <v>81</v>
      </c>
      <c r="M92" s="45">
        <f>'Match Score and Team Input'!M92</f>
        <v>0</v>
      </c>
      <c r="S92" s="5">
        <f t="shared" si="8"/>
        <v>2363</v>
      </c>
      <c r="T92" s="5">
        <v>91</v>
      </c>
      <c r="U92" s="5">
        <f t="shared" si="9"/>
        <v>50</v>
      </c>
      <c r="V92" s="5">
        <f t="shared" si="10"/>
        <v>92</v>
      </c>
      <c r="W92" s="5">
        <f t="shared" si="11"/>
        <v>0</v>
      </c>
    </row>
    <row r="93" spans="1:23">
      <c r="A93" s="43">
        <v>92</v>
      </c>
      <c r="B93" s="44">
        <f>'Match Score and Team Input'!B93</f>
        <v>862</v>
      </c>
      <c r="C93" s="44">
        <f>'Match Score and Team Input'!C93</f>
        <v>4060</v>
      </c>
      <c r="D93" s="44">
        <f>'Match Score and Team Input'!D93</f>
        <v>2974</v>
      </c>
      <c r="E93" s="45">
        <f>'Match Score and Team Input'!E93</f>
        <v>4967</v>
      </c>
      <c r="F93" s="45">
        <f>'Match Score and Team Input'!F93</f>
        <v>3937</v>
      </c>
      <c r="G93" s="45">
        <f>'Match Score and Team Input'!G93</f>
        <v>3360</v>
      </c>
      <c r="H93" s="44">
        <f>'Match Score and Team Input'!H93</f>
        <v>10</v>
      </c>
      <c r="I93" s="44">
        <f>'Match Score and Team Input'!I93</f>
        <v>84</v>
      </c>
      <c r="J93" s="44">
        <f>'Match Score and Team Input'!J93</f>
        <v>0</v>
      </c>
      <c r="K93" s="45">
        <f>'Match Score and Team Input'!K93</f>
        <v>35</v>
      </c>
      <c r="L93" s="45">
        <f>'Match Score and Team Input'!L93</f>
        <v>72</v>
      </c>
      <c r="M93" s="45">
        <f>'Match Score and Team Input'!M93</f>
        <v>0</v>
      </c>
      <c r="S93" s="5">
        <f t="shared" si="8"/>
        <v>862</v>
      </c>
      <c r="T93" s="5">
        <v>92</v>
      </c>
      <c r="U93" s="5">
        <f t="shared" si="9"/>
        <v>10</v>
      </c>
      <c r="V93" s="5">
        <f t="shared" si="10"/>
        <v>84</v>
      </c>
      <c r="W93" s="5">
        <f t="shared" si="11"/>
        <v>0</v>
      </c>
    </row>
    <row r="94" spans="1:23">
      <c r="A94" s="43">
        <v>93</v>
      </c>
      <c r="B94" s="44">
        <f>'Match Score and Team Input'!B94</f>
        <v>1318</v>
      </c>
      <c r="C94" s="44">
        <f>'Match Score and Team Input'!C94</f>
        <v>2122</v>
      </c>
      <c r="D94" s="44">
        <f>'Match Score and Team Input'!D94</f>
        <v>176</v>
      </c>
      <c r="E94" s="45">
        <f>'Match Score and Team Input'!E94</f>
        <v>1756</v>
      </c>
      <c r="F94" s="45">
        <f>'Match Score and Team Input'!F94</f>
        <v>2135</v>
      </c>
      <c r="G94" s="45">
        <f>'Match Score and Team Input'!G94</f>
        <v>3310</v>
      </c>
      <c r="H94" s="44">
        <f>'Match Score and Team Input'!H94</f>
        <v>65</v>
      </c>
      <c r="I94" s="44">
        <f>'Match Score and Team Input'!I94</f>
        <v>110</v>
      </c>
      <c r="J94" s="44">
        <f>'Match Score and Team Input'!J94</f>
        <v>0</v>
      </c>
      <c r="K94" s="45">
        <f>'Match Score and Team Input'!K94</f>
        <v>50</v>
      </c>
      <c r="L94" s="45">
        <f>'Match Score and Team Input'!L94</f>
        <v>50</v>
      </c>
      <c r="M94" s="45">
        <f>'Match Score and Team Input'!M94</f>
        <v>0</v>
      </c>
      <c r="S94" s="5">
        <f t="shared" si="8"/>
        <v>1318</v>
      </c>
      <c r="T94" s="5">
        <v>93</v>
      </c>
      <c r="U94" s="5">
        <f t="shared" si="9"/>
        <v>65</v>
      </c>
      <c r="V94" s="5">
        <f t="shared" si="10"/>
        <v>110</v>
      </c>
      <c r="W94" s="5">
        <f t="shared" si="11"/>
        <v>0</v>
      </c>
    </row>
    <row r="95" spans="1:23">
      <c r="A95" s="43">
        <v>94</v>
      </c>
      <c r="B95" s="44">
        <f>'Match Score and Team Input'!B95</f>
        <v>3309</v>
      </c>
      <c r="C95" s="44">
        <f>'Match Score and Team Input'!C95</f>
        <v>1310</v>
      </c>
      <c r="D95" s="44">
        <f>'Match Score and Team Input'!D95</f>
        <v>2642</v>
      </c>
      <c r="E95" s="45">
        <f>'Match Score and Team Input'!E95</f>
        <v>225</v>
      </c>
      <c r="F95" s="45">
        <f>'Match Score and Team Input'!F95</f>
        <v>3103</v>
      </c>
      <c r="G95" s="45">
        <f>'Match Score and Team Input'!G95</f>
        <v>5148</v>
      </c>
      <c r="H95" s="44">
        <f>'Match Score and Team Input'!H95</f>
        <v>55</v>
      </c>
      <c r="I95" s="44">
        <f>'Match Score and Team Input'!I95</f>
        <v>94</v>
      </c>
      <c r="J95" s="44">
        <f>'Match Score and Team Input'!J95</f>
        <v>0</v>
      </c>
      <c r="K95" s="45">
        <f>'Match Score and Team Input'!K95</f>
        <v>50</v>
      </c>
      <c r="L95" s="45">
        <f>'Match Score and Team Input'!L95</f>
        <v>81</v>
      </c>
      <c r="M95" s="45">
        <f>'Match Score and Team Input'!M95</f>
        <v>0</v>
      </c>
      <c r="S95" s="5">
        <f t="shared" si="8"/>
        <v>3309</v>
      </c>
      <c r="T95" s="5">
        <v>94</v>
      </c>
      <c r="U95" s="5">
        <f t="shared" si="9"/>
        <v>55</v>
      </c>
      <c r="V95" s="5">
        <f t="shared" si="10"/>
        <v>94</v>
      </c>
      <c r="W95" s="5">
        <f t="shared" si="11"/>
        <v>0</v>
      </c>
    </row>
    <row r="96" spans="1:23">
      <c r="A96" s="43">
        <v>95</v>
      </c>
      <c r="B96" s="44">
        <f>'Match Score and Team Input'!B96</f>
        <v>4719</v>
      </c>
      <c r="C96" s="44">
        <f>'Match Score and Team Input'!C96</f>
        <v>1775</v>
      </c>
      <c r="D96" s="44">
        <f>'Match Score and Team Input'!D96</f>
        <v>2481</v>
      </c>
      <c r="E96" s="45">
        <f>'Match Score and Team Input'!E96</f>
        <v>3316</v>
      </c>
      <c r="F96" s="45">
        <f>'Match Score and Team Input'!F96</f>
        <v>4476</v>
      </c>
      <c r="G96" s="45">
        <f>'Match Score and Team Input'!G96</f>
        <v>3191</v>
      </c>
      <c r="H96" s="44">
        <f>'Match Score and Team Input'!H96</f>
        <v>35</v>
      </c>
      <c r="I96" s="44">
        <f>'Match Score and Team Input'!I96</f>
        <v>152</v>
      </c>
      <c r="J96" s="44">
        <f>'Match Score and Team Input'!J96</f>
        <v>0</v>
      </c>
      <c r="K96" s="45">
        <f>'Match Score and Team Input'!K96</f>
        <v>45</v>
      </c>
      <c r="L96" s="45">
        <f>'Match Score and Team Input'!L96</f>
        <v>42</v>
      </c>
      <c r="M96" s="45">
        <f>'Match Score and Team Input'!M96</f>
        <v>0</v>
      </c>
      <c r="S96" s="5">
        <f t="shared" si="8"/>
        <v>4719</v>
      </c>
      <c r="T96" s="5">
        <v>95</v>
      </c>
      <c r="U96" s="5">
        <f t="shared" si="9"/>
        <v>35</v>
      </c>
      <c r="V96" s="5">
        <f t="shared" si="10"/>
        <v>152</v>
      </c>
      <c r="W96" s="5">
        <f t="shared" si="11"/>
        <v>0</v>
      </c>
    </row>
    <row r="97" spans="1:23">
      <c r="A97" s="43">
        <v>96</v>
      </c>
      <c r="B97" s="44">
        <f>'Match Score and Team Input'!B97</f>
        <v>4982</v>
      </c>
      <c r="C97" s="44">
        <f>'Match Score and Team Input'!C97</f>
        <v>70</v>
      </c>
      <c r="D97" s="44">
        <f>'Match Score and Team Input'!D97</f>
        <v>193</v>
      </c>
      <c r="E97" s="45">
        <f>'Match Score and Team Input'!E97</f>
        <v>857</v>
      </c>
      <c r="F97" s="45">
        <f>'Match Score and Team Input'!F97</f>
        <v>494</v>
      </c>
      <c r="G97" s="45">
        <f>'Match Score and Team Input'!G97</f>
        <v>488</v>
      </c>
      <c r="H97" s="44">
        <f>'Match Score and Team Input'!H97</f>
        <v>50</v>
      </c>
      <c r="I97" s="44">
        <f>'Match Score and Team Input'!I97</f>
        <v>122</v>
      </c>
      <c r="J97" s="44">
        <f>'Match Score and Team Input'!J97</f>
        <v>0</v>
      </c>
      <c r="K97" s="45">
        <f>'Match Score and Team Input'!K97</f>
        <v>70</v>
      </c>
      <c r="L97" s="45">
        <f>'Match Score and Team Input'!L97</f>
        <v>82</v>
      </c>
      <c r="M97" s="45">
        <f>'Match Score and Team Input'!M97</f>
        <v>0</v>
      </c>
      <c r="S97" s="5">
        <f t="shared" si="8"/>
        <v>4982</v>
      </c>
      <c r="T97" s="5">
        <v>96</v>
      </c>
      <c r="U97" s="5">
        <f t="shared" si="9"/>
        <v>50</v>
      </c>
      <c r="V97" s="5">
        <f t="shared" si="10"/>
        <v>122</v>
      </c>
      <c r="W97" s="5">
        <f t="shared" si="11"/>
        <v>0</v>
      </c>
    </row>
    <row r="98" spans="1:23">
      <c r="A98" s="43">
        <v>97</v>
      </c>
      <c r="B98" s="44">
        <f>'Match Score and Team Input'!B98</f>
        <v>4965</v>
      </c>
      <c r="C98" s="44">
        <f>'Match Score and Team Input'!C98</f>
        <v>4063</v>
      </c>
      <c r="D98" s="44">
        <f>'Match Score and Team Input'!D98</f>
        <v>3008</v>
      </c>
      <c r="E98" s="45">
        <f>'Match Score and Team Input'!E98</f>
        <v>869</v>
      </c>
      <c r="F98" s="45">
        <f>'Match Score and Team Input'!F98</f>
        <v>3480</v>
      </c>
      <c r="G98" s="45">
        <f>'Match Score and Team Input'!G98</f>
        <v>1683</v>
      </c>
      <c r="H98" s="44">
        <f>'Match Score and Team Input'!H98</f>
        <v>30</v>
      </c>
      <c r="I98" s="44">
        <f>'Match Score and Team Input'!I98</f>
        <v>121</v>
      </c>
      <c r="J98" s="44">
        <f>'Match Score and Team Input'!J98</f>
        <v>0</v>
      </c>
      <c r="K98" s="45">
        <f>'Match Score and Team Input'!K98</f>
        <v>10</v>
      </c>
      <c r="L98" s="45">
        <f>'Match Score and Team Input'!L98</f>
        <v>63</v>
      </c>
      <c r="M98" s="45">
        <f>'Match Score and Team Input'!M98</f>
        <v>0</v>
      </c>
      <c r="S98" s="5">
        <f t="shared" ref="S98:S129" si="12">B98</f>
        <v>4965</v>
      </c>
      <c r="T98" s="5">
        <v>97</v>
      </c>
      <c r="U98" s="5">
        <f t="shared" ref="U98:U129" si="13">H98</f>
        <v>30</v>
      </c>
      <c r="V98" s="5">
        <f t="shared" ref="V98:V129" si="14">I98</f>
        <v>121</v>
      </c>
      <c r="W98" s="5">
        <f t="shared" ref="W98:W129" si="15">J98</f>
        <v>0</v>
      </c>
    </row>
    <row r="99" spans="1:23">
      <c r="A99" s="43">
        <v>98</v>
      </c>
      <c r="B99" s="44">
        <f>'Match Score and Team Input'!B99</f>
        <v>148</v>
      </c>
      <c r="C99" s="44">
        <f>'Match Score and Team Input'!C99</f>
        <v>836</v>
      </c>
      <c r="D99" s="44">
        <f>'Match Score and Team Input'!D99</f>
        <v>4176</v>
      </c>
      <c r="E99" s="45">
        <f>'Match Score and Team Input'!E99</f>
        <v>1885</v>
      </c>
      <c r="F99" s="45">
        <f>'Match Score and Team Input'!F99</f>
        <v>4256</v>
      </c>
      <c r="G99" s="45">
        <f>'Match Score and Team Input'!G99</f>
        <v>2665</v>
      </c>
      <c r="H99" s="44">
        <f>'Match Score and Team Input'!H99</f>
        <v>61</v>
      </c>
      <c r="I99" s="44">
        <f>'Match Score and Team Input'!I99</f>
        <v>190</v>
      </c>
      <c r="J99" s="44">
        <f>'Match Score and Team Input'!J99</f>
        <v>0</v>
      </c>
      <c r="K99" s="45">
        <f>'Match Score and Team Input'!K99</f>
        <v>50</v>
      </c>
      <c r="L99" s="45">
        <f>'Match Score and Team Input'!L99</f>
        <v>51</v>
      </c>
      <c r="M99" s="45">
        <f>'Match Score and Team Input'!M99</f>
        <v>0</v>
      </c>
      <c r="S99" s="5">
        <f t="shared" si="12"/>
        <v>148</v>
      </c>
      <c r="T99" s="5">
        <v>98</v>
      </c>
      <c r="U99" s="5">
        <f t="shared" si="13"/>
        <v>61</v>
      </c>
      <c r="V99" s="5">
        <f t="shared" si="14"/>
        <v>190</v>
      </c>
      <c r="W99" s="5">
        <f t="shared" si="15"/>
        <v>0</v>
      </c>
    </row>
    <row r="100" spans="1:23">
      <c r="A100" s="43">
        <v>99</v>
      </c>
      <c r="B100" s="44">
        <f>'Match Score and Team Input'!B100</f>
        <v>1011</v>
      </c>
      <c r="C100" s="44">
        <f>'Match Score and Team Input'!C100</f>
        <v>2424</v>
      </c>
      <c r="D100" s="44">
        <f>'Match Score and Team Input'!D100</f>
        <v>714</v>
      </c>
      <c r="E100" s="45">
        <f>'Match Score and Team Input'!E100</f>
        <v>228</v>
      </c>
      <c r="F100" s="45">
        <f>'Match Score and Team Input'!F100</f>
        <v>4945</v>
      </c>
      <c r="G100" s="45">
        <f>'Match Score and Team Input'!G100</f>
        <v>353</v>
      </c>
      <c r="H100" s="44">
        <f>'Match Score and Team Input'!H100</f>
        <v>15</v>
      </c>
      <c r="I100" s="44">
        <f>'Match Score and Team Input'!I100</f>
        <v>34</v>
      </c>
      <c r="J100" s="44">
        <f>'Match Score and Team Input'!J100</f>
        <v>0</v>
      </c>
      <c r="K100" s="45">
        <f>'Match Score and Team Input'!K100</f>
        <v>41</v>
      </c>
      <c r="L100" s="45">
        <f>'Match Score and Team Input'!L100</f>
        <v>92</v>
      </c>
      <c r="M100" s="45">
        <f>'Match Score and Team Input'!M100</f>
        <v>0</v>
      </c>
      <c r="S100" s="5">
        <f t="shared" si="12"/>
        <v>1011</v>
      </c>
      <c r="T100" s="5">
        <v>99</v>
      </c>
      <c r="U100" s="5">
        <f t="shared" si="13"/>
        <v>15</v>
      </c>
      <c r="V100" s="5">
        <f t="shared" si="14"/>
        <v>34</v>
      </c>
      <c r="W100" s="5">
        <f t="shared" si="15"/>
        <v>0</v>
      </c>
    </row>
    <row r="101" spans="1:23">
      <c r="A101" s="43">
        <v>100</v>
      </c>
      <c r="B101" s="44">
        <f>'Match Score and Team Input'!B101</f>
        <v>4985</v>
      </c>
      <c r="C101" s="44">
        <f>'Match Score and Team Input'!C101</f>
        <v>955</v>
      </c>
      <c r="D101" s="44">
        <f>'Match Score and Team Input'!D101</f>
        <v>558</v>
      </c>
      <c r="E101" s="45">
        <f>'Match Score and Team Input'!E101</f>
        <v>1334</v>
      </c>
      <c r="F101" s="45">
        <f>'Match Score and Team Input'!F101</f>
        <v>1266</v>
      </c>
      <c r="G101" s="45">
        <f>'Match Score and Team Input'!G101</f>
        <v>4979</v>
      </c>
      <c r="H101" s="44">
        <f>'Match Score and Team Input'!H101</f>
        <v>70</v>
      </c>
      <c r="I101" s="44">
        <f>'Match Score and Team Input'!I101</f>
        <v>124</v>
      </c>
      <c r="J101" s="44">
        <f>'Match Score and Team Input'!J101</f>
        <v>20</v>
      </c>
      <c r="K101" s="45">
        <f>'Match Score and Team Input'!K101</f>
        <v>35</v>
      </c>
      <c r="L101" s="45">
        <f>'Match Score and Team Input'!L101</f>
        <v>92</v>
      </c>
      <c r="M101" s="45">
        <f>'Match Score and Team Input'!M101</f>
        <v>0</v>
      </c>
      <c r="S101" s="5">
        <f t="shared" si="12"/>
        <v>4985</v>
      </c>
      <c r="T101" s="5">
        <v>100</v>
      </c>
      <c r="U101" s="5">
        <f t="shared" si="13"/>
        <v>70</v>
      </c>
      <c r="V101" s="5">
        <f t="shared" si="14"/>
        <v>124</v>
      </c>
      <c r="W101" s="5">
        <f t="shared" si="15"/>
        <v>20</v>
      </c>
    </row>
    <row r="102" spans="1:23">
      <c r="A102" s="43">
        <v>101</v>
      </c>
      <c r="B102" s="44">
        <f>'Match Score and Team Input'!B102</f>
        <v>5145</v>
      </c>
      <c r="C102" s="44">
        <f>'Match Score and Team Input'!C102</f>
        <v>45</v>
      </c>
      <c r="D102" s="44">
        <f>'Match Score and Team Input'!D102</f>
        <v>604</v>
      </c>
      <c r="E102" s="45">
        <f>'Match Score and Team Input'!E102</f>
        <v>1515</v>
      </c>
      <c r="F102" s="45">
        <f>'Match Score and Team Input'!F102</f>
        <v>303</v>
      </c>
      <c r="G102" s="45">
        <f>'Match Score and Team Input'!G102</f>
        <v>217</v>
      </c>
      <c r="H102" s="44">
        <f>'Match Score and Team Input'!H102</f>
        <v>35</v>
      </c>
      <c r="I102" s="44">
        <f>'Match Score and Team Input'!I102</f>
        <v>102</v>
      </c>
      <c r="J102" s="44">
        <f>'Match Score and Team Input'!J102</f>
        <v>0</v>
      </c>
      <c r="K102" s="45">
        <f>'Match Score and Team Input'!K102</f>
        <v>70</v>
      </c>
      <c r="L102" s="45">
        <f>'Match Score and Team Input'!L102</f>
        <v>123</v>
      </c>
      <c r="M102" s="45">
        <f>'Match Score and Team Input'!M102</f>
        <v>0</v>
      </c>
      <c r="S102" s="5">
        <f t="shared" si="12"/>
        <v>5145</v>
      </c>
      <c r="T102" s="5">
        <v>101</v>
      </c>
      <c r="U102" s="5">
        <f t="shared" si="13"/>
        <v>35</v>
      </c>
      <c r="V102" s="5">
        <f t="shared" si="14"/>
        <v>102</v>
      </c>
      <c r="W102" s="5">
        <f t="shared" si="15"/>
        <v>0</v>
      </c>
    </row>
    <row r="103" spans="1:23">
      <c r="A103" s="43">
        <v>102</v>
      </c>
      <c r="B103" s="44">
        <f>'Match Score and Team Input'!B103</f>
        <v>766</v>
      </c>
      <c r="C103" s="44">
        <f>'Match Score and Team Input'!C103</f>
        <v>337</v>
      </c>
      <c r="D103" s="44">
        <f>'Match Score and Team Input'!D103</f>
        <v>5122</v>
      </c>
      <c r="E103" s="45">
        <f>'Match Score and Team Input'!E103</f>
        <v>67</v>
      </c>
      <c r="F103" s="45">
        <f>'Match Score and Team Input'!F103</f>
        <v>973</v>
      </c>
      <c r="G103" s="45">
        <f>'Match Score and Team Input'!G103</f>
        <v>3504</v>
      </c>
      <c r="H103" s="44">
        <f>'Match Score and Team Input'!H103</f>
        <v>15</v>
      </c>
      <c r="I103" s="44">
        <f>'Match Score and Team Input'!I103</f>
        <v>45</v>
      </c>
      <c r="J103" s="44">
        <f>'Match Score and Team Input'!J103</f>
        <v>0</v>
      </c>
      <c r="K103" s="45">
        <f>'Match Score and Team Input'!K103</f>
        <v>65</v>
      </c>
      <c r="L103" s="45">
        <f>'Match Score and Team Input'!L103</f>
        <v>180</v>
      </c>
      <c r="M103" s="45">
        <f>'Match Score and Team Input'!M103</f>
        <v>0</v>
      </c>
      <c r="S103" s="5">
        <f t="shared" si="12"/>
        <v>766</v>
      </c>
      <c r="T103" s="5">
        <v>102</v>
      </c>
      <c r="U103" s="5">
        <f t="shared" si="13"/>
        <v>15</v>
      </c>
      <c r="V103" s="5">
        <f t="shared" si="14"/>
        <v>45</v>
      </c>
      <c r="W103" s="5">
        <f t="shared" si="15"/>
        <v>0</v>
      </c>
    </row>
    <row r="104" spans="1:23">
      <c r="A104" s="43">
        <v>103</v>
      </c>
      <c r="B104" s="44">
        <f>'Match Score and Team Input'!B104</f>
        <v>1023</v>
      </c>
      <c r="C104" s="44">
        <f>'Match Score and Team Input'!C104</f>
        <v>4991</v>
      </c>
      <c r="D104" s="44">
        <f>'Match Score and Team Input'!D104</f>
        <v>1610</v>
      </c>
      <c r="E104" s="45">
        <f>'Match Score and Team Input'!E104</f>
        <v>3103</v>
      </c>
      <c r="F104" s="45">
        <f>'Match Score and Team Input'!F104</f>
        <v>884</v>
      </c>
      <c r="G104" s="45">
        <f>'Match Score and Team Input'!G104</f>
        <v>1218</v>
      </c>
      <c r="H104" s="44">
        <f>'Match Score and Team Input'!H104</f>
        <v>50</v>
      </c>
      <c r="I104" s="44">
        <f>'Match Score and Team Input'!I104</f>
        <v>130</v>
      </c>
      <c r="J104" s="44">
        <f>'Match Score and Team Input'!J104</f>
        <v>0</v>
      </c>
      <c r="K104" s="45">
        <f>'Match Score and Team Input'!K104</f>
        <v>35</v>
      </c>
      <c r="L104" s="45">
        <f>'Match Score and Team Input'!L104</f>
        <v>142</v>
      </c>
      <c r="M104" s="45">
        <f>'Match Score and Team Input'!M104</f>
        <v>0</v>
      </c>
      <c r="S104" s="5">
        <f t="shared" si="12"/>
        <v>1023</v>
      </c>
      <c r="T104" s="5">
        <v>103</v>
      </c>
      <c r="U104" s="5">
        <f t="shared" si="13"/>
        <v>50</v>
      </c>
      <c r="V104" s="5">
        <f t="shared" si="14"/>
        <v>130</v>
      </c>
      <c r="W104" s="5">
        <f t="shared" si="15"/>
        <v>0</v>
      </c>
    </row>
    <row r="105" spans="1:23">
      <c r="A105" s="43">
        <v>104</v>
      </c>
      <c r="B105" s="44">
        <f>'Match Score and Team Input'!B105</f>
        <v>365</v>
      </c>
      <c r="C105" s="44">
        <f>'Match Score and Team Input'!C105</f>
        <v>5148</v>
      </c>
      <c r="D105" s="44">
        <f>'Match Score and Team Input'!D105</f>
        <v>3360</v>
      </c>
      <c r="E105" s="45">
        <f>'Match Score and Team Input'!E105</f>
        <v>2980</v>
      </c>
      <c r="F105" s="45">
        <f>'Match Score and Team Input'!F105</f>
        <v>3316</v>
      </c>
      <c r="G105" s="45">
        <f>'Match Score and Team Input'!G105</f>
        <v>1717</v>
      </c>
      <c r="H105" s="44">
        <f>'Match Score and Team Input'!H105</f>
        <v>50</v>
      </c>
      <c r="I105" s="44">
        <f>'Match Score and Team Input'!I105</f>
        <v>101</v>
      </c>
      <c r="J105" s="44">
        <f>'Match Score and Team Input'!J105</f>
        <v>0</v>
      </c>
      <c r="K105" s="45">
        <f>'Match Score and Team Input'!K105</f>
        <v>75</v>
      </c>
      <c r="L105" s="45">
        <f>'Match Score and Team Input'!L105</f>
        <v>100</v>
      </c>
      <c r="M105" s="45">
        <f>'Match Score and Team Input'!M105</f>
        <v>50</v>
      </c>
      <c r="S105" s="5">
        <f t="shared" si="12"/>
        <v>365</v>
      </c>
      <c r="T105" s="5">
        <v>104</v>
      </c>
      <c r="U105" s="5">
        <f t="shared" si="13"/>
        <v>50</v>
      </c>
      <c r="V105" s="5">
        <f t="shared" si="14"/>
        <v>101</v>
      </c>
      <c r="W105" s="5">
        <f t="shared" si="15"/>
        <v>0</v>
      </c>
    </row>
    <row r="106" spans="1:23">
      <c r="A106" s="43">
        <v>105</v>
      </c>
      <c r="B106" s="44">
        <f>'Match Score and Team Input'!B106</f>
        <v>1756</v>
      </c>
      <c r="C106" s="44">
        <f>'Match Score and Team Input'!C106</f>
        <v>2052</v>
      </c>
      <c r="D106" s="44">
        <f>'Match Score and Team Input'!D106</f>
        <v>1108</v>
      </c>
      <c r="E106" s="45">
        <f>'Match Score and Team Input'!E106</f>
        <v>4917</v>
      </c>
      <c r="F106" s="45">
        <f>'Match Score and Team Input'!F106</f>
        <v>1775</v>
      </c>
      <c r="G106" s="45">
        <f>'Match Score and Team Input'!G106</f>
        <v>2337</v>
      </c>
      <c r="H106" s="44">
        <f>'Match Score and Team Input'!H106</f>
        <v>70</v>
      </c>
      <c r="I106" s="44">
        <f>'Match Score and Team Input'!I106</f>
        <v>180</v>
      </c>
      <c r="J106" s="44">
        <f>'Match Score and Team Input'!J106</f>
        <v>0</v>
      </c>
      <c r="K106" s="45">
        <f>'Match Score and Team Input'!K106</f>
        <v>70</v>
      </c>
      <c r="L106" s="45">
        <f>'Match Score and Team Input'!L106</f>
        <v>161</v>
      </c>
      <c r="M106" s="45">
        <f>'Match Score and Team Input'!M106</f>
        <v>0</v>
      </c>
      <c r="S106" s="5">
        <f t="shared" si="12"/>
        <v>1756</v>
      </c>
      <c r="T106" s="5">
        <v>105</v>
      </c>
      <c r="U106" s="5">
        <f t="shared" si="13"/>
        <v>70</v>
      </c>
      <c r="V106" s="5">
        <f t="shared" si="14"/>
        <v>180</v>
      </c>
      <c r="W106" s="5">
        <f t="shared" si="15"/>
        <v>0</v>
      </c>
    </row>
    <row r="107" spans="1:23">
      <c r="A107" s="43">
        <v>106</v>
      </c>
      <c r="B107" s="44">
        <f>'Match Score and Team Input'!B107</f>
        <v>2177</v>
      </c>
      <c r="C107" s="44">
        <f>'Match Score and Team Input'!C107</f>
        <v>225</v>
      </c>
      <c r="D107" s="44">
        <f>'Match Score and Team Input'!D107</f>
        <v>4488</v>
      </c>
      <c r="E107" s="45">
        <f>'Match Score and Team Input'!E107</f>
        <v>3191</v>
      </c>
      <c r="F107" s="45">
        <f>'Match Score and Team Input'!F107</f>
        <v>488</v>
      </c>
      <c r="G107" s="45">
        <f>'Match Score and Team Input'!G107</f>
        <v>4256</v>
      </c>
      <c r="H107" s="44">
        <f>'Match Score and Team Input'!H107</f>
        <v>70</v>
      </c>
      <c r="I107" s="44">
        <f>'Match Score and Team Input'!I107</f>
        <v>120</v>
      </c>
      <c r="J107" s="44">
        <f>'Match Score and Team Input'!J107</f>
        <v>0</v>
      </c>
      <c r="K107" s="45">
        <f>'Match Score and Team Input'!K107</f>
        <v>70</v>
      </c>
      <c r="L107" s="45">
        <f>'Match Score and Team Input'!L107</f>
        <v>52</v>
      </c>
      <c r="M107" s="45">
        <f>'Match Score and Team Input'!M107</f>
        <v>0</v>
      </c>
      <c r="S107" s="5">
        <f t="shared" si="12"/>
        <v>2177</v>
      </c>
      <c r="T107" s="5">
        <v>106</v>
      </c>
      <c r="U107" s="5">
        <f t="shared" si="13"/>
        <v>70</v>
      </c>
      <c r="V107" s="5">
        <f t="shared" si="14"/>
        <v>120</v>
      </c>
      <c r="W107" s="5">
        <f t="shared" si="15"/>
        <v>0</v>
      </c>
    </row>
    <row r="108" spans="1:23">
      <c r="A108" s="43">
        <v>107</v>
      </c>
      <c r="B108" s="44">
        <f>'Match Score and Team Input'!B108</f>
        <v>384</v>
      </c>
      <c r="C108" s="44">
        <f>'Match Score and Team Input'!C108</f>
        <v>494</v>
      </c>
      <c r="D108" s="44">
        <f>'Match Score and Team Input'!D108</f>
        <v>1011</v>
      </c>
      <c r="E108" s="45">
        <f>'Match Score and Team Input'!E108</f>
        <v>862</v>
      </c>
      <c r="F108" s="45">
        <f>'Match Score and Team Input'!F108</f>
        <v>4476</v>
      </c>
      <c r="G108" s="45">
        <f>'Match Score and Team Input'!G108</f>
        <v>3138</v>
      </c>
      <c r="H108" s="44">
        <f>'Match Score and Team Input'!H108</f>
        <v>70</v>
      </c>
      <c r="I108" s="44">
        <f>'Match Score and Team Input'!I108</f>
        <v>40</v>
      </c>
      <c r="J108" s="44">
        <f>'Match Score and Team Input'!J108</f>
        <v>0</v>
      </c>
      <c r="K108" s="45">
        <f>'Match Score and Team Input'!K108</f>
        <v>55</v>
      </c>
      <c r="L108" s="45">
        <f>'Match Score and Team Input'!L108</f>
        <v>155</v>
      </c>
      <c r="M108" s="45">
        <f>'Match Score and Team Input'!M108</f>
        <v>0</v>
      </c>
      <c r="S108" s="5">
        <f t="shared" si="12"/>
        <v>384</v>
      </c>
      <c r="T108" s="5">
        <v>107</v>
      </c>
      <c r="U108" s="5">
        <f t="shared" si="13"/>
        <v>70</v>
      </c>
      <c r="V108" s="5">
        <f t="shared" si="14"/>
        <v>40</v>
      </c>
      <c r="W108" s="5">
        <f t="shared" si="15"/>
        <v>0</v>
      </c>
    </row>
    <row r="109" spans="1:23">
      <c r="A109" s="43">
        <v>108</v>
      </c>
      <c r="B109" s="44">
        <f>'Match Score and Team Input'!B109</f>
        <v>771</v>
      </c>
      <c r="C109" s="44">
        <f>'Match Score and Team Input'!C109</f>
        <v>4536</v>
      </c>
      <c r="D109" s="44">
        <f>'Match Score and Team Input'!D109</f>
        <v>4063</v>
      </c>
      <c r="E109" s="45">
        <f>'Match Score and Team Input'!E109</f>
        <v>4940</v>
      </c>
      <c r="F109" s="45">
        <f>'Match Score and Team Input'!F109</f>
        <v>558</v>
      </c>
      <c r="G109" s="45">
        <f>'Match Score and Team Input'!G109</f>
        <v>188</v>
      </c>
      <c r="H109" s="44">
        <f>'Match Score and Team Input'!H109</f>
        <v>30</v>
      </c>
      <c r="I109" s="44">
        <f>'Match Score and Team Input'!I109</f>
        <v>32</v>
      </c>
      <c r="J109" s="44">
        <f>'Match Score and Team Input'!J109</f>
        <v>0</v>
      </c>
      <c r="K109" s="45">
        <f>'Match Score and Team Input'!K109</f>
        <v>70</v>
      </c>
      <c r="L109" s="45">
        <f>'Match Score and Team Input'!L109</f>
        <v>151</v>
      </c>
      <c r="M109" s="45">
        <f>'Match Score and Team Input'!M109</f>
        <v>0</v>
      </c>
      <c r="S109" s="5">
        <f t="shared" si="12"/>
        <v>771</v>
      </c>
      <c r="T109" s="5">
        <v>108</v>
      </c>
      <c r="U109" s="5">
        <f t="shared" si="13"/>
        <v>30</v>
      </c>
      <c r="V109" s="5">
        <f t="shared" si="14"/>
        <v>32</v>
      </c>
      <c r="W109" s="5">
        <f t="shared" si="15"/>
        <v>0</v>
      </c>
    </row>
    <row r="110" spans="1:23">
      <c r="A110" s="43">
        <v>109</v>
      </c>
      <c r="B110" s="44">
        <f>'Match Score and Team Input'!B110</f>
        <v>4985</v>
      </c>
      <c r="C110" s="44">
        <f>'Match Score and Team Input'!C110</f>
        <v>5012</v>
      </c>
      <c r="D110" s="44">
        <f>'Match Score and Team Input'!D110</f>
        <v>2974</v>
      </c>
      <c r="E110" s="45">
        <f>'Match Score and Team Input'!E110</f>
        <v>4945</v>
      </c>
      <c r="F110" s="45">
        <f>'Match Score and Team Input'!F110</f>
        <v>126</v>
      </c>
      <c r="G110" s="45">
        <f>'Match Score and Team Input'!G110</f>
        <v>5145</v>
      </c>
      <c r="H110" s="44">
        <f>'Match Score and Team Input'!H110</f>
        <v>30</v>
      </c>
      <c r="I110" s="44">
        <f>'Match Score and Team Input'!I110</f>
        <v>32</v>
      </c>
      <c r="J110" s="44">
        <f>'Match Score and Team Input'!J110</f>
        <v>0</v>
      </c>
      <c r="K110" s="45">
        <f>'Match Score and Team Input'!K110</f>
        <v>52</v>
      </c>
      <c r="L110" s="45">
        <f>'Match Score and Team Input'!L110</f>
        <v>80</v>
      </c>
      <c r="M110" s="45">
        <f>'Match Score and Team Input'!M110</f>
        <v>20</v>
      </c>
      <c r="S110" s="5">
        <f t="shared" si="12"/>
        <v>4985</v>
      </c>
      <c r="T110" s="5">
        <v>109</v>
      </c>
      <c r="U110" s="5">
        <f t="shared" si="13"/>
        <v>30</v>
      </c>
      <c r="V110" s="5">
        <f t="shared" si="14"/>
        <v>32</v>
      </c>
      <c r="W110" s="5">
        <f t="shared" si="15"/>
        <v>0</v>
      </c>
    </row>
    <row r="111" spans="1:23">
      <c r="A111" s="43">
        <v>110</v>
      </c>
      <c r="B111" s="44">
        <f>'Match Score and Team Input'!B111</f>
        <v>714</v>
      </c>
      <c r="C111" s="44">
        <f>'Match Score and Team Input'!C111</f>
        <v>179</v>
      </c>
      <c r="D111" s="44">
        <f>'Match Score and Team Input'!D111</f>
        <v>4060</v>
      </c>
      <c r="E111" s="45">
        <f>'Match Score and Team Input'!E111</f>
        <v>1266</v>
      </c>
      <c r="F111" s="45">
        <f>'Match Score and Team Input'!F111</f>
        <v>604</v>
      </c>
      <c r="G111" s="45">
        <f>'Match Score and Team Input'!G111</f>
        <v>2642</v>
      </c>
      <c r="H111" s="44">
        <f>'Match Score and Team Input'!H111</f>
        <v>50</v>
      </c>
      <c r="I111" s="44">
        <f>'Match Score and Team Input'!I111</f>
        <v>80</v>
      </c>
      <c r="J111" s="44">
        <f>'Match Score and Team Input'!J111</f>
        <v>0</v>
      </c>
      <c r="K111" s="45">
        <f>'Match Score and Team Input'!K111</f>
        <v>55</v>
      </c>
      <c r="L111" s="45">
        <f>'Match Score and Team Input'!L111</f>
        <v>102</v>
      </c>
      <c r="M111" s="45">
        <f>'Match Score and Team Input'!M111</f>
        <v>0</v>
      </c>
      <c r="S111" s="5">
        <f t="shared" si="12"/>
        <v>714</v>
      </c>
      <c r="T111" s="5">
        <v>110</v>
      </c>
      <c r="U111" s="5">
        <f t="shared" si="13"/>
        <v>50</v>
      </c>
      <c r="V111" s="5">
        <f t="shared" si="14"/>
        <v>80</v>
      </c>
      <c r="W111" s="5">
        <f t="shared" si="15"/>
        <v>0</v>
      </c>
    </row>
    <row r="112" spans="1:23">
      <c r="A112" s="43">
        <v>111</v>
      </c>
      <c r="B112" s="44">
        <f>'Match Score and Team Input'!B112</f>
        <v>2481</v>
      </c>
      <c r="C112" s="44">
        <f>'Match Score and Team Input'!C112</f>
        <v>2363</v>
      </c>
      <c r="D112" s="44">
        <f>'Match Score and Team Input'!D112</f>
        <v>4991</v>
      </c>
      <c r="E112" s="45">
        <f>'Match Score and Team Input'!E112</f>
        <v>176</v>
      </c>
      <c r="F112" s="45">
        <f>'Match Score and Team Input'!F112</f>
        <v>1683</v>
      </c>
      <c r="G112" s="45">
        <f>'Match Score and Team Input'!G112</f>
        <v>1310</v>
      </c>
      <c r="H112" s="44">
        <f>'Match Score and Team Input'!H112</f>
        <v>35</v>
      </c>
      <c r="I112" s="44">
        <f>'Match Score and Team Input'!I112</f>
        <v>201</v>
      </c>
      <c r="J112" s="44">
        <f>'Match Score and Team Input'!J112</f>
        <v>0</v>
      </c>
      <c r="K112" s="45">
        <f>'Match Score and Team Input'!K112</f>
        <v>30</v>
      </c>
      <c r="L112" s="45">
        <f>'Match Score and Team Input'!L112</f>
        <v>72</v>
      </c>
      <c r="M112" s="45">
        <f>'Match Score and Team Input'!M112</f>
        <v>0</v>
      </c>
      <c r="S112" s="5">
        <f t="shared" si="12"/>
        <v>2481</v>
      </c>
      <c r="T112" s="5">
        <v>111</v>
      </c>
      <c r="U112" s="5">
        <f t="shared" si="13"/>
        <v>35</v>
      </c>
      <c r="V112" s="5">
        <f t="shared" si="14"/>
        <v>201</v>
      </c>
      <c r="W112" s="5">
        <f t="shared" si="15"/>
        <v>0</v>
      </c>
    </row>
    <row r="113" spans="1:23">
      <c r="A113" s="43">
        <v>112</v>
      </c>
      <c r="B113" s="44">
        <f>'Match Score and Team Input'!B113</f>
        <v>3008</v>
      </c>
      <c r="C113" s="44">
        <f>'Match Score and Team Input'!C113</f>
        <v>3309</v>
      </c>
      <c r="D113" s="44">
        <f>'Match Score and Team Input'!D113</f>
        <v>857</v>
      </c>
      <c r="E113" s="45">
        <f>'Match Score and Team Input'!E113</f>
        <v>3098</v>
      </c>
      <c r="F113" s="45">
        <f>'Match Score and Team Input'!F113</f>
        <v>1730</v>
      </c>
      <c r="G113" s="45">
        <f>'Match Score and Team Input'!G113</f>
        <v>955</v>
      </c>
      <c r="H113" s="44">
        <f>'Match Score and Team Input'!H113</f>
        <v>50</v>
      </c>
      <c r="I113" s="44">
        <f>'Match Score and Team Input'!I113</f>
        <v>81</v>
      </c>
      <c r="J113" s="44">
        <f>'Match Score and Team Input'!J113</f>
        <v>0</v>
      </c>
      <c r="K113" s="45">
        <f>'Match Score and Team Input'!K113</f>
        <v>75</v>
      </c>
      <c r="L113" s="45">
        <f>'Match Score and Team Input'!L113</f>
        <v>81</v>
      </c>
      <c r="M113" s="45">
        <f>'Match Score and Team Input'!M113</f>
        <v>0</v>
      </c>
      <c r="S113" s="5">
        <f t="shared" si="12"/>
        <v>3008</v>
      </c>
      <c r="T113" s="5">
        <v>112</v>
      </c>
      <c r="U113" s="5">
        <f t="shared" si="13"/>
        <v>50</v>
      </c>
      <c r="V113" s="5">
        <f t="shared" si="14"/>
        <v>81</v>
      </c>
      <c r="W113" s="5">
        <f t="shared" si="15"/>
        <v>0</v>
      </c>
    </row>
    <row r="114" spans="1:23">
      <c r="A114" s="43">
        <v>113</v>
      </c>
      <c r="B114" s="44">
        <f>'Match Score and Team Input'!B114</f>
        <v>1218</v>
      </c>
      <c r="C114" s="44">
        <f>'Match Score and Team Input'!C114</f>
        <v>1885</v>
      </c>
      <c r="D114" s="44">
        <f>'Match Score and Team Input'!D114</f>
        <v>67</v>
      </c>
      <c r="E114" s="45">
        <f>'Match Score and Team Input'!E114</f>
        <v>2471</v>
      </c>
      <c r="F114" s="45">
        <f>'Match Score and Team Input'!F114</f>
        <v>1515</v>
      </c>
      <c r="G114" s="45">
        <f>'Match Score and Team Input'!G114</f>
        <v>1318</v>
      </c>
      <c r="H114" s="44">
        <f>'Match Score and Team Input'!H114</f>
        <v>70</v>
      </c>
      <c r="I114" s="44">
        <f>'Match Score and Team Input'!I114</f>
        <v>90</v>
      </c>
      <c r="J114" s="44">
        <f>'Match Score and Team Input'!J114</f>
        <v>0</v>
      </c>
      <c r="K114" s="45">
        <f>'Match Score and Team Input'!K114</f>
        <v>70</v>
      </c>
      <c r="L114" s="45">
        <f>'Match Score and Team Input'!L114</f>
        <v>80</v>
      </c>
      <c r="M114" s="45">
        <f>'Match Score and Team Input'!M114</f>
        <v>20</v>
      </c>
      <c r="S114" s="5">
        <f t="shared" si="12"/>
        <v>1218</v>
      </c>
      <c r="T114" s="5">
        <v>113</v>
      </c>
      <c r="U114" s="5">
        <f t="shared" si="13"/>
        <v>70</v>
      </c>
      <c r="V114" s="5">
        <f t="shared" si="14"/>
        <v>90</v>
      </c>
      <c r="W114" s="5">
        <f t="shared" si="15"/>
        <v>0</v>
      </c>
    </row>
    <row r="115" spans="1:23">
      <c r="A115" s="43">
        <v>114</v>
      </c>
      <c r="B115" s="44">
        <f>'Match Score and Team Input'!B115</f>
        <v>2665</v>
      </c>
      <c r="C115" s="44">
        <f>'Match Score and Team Input'!C115</f>
        <v>193</v>
      </c>
      <c r="D115" s="44">
        <f>'Match Score and Team Input'!D115</f>
        <v>45</v>
      </c>
      <c r="E115" s="45">
        <f>'Match Score and Team Input'!E115</f>
        <v>4288</v>
      </c>
      <c r="F115" s="45">
        <f>'Match Score and Team Input'!F115</f>
        <v>2122</v>
      </c>
      <c r="G115" s="45">
        <f>'Match Score and Team Input'!G115</f>
        <v>4965</v>
      </c>
      <c r="H115" s="44">
        <f>'Match Score and Team Input'!H115</f>
        <v>45</v>
      </c>
      <c r="I115" s="44">
        <f>'Match Score and Team Input'!I115</f>
        <v>122</v>
      </c>
      <c r="J115" s="44">
        <f>'Match Score and Team Input'!J115</f>
        <v>0</v>
      </c>
      <c r="K115" s="45">
        <f>'Match Score and Team Input'!K115</f>
        <v>55</v>
      </c>
      <c r="L115" s="45">
        <f>'Match Score and Team Input'!L115</f>
        <v>131</v>
      </c>
      <c r="M115" s="45">
        <f>'Match Score and Team Input'!M115</f>
        <v>0</v>
      </c>
      <c r="S115" s="5">
        <f t="shared" si="12"/>
        <v>2665</v>
      </c>
      <c r="T115" s="5">
        <v>114</v>
      </c>
      <c r="U115" s="5">
        <f t="shared" si="13"/>
        <v>45</v>
      </c>
      <c r="V115" s="5">
        <f t="shared" si="14"/>
        <v>122</v>
      </c>
      <c r="W115" s="5">
        <f t="shared" si="15"/>
        <v>0</v>
      </c>
    </row>
    <row r="116" spans="1:23">
      <c r="A116" s="43">
        <v>115</v>
      </c>
      <c r="B116" s="44">
        <f>'Match Score and Team Input'!B116</f>
        <v>2135</v>
      </c>
      <c r="C116" s="44">
        <f>'Match Score and Team Input'!C116</f>
        <v>4967</v>
      </c>
      <c r="D116" s="44">
        <f>'Match Score and Team Input'!D116</f>
        <v>3683</v>
      </c>
      <c r="E116" s="45">
        <f>'Match Score and Team Input'!E116</f>
        <v>5122</v>
      </c>
      <c r="F116" s="45">
        <f>'Match Score and Team Input'!F116</f>
        <v>4176</v>
      </c>
      <c r="G116" s="45">
        <f>'Match Score and Team Input'!G116</f>
        <v>5320</v>
      </c>
      <c r="H116" s="44">
        <f>'Match Score and Team Input'!H116</f>
        <v>45</v>
      </c>
      <c r="I116" s="44">
        <f>'Match Score and Team Input'!I116</f>
        <v>164</v>
      </c>
      <c r="J116" s="44">
        <f>'Match Score and Team Input'!J116</f>
        <v>0</v>
      </c>
      <c r="K116" s="45">
        <f>'Match Score and Team Input'!K116</f>
        <v>36</v>
      </c>
      <c r="L116" s="45">
        <f>'Match Score and Team Input'!L116</f>
        <v>52</v>
      </c>
      <c r="M116" s="45">
        <f>'Match Score and Team Input'!M116</f>
        <v>0</v>
      </c>
      <c r="S116" s="5">
        <f t="shared" si="12"/>
        <v>2135</v>
      </c>
      <c r="T116" s="5">
        <v>115</v>
      </c>
      <c r="U116" s="5">
        <f t="shared" si="13"/>
        <v>45</v>
      </c>
      <c r="V116" s="5">
        <f t="shared" si="14"/>
        <v>164</v>
      </c>
      <c r="W116" s="5">
        <f t="shared" si="15"/>
        <v>0</v>
      </c>
    </row>
    <row r="117" spans="1:23">
      <c r="A117" s="43">
        <v>116</v>
      </c>
      <c r="B117" s="44">
        <f>'Match Score and Team Input'!B117</f>
        <v>884</v>
      </c>
      <c r="C117" s="44">
        <f>'Match Score and Team Input'!C117</f>
        <v>70</v>
      </c>
      <c r="D117" s="44">
        <f>'Match Score and Team Input'!D117</f>
        <v>766</v>
      </c>
      <c r="E117" s="45">
        <f>'Match Score and Team Input'!E117</f>
        <v>5098</v>
      </c>
      <c r="F117" s="45">
        <f>'Match Score and Team Input'!F117</f>
        <v>4979</v>
      </c>
      <c r="G117" s="45">
        <f>'Match Score and Team Input'!G117</f>
        <v>2424</v>
      </c>
      <c r="H117" s="44">
        <f>'Match Score and Team Input'!H117</f>
        <v>50</v>
      </c>
      <c r="I117" s="44">
        <f>'Match Score and Team Input'!I117</f>
        <v>62</v>
      </c>
      <c r="J117" s="44">
        <f>'Match Score and Team Input'!J117</f>
        <v>0</v>
      </c>
      <c r="K117" s="45">
        <f>'Match Score and Team Input'!K117</f>
        <v>21</v>
      </c>
      <c r="L117" s="45">
        <f>'Match Score and Team Input'!L117</f>
        <v>34</v>
      </c>
      <c r="M117" s="45">
        <f>'Match Score and Team Input'!M117</f>
        <v>0</v>
      </c>
      <c r="S117" s="5">
        <f t="shared" si="12"/>
        <v>884</v>
      </c>
      <c r="T117" s="5">
        <v>116</v>
      </c>
      <c r="U117" s="5">
        <f t="shared" si="13"/>
        <v>50</v>
      </c>
      <c r="V117" s="5">
        <f t="shared" si="14"/>
        <v>62</v>
      </c>
      <c r="W117" s="5">
        <f t="shared" si="15"/>
        <v>0</v>
      </c>
    </row>
    <row r="118" spans="1:23">
      <c r="A118" s="43">
        <v>117</v>
      </c>
      <c r="B118" s="44">
        <f>'Match Score and Team Input'!B118</f>
        <v>3937</v>
      </c>
      <c r="C118" s="44">
        <f>'Match Score and Team Input'!C118</f>
        <v>303</v>
      </c>
      <c r="D118" s="44">
        <f>'Match Score and Team Input'!D118</f>
        <v>4719</v>
      </c>
      <c r="E118" s="45">
        <f>'Match Score and Team Input'!E118</f>
        <v>353</v>
      </c>
      <c r="F118" s="45">
        <f>'Match Score and Team Input'!F118</f>
        <v>3310</v>
      </c>
      <c r="G118" s="45">
        <f>'Match Score and Team Input'!G118</f>
        <v>973</v>
      </c>
      <c r="H118" s="44">
        <f>'Match Score and Team Input'!H118</f>
        <v>50</v>
      </c>
      <c r="I118" s="44">
        <f>'Match Score and Team Input'!I118</f>
        <v>32</v>
      </c>
      <c r="J118" s="44">
        <f>'Match Score and Team Input'!J118</f>
        <v>50</v>
      </c>
      <c r="K118" s="45">
        <f>'Match Score and Team Input'!K118</f>
        <v>50</v>
      </c>
      <c r="L118" s="45">
        <f>'Match Score and Team Input'!L118</f>
        <v>120</v>
      </c>
      <c r="M118" s="45">
        <f>'Match Score and Team Input'!M118</f>
        <v>0</v>
      </c>
      <c r="S118" s="5">
        <f t="shared" si="12"/>
        <v>3937</v>
      </c>
      <c r="T118" s="5">
        <v>117</v>
      </c>
      <c r="U118" s="5">
        <f t="shared" si="13"/>
        <v>50</v>
      </c>
      <c r="V118" s="5">
        <f t="shared" si="14"/>
        <v>32</v>
      </c>
      <c r="W118" s="5">
        <f t="shared" si="15"/>
        <v>50</v>
      </c>
    </row>
    <row r="119" spans="1:23">
      <c r="A119" s="43">
        <v>118</v>
      </c>
      <c r="B119" s="44">
        <f>'Match Score and Team Input'!B119</f>
        <v>836</v>
      </c>
      <c r="C119" s="44">
        <f>'Match Score and Team Input'!C119</f>
        <v>1334</v>
      </c>
      <c r="D119" s="44">
        <f>'Match Score and Team Input'!D119</f>
        <v>5137</v>
      </c>
      <c r="E119" s="45">
        <f>'Match Score and Team Input'!E119</f>
        <v>4982</v>
      </c>
      <c r="F119" s="45">
        <f>'Match Score and Team Input'!F119</f>
        <v>1610</v>
      </c>
      <c r="G119" s="45">
        <f>'Match Score and Team Input'!G119</f>
        <v>869</v>
      </c>
      <c r="H119" s="44">
        <f>'Match Score and Team Input'!H119</f>
        <v>50</v>
      </c>
      <c r="I119" s="44">
        <f>'Match Score and Team Input'!I119</f>
        <v>92</v>
      </c>
      <c r="J119" s="44">
        <f>'Match Score and Team Input'!J119</f>
        <v>0</v>
      </c>
      <c r="K119" s="45">
        <f>'Match Score and Team Input'!K119</f>
        <v>50</v>
      </c>
      <c r="L119" s="45">
        <f>'Match Score and Team Input'!L119</f>
        <v>51</v>
      </c>
      <c r="M119" s="45">
        <f>'Match Score and Team Input'!M119</f>
        <v>0</v>
      </c>
      <c r="S119" s="5">
        <f t="shared" si="12"/>
        <v>836</v>
      </c>
      <c r="T119" s="5">
        <v>118</v>
      </c>
      <c r="U119" s="5">
        <f t="shared" si="13"/>
        <v>50</v>
      </c>
      <c r="V119" s="5">
        <f t="shared" si="14"/>
        <v>92</v>
      </c>
      <c r="W119" s="5">
        <f t="shared" si="15"/>
        <v>0</v>
      </c>
    </row>
    <row r="120" spans="1:23">
      <c r="A120" s="43">
        <v>119</v>
      </c>
      <c r="B120" s="44">
        <f>'Match Score and Team Input'!B120</f>
        <v>1153</v>
      </c>
      <c r="C120" s="44">
        <f>'Match Score and Team Input'!C120</f>
        <v>79</v>
      </c>
      <c r="D120" s="44">
        <f>'Match Score and Team Input'!D120</f>
        <v>148</v>
      </c>
      <c r="E120" s="45">
        <f>'Match Score and Team Input'!E120</f>
        <v>3480</v>
      </c>
      <c r="F120" s="45">
        <f>'Match Score and Team Input'!F120</f>
        <v>337</v>
      </c>
      <c r="G120" s="45">
        <f>'Match Score and Team Input'!G120</f>
        <v>228</v>
      </c>
      <c r="H120" s="44">
        <f>'Match Score and Team Input'!H120</f>
        <v>75</v>
      </c>
      <c r="I120" s="44">
        <f>'Match Score and Team Input'!I120</f>
        <v>160</v>
      </c>
      <c r="J120" s="44">
        <f>'Match Score and Team Input'!J120</f>
        <v>50</v>
      </c>
      <c r="K120" s="45">
        <f>'Match Score and Team Input'!K120</f>
        <v>35</v>
      </c>
      <c r="L120" s="45">
        <f>'Match Score and Team Input'!L120</f>
        <v>62</v>
      </c>
      <c r="M120" s="45">
        <f>'Match Score and Team Input'!M120</f>
        <v>0</v>
      </c>
      <c r="S120" s="5">
        <f t="shared" si="12"/>
        <v>1153</v>
      </c>
      <c r="T120" s="5">
        <v>119</v>
      </c>
      <c r="U120" s="5">
        <f t="shared" si="13"/>
        <v>75</v>
      </c>
      <c r="V120" s="5">
        <f t="shared" si="14"/>
        <v>160</v>
      </c>
      <c r="W120" s="5">
        <f t="shared" si="15"/>
        <v>50</v>
      </c>
    </row>
    <row r="121" spans="1:23">
      <c r="A121" s="43">
        <v>120</v>
      </c>
      <c r="B121" s="44">
        <f>'Match Score and Team Input'!B121</f>
        <v>5012</v>
      </c>
      <c r="C121" s="44">
        <f>'Match Score and Team Input'!C121</f>
        <v>1023</v>
      </c>
      <c r="D121" s="44">
        <f>'Match Score and Team Input'!D121</f>
        <v>217</v>
      </c>
      <c r="E121" s="45">
        <f>'Match Score and Team Input'!E121</f>
        <v>1011</v>
      </c>
      <c r="F121" s="45">
        <f>'Match Score and Team Input'!F121</f>
        <v>176</v>
      </c>
      <c r="G121" s="45">
        <f>'Match Score and Team Input'!G121</f>
        <v>3504</v>
      </c>
      <c r="H121" s="44">
        <f>'Match Score and Team Input'!H121</f>
        <v>50</v>
      </c>
      <c r="I121" s="44">
        <f>'Match Score and Team Input'!I121</f>
        <v>151</v>
      </c>
      <c r="J121" s="44">
        <f>'Match Score and Team Input'!J121</f>
        <v>0</v>
      </c>
      <c r="K121" s="45">
        <f>'Match Score and Team Input'!K121</f>
        <v>26</v>
      </c>
      <c r="L121" s="45">
        <f>'Match Score and Team Input'!L121</f>
        <v>85</v>
      </c>
      <c r="M121" s="45">
        <f>'Match Score and Team Input'!M121</f>
        <v>0</v>
      </c>
      <c r="S121" s="5">
        <f t="shared" si="12"/>
        <v>5012</v>
      </c>
      <c r="T121" s="5">
        <v>120</v>
      </c>
      <c r="U121" s="5">
        <f t="shared" si="13"/>
        <v>50</v>
      </c>
      <c r="V121" s="5">
        <f t="shared" si="14"/>
        <v>151</v>
      </c>
      <c r="W121" s="5">
        <f t="shared" si="15"/>
        <v>0</v>
      </c>
    </row>
    <row r="122" spans="1:23">
      <c r="A122" s="43">
        <v>121</v>
      </c>
      <c r="B122" s="44">
        <f>'Match Score and Team Input'!B122</f>
        <v>4917</v>
      </c>
      <c r="C122" s="44">
        <f>'Match Score and Team Input'!C122</f>
        <v>488</v>
      </c>
      <c r="D122" s="44">
        <f>'Match Score and Team Input'!D122</f>
        <v>3138</v>
      </c>
      <c r="E122" s="45">
        <f>'Match Score and Team Input'!E122</f>
        <v>188</v>
      </c>
      <c r="F122" s="45">
        <f>'Match Score and Team Input'!F122</f>
        <v>5148</v>
      </c>
      <c r="G122" s="45">
        <f>'Match Score and Team Input'!G122</f>
        <v>1218</v>
      </c>
      <c r="H122" s="44">
        <f>'Match Score and Team Input'!H122</f>
        <v>70</v>
      </c>
      <c r="I122" s="44">
        <f>'Match Score and Team Input'!I122</f>
        <v>41</v>
      </c>
      <c r="J122" s="44">
        <f>'Match Score and Team Input'!J122</f>
        <v>0</v>
      </c>
      <c r="K122" s="45">
        <f>'Match Score and Team Input'!K122</f>
        <v>75</v>
      </c>
      <c r="L122" s="45">
        <f>'Match Score and Team Input'!L122</f>
        <v>51</v>
      </c>
      <c r="M122" s="45">
        <f>'Match Score and Team Input'!M122</f>
        <v>0</v>
      </c>
      <c r="S122" s="5">
        <f t="shared" si="12"/>
        <v>4917</v>
      </c>
      <c r="T122" s="5">
        <v>121</v>
      </c>
      <c r="U122" s="5">
        <f t="shared" si="13"/>
        <v>70</v>
      </c>
      <c r="V122" s="5">
        <f t="shared" si="14"/>
        <v>41</v>
      </c>
      <c r="W122" s="5">
        <f t="shared" si="15"/>
        <v>0</v>
      </c>
    </row>
    <row r="123" spans="1:23">
      <c r="A123" s="43">
        <v>122</v>
      </c>
      <c r="B123" s="44">
        <f>'Match Score and Team Input'!B123</f>
        <v>2177</v>
      </c>
      <c r="C123" s="44">
        <f>'Match Score and Team Input'!C123</f>
        <v>2122</v>
      </c>
      <c r="D123" s="44">
        <f>'Match Score and Team Input'!D123</f>
        <v>494</v>
      </c>
      <c r="E123" s="45">
        <f>'Match Score and Team Input'!E123</f>
        <v>604</v>
      </c>
      <c r="F123" s="45">
        <f>'Match Score and Team Input'!F123</f>
        <v>2337</v>
      </c>
      <c r="G123" s="45">
        <f>'Match Score and Team Input'!G123</f>
        <v>1310</v>
      </c>
      <c r="H123" s="44">
        <f>'Match Score and Team Input'!H123</f>
        <v>25</v>
      </c>
      <c r="I123" s="44">
        <f>'Match Score and Team Input'!I123</f>
        <v>72</v>
      </c>
      <c r="J123" s="44">
        <f>'Match Score and Team Input'!J123</f>
        <v>0</v>
      </c>
      <c r="K123" s="45">
        <f>'Match Score and Team Input'!K123</f>
        <v>50</v>
      </c>
      <c r="L123" s="45">
        <f>'Match Score and Team Input'!L123</f>
        <v>81</v>
      </c>
      <c r="M123" s="45">
        <f>'Match Score and Team Input'!M123</f>
        <v>0</v>
      </c>
      <c r="S123" s="5">
        <f t="shared" si="12"/>
        <v>2177</v>
      </c>
      <c r="T123" s="5">
        <v>122</v>
      </c>
      <c r="U123" s="5">
        <f t="shared" si="13"/>
        <v>25</v>
      </c>
      <c r="V123" s="5">
        <f t="shared" si="14"/>
        <v>72</v>
      </c>
      <c r="W123" s="5">
        <f t="shared" si="15"/>
        <v>0</v>
      </c>
    </row>
    <row r="124" spans="1:23">
      <c r="A124" s="43">
        <v>123</v>
      </c>
      <c r="B124" s="44">
        <f>'Match Score and Team Input'!B124</f>
        <v>384</v>
      </c>
      <c r="C124" s="44">
        <f>'Match Score and Team Input'!C124</f>
        <v>2135</v>
      </c>
      <c r="D124" s="44">
        <f>'Match Score and Team Input'!D124</f>
        <v>4256</v>
      </c>
      <c r="E124" s="45">
        <f>'Match Score and Team Input'!E124</f>
        <v>2052</v>
      </c>
      <c r="F124" s="45">
        <f>'Match Score and Team Input'!F124</f>
        <v>3098</v>
      </c>
      <c r="G124" s="45">
        <f>'Match Score and Team Input'!G124</f>
        <v>67</v>
      </c>
      <c r="H124" s="44">
        <f>'Match Score and Team Input'!H124</f>
        <v>60</v>
      </c>
      <c r="I124" s="44">
        <f>'Match Score and Team Input'!I124</f>
        <v>80</v>
      </c>
      <c r="J124" s="44">
        <f>'Match Score and Team Input'!J124</f>
        <v>0</v>
      </c>
      <c r="K124" s="45">
        <f>'Match Score and Team Input'!K124</f>
        <v>70</v>
      </c>
      <c r="L124" s="45">
        <f>'Match Score and Team Input'!L124</f>
        <v>121</v>
      </c>
      <c r="M124" s="45">
        <f>'Match Score and Team Input'!M124</f>
        <v>0</v>
      </c>
      <c r="S124" s="5">
        <f t="shared" si="12"/>
        <v>384</v>
      </c>
      <c r="T124" s="5">
        <v>123</v>
      </c>
      <c r="U124" s="5">
        <f t="shared" si="13"/>
        <v>60</v>
      </c>
      <c r="V124" s="5">
        <f t="shared" si="14"/>
        <v>80</v>
      </c>
      <c r="W124" s="5">
        <f t="shared" si="15"/>
        <v>0</v>
      </c>
    </row>
    <row r="125" spans="1:23">
      <c r="A125" s="43">
        <v>124</v>
      </c>
      <c r="B125" s="44">
        <f>'Match Score and Team Input'!B125</f>
        <v>2363</v>
      </c>
      <c r="C125" s="44">
        <f>'Match Score and Team Input'!C125</f>
        <v>365</v>
      </c>
      <c r="D125" s="44">
        <f>'Match Score and Team Input'!D125</f>
        <v>1775</v>
      </c>
      <c r="E125" s="45">
        <f>'Match Score and Team Input'!E125</f>
        <v>955</v>
      </c>
      <c r="F125" s="45">
        <f>'Match Score and Team Input'!F125</f>
        <v>4940</v>
      </c>
      <c r="G125" s="45">
        <f>'Match Score and Team Input'!G125</f>
        <v>1885</v>
      </c>
      <c r="H125" s="44">
        <f>'Match Score and Team Input'!H125</f>
        <v>70</v>
      </c>
      <c r="I125" s="44">
        <f>'Match Score and Team Input'!I125</f>
        <v>153</v>
      </c>
      <c r="J125" s="44">
        <f>'Match Score and Team Input'!J125</f>
        <v>0</v>
      </c>
      <c r="K125" s="45">
        <f>'Match Score and Team Input'!K125</f>
        <v>35</v>
      </c>
      <c r="L125" s="45">
        <f>'Match Score and Team Input'!L125</f>
        <v>152</v>
      </c>
      <c r="M125" s="45">
        <f>'Match Score and Team Input'!M125</f>
        <v>20</v>
      </c>
      <c r="S125" s="5">
        <f t="shared" si="12"/>
        <v>2363</v>
      </c>
      <c r="T125" s="5">
        <v>124</v>
      </c>
      <c r="U125" s="5">
        <f t="shared" si="13"/>
        <v>70</v>
      </c>
      <c r="V125" s="5">
        <f t="shared" si="14"/>
        <v>153</v>
      </c>
      <c r="W125" s="5">
        <f t="shared" si="15"/>
        <v>0</v>
      </c>
    </row>
    <row r="126" spans="1:23">
      <c r="A126" s="43">
        <v>125</v>
      </c>
      <c r="B126" s="44">
        <f>'Match Score and Team Input'!B126</f>
        <v>4476</v>
      </c>
      <c r="C126" s="44">
        <f>'Match Score and Team Input'!C126</f>
        <v>5320</v>
      </c>
      <c r="D126" s="44">
        <f>'Match Score and Team Input'!D126</f>
        <v>2974</v>
      </c>
      <c r="E126" s="45">
        <f>'Match Score and Team Input'!E126</f>
        <v>884</v>
      </c>
      <c r="F126" s="45">
        <f>'Match Score and Team Input'!F126</f>
        <v>2980</v>
      </c>
      <c r="G126" s="45">
        <f>'Match Score and Team Input'!G126</f>
        <v>1756</v>
      </c>
      <c r="H126" s="44">
        <f>'Match Score and Team Input'!H126</f>
        <v>35</v>
      </c>
      <c r="I126" s="44">
        <f>'Match Score and Team Input'!I126</f>
        <v>50</v>
      </c>
      <c r="J126" s="44">
        <f>'Match Score and Team Input'!J126</f>
        <v>0</v>
      </c>
      <c r="K126" s="45">
        <f>'Match Score and Team Input'!K126</f>
        <v>41</v>
      </c>
      <c r="L126" s="45">
        <f>'Match Score and Team Input'!L126</f>
        <v>143</v>
      </c>
      <c r="M126" s="45">
        <f>'Match Score and Team Input'!M126</f>
        <v>0</v>
      </c>
      <c r="S126" s="5">
        <f t="shared" si="12"/>
        <v>4476</v>
      </c>
      <c r="T126" s="5">
        <v>125</v>
      </c>
      <c r="U126" s="5">
        <f t="shared" si="13"/>
        <v>35</v>
      </c>
      <c r="V126" s="5">
        <f t="shared" si="14"/>
        <v>50</v>
      </c>
      <c r="W126" s="5">
        <f t="shared" si="15"/>
        <v>0</v>
      </c>
    </row>
    <row r="127" spans="1:23">
      <c r="A127" s="43">
        <v>126</v>
      </c>
      <c r="B127" s="44">
        <f>'Match Score and Team Input'!B127</f>
        <v>1108</v>
      </c>
      <c r="C127" s="44">
        <f>'Match Score and Team Input'!C127</f>
        <v>2424</v>
      </c>
      <c r="D127" s="44">
        <f>'Match Score and Team Input'!D127</f>
        <v>1266</v>
      </c>
      <c r="E127" s="45">
        <f>'Match Score and Team Input'!E127</f>
        <v>4536</v>
      </c>
      <c r="F127" s="45">
        <f>'Match Score and Team Input'!F127</f>
        <v>836</v>
      </c>
      <c r="G127" s="45">
        <f>'Match Score and Team Input'!G127</f>
        <v>4991</v>
      </c>
      <c r="H127" s="44">
        <f>'Match Score and Team Input'!H127</f>
        <v>35</v>
      </c>
      <c r="I127" s="44">
        <f>'Match Score and Team Input'!I127</f>
        <v>52</v>
      </c>
      <c r="J127" s="44">
        <f>'Match Score and Team Input'!J127</f>
        <v>0</v>
      </c>
      <c r="K127" s="45">
        <f>'Match Score and Team Input'!K127</f>
        <v>35</v>
      </c>
      <c r="L127" s="45">
        <f>'Match Score and Team Input'!L127</f>
        <v>102</v>
      </c>
      <c r="M127" s="45">
        <f>'Match Score and Team Input'!M127</f>
        <v>0</v>
      </c>
      <c r="S127" s="5">
        <f t="shared" si="12"/>
        <v>1108</v>
      </c>
      <c r="T127" s="5">
        <v>126</v>
      </c>
      <c r="U127" s="5">
        <f t="shared" si="13"/>
        <v>35</v>
      </c>
      <c r="V127" s="5">
        <f t="shared" si="14"/>
        <v>52</v>
      </c>
      <c r="W127" s="5">
        <f t="shared" si="15"/>
        <v>0</v>
      </c>
    </row>
    <row r="128" spans="1:23">
      <c r="A128" s="43">
        <v>127</v>
      </c>
      <c r="B128" s="44">
        <f>'Match Score and Team Input'!B128</f>
        <v>1515</v>
      </c>
      <c r="C128" s="44">
        <f>'Match Score and Team Input'!C128</f>
        <v>3103</v>
      </c>
      <c r="D128" s="44">
        <f>'Match Score and Team Input'!D128</f>
        <v>3191</v>
      </c>
      <c r="E128" s="45">
        <f>'Match Score and Team Input'!E128</f>
        <v>4965</v>
      </c>
      <c r="F128" s="45">
        <f>'Match Score and Team Input'!F128</f>
        <v>5098</v>
      </c>
      <c r="G128" s="45">
        <f>'Match Score and Team Input'!G128</f>
        <v>1153</v>
      </c>
      <c r="H128" s="44">
        <f>'Match Score and Team Input'!H128</f>
        <v>55</v>
      </c>
      <c r="I128" s="44">
        <f>'Match Score and Team Input'!I128</f>
        <v>62</v>
      </c>
      <c r="J128" s="44">
        <f>'Match Score and Team Input'!J128</f>
        <v>0</v>
      </c>
      <c r="K128" s="45">
        <f>'Match Score and Team Input'!K128</f>
        <v>35</v>
      </c>
      <c r="L128" s="45">
        <f>'Match Score and Team Input'!L128</f>
        <v>111</v>
      </c>
      <c r="M128" s="45">
        <f>'Match Score and Team Input'!M128</f>
        <v>0</v>
      </c>
      <c r="S128" s="5">
        <f t="shared" si="12"/>
        <v>1515</v>
      </c>
      <c r="T128" s="5">
        <v>127</v>
      </c>
      <c r="U128" s="5">
        <f t="shared" si="13"/>
        <v>55</v>
      </c>
      <c r="V128" s="5">
        <f t="shared" si="14"/>
        <v>62</v>
      </c>
      <c r="W128" s="5">
        <f t="shared" si="15"/>
        <v>0</v>
      </c>
    </row>
    <row r="129" spans="1:23">
      <c r="A129" s="43">
        <v>128</v>
      </c>
      <c r="B129" s="44">
        <f>'Match Score and Team Input'!B129</f>
        <v>5145</v>
      </c>
      <c r="C129" s="44">
        <f>'Match Score and Team Input'!C129</f>
        <v>4063</v>
      </c>
      <c r="D129" s="44">
        <f>'Match Score and Team Input'!D129</f>
        <v>179</v>
      </c>
      <c r="E129" s="45">
        <f>'Match Score and Team Input'!E129</f>
        <v>766</v>
      </c>
      <c r="F129" s="45">
        <f>'Match Score and Team Input'!F129</f>
        <v>1717</v>
      </c>
      <c r="G129" s="45">
        <f>'Match Score and Team Input'!G129</f>
        <v>2665</v>
      </c>
      <c r="H129" s="44">
        <f>'Match Score and Team Input'!H129</f>
        <v>50</v>
      </c>
      <c r="I129" s="44">
        <f>'Match Score and Team Input'!I129</f>
        <v>52</v>
      </c>
      <c r="J129" s="44">
        <f>'Match Score and Team Input'!J129</f>
        <v>0</v>
      </c>
      <c r="K129" s="45">
        <f>'Match Score and Team Input'!K129</f>
        <v>70</v>
      </c>
      <c r="L129" s="45">
        <f>'Match Score and Team Input'!L129</f>
        <v>93</v>
      </c>
      <c r="M129" s="45">
        <f>'Match Score and Team Input'!M129</f>
        <v>50</v>
      </c>
      <c r="S129" s="5">
        <f t="shared" si="12"/>
        <v>5145</v>
      </c>
      <c r="T129" s="5">
        <v>128</v>
      </c>
      <c r="U129" s="5">
        <f t="shared" si="13"/>
        <v>50</v>
      </c>
      <c r="V129" s="5">
        <f t="shared" si="14"/>
        <v>52</v>
      </c>
      <c r="W129" s="5">
        <f t="shared" si="15"/>
        <v>0</v>
      </c>
    </row>
    <row r="130" spans="1:23">
      <c r="A130" s="43">
        <v>129</v>
      </c>
      <c r="B130" s="44">
        <f>'Match Score and Team Input'!B130</f>
        <v>4967</v>
      </c>
      <c r="C130" s="44">
        <f>'Match Score and Team Input'!C130</f>
        <v>869</v>
      </c>
      <c r="D130" s="44">
        <f>'Match Score and Team Input'!D130</f>
        <v>973</v>
      </c>
      <c r="E130" s="45">
        <f>'Match Score and Team Input'!E130</f>
        <v>4488</v>
      </c>
      <c r="F130" s="45">
        <f>'Match Score and Team Input'!F130</f>
        <v>714</v>
      </c>
      <c r="G130" s="45">
        <f>'Match Score and Team Input'!G130</f>
        <v>2481</v>
      </c>
      <c r="H130" s="44">
        <f>'Match Score and Team Input'!H130</f>
        <v>65</v>
      </c>
      <c r="I130" s="44">
        <f>'Match Score and Team Input'!I130</f>
        <v>140</v>
      </c>
      <c r="J130" s="44">
        <f>'Match Score and Team Input'!J130</f>
        <v>20</v>
      </c>
      <c r="K130" s="45">
        <f>'Match Score and Team Input'!K130</f>
        <v>30</v>
      </c>
      <c r="L130" s="45">
        <f>'Match Score and Team Input'!L130</f>
        <v>80</v>
      </c>
      <c r="M130" s="45">
        <f>'Match Score and Team Input'!M130</f>
        <v>20</v>
      </c>
      <c r="S130" s="5">
        <f t="shared" ref="S130:S161" si="16">B130</f>
        <v>4967</v>
      </c>
      <c r="T130" s="5">
        <v>129</v>
      </c>
      <c r="U130" s="5">
        <f t="shared" ref="U130:U161" si="17">H130</f>
        <v>65</v>
      </c>
      <c r="V130" s="5">
        <f t="shared" ref="V130:V161" si="18">I130</f>
        <v>140</v>
      </c>
      <c r="W130" s="5">
        <f t="shared" ref="W130:W161" si="19">J130</f>
        <v>20</v>
      </c>
    </row>
    <row r="131" spans="1:23">
      <c r="A131" s="43">
        <v>130</v>
      </c>
      <c r="B131" s="44">
        <f>'Match Score and Team Input'!B131</f>
        <v>1610</v>
      </c>
      <c r="C131" s="44">
        <f>'Match Score and Team Input'!C131</f>
        <v>3683</v>
      </c>
      <c r="D131" s="44">
        <f>'Match Score and Team Input'!D131</f>
        <v>857</v>
      </c>
      <c r="E131" s="45">
        <f>'Match Score and Team Input'!E131</f>
        <v>771</v>
      </c>
      <c r="F131" s="45">
        <f>'Match Score and Team Input'!F131</f>
        <v>148</v>
      </c>
      <c r="G131" s="45">
        <f>'Match Score and Team Input'!G131</f>
        <v>303</v>
      </c>
      <c r="H131" s="44">
        <f>'Match Score and Team Input'!H131</f>
        <v>50</v>
      </c>
      <c r="I131" s="44">
        <f>'Match Score and Team Input'!I131</f>
        <v>93</v>
      </c>
      <c r="J131" s="44">
        <f>'Match Score and Team Input'!J131</f>
        <v>0</v>
      </c>
      <c r="K131" s="45">
        <f>'Match Score and Team Input'!K131</f>
        <v>25</v>
      </c>
      <c r="L131" s="45">
        <f>'Match Score and Team Input'!L131</f>
        <v>101</v>
      </c>
      <c r="M131" s="45">
        <f>'Match Score and Team Input'!M131</f>
        <v>0</v>
      </c>
      <c r="S131" s="5">
        <f t="shared" si="16"/>
        <v>1610</v>
      </c>
      <c r="T131" s="5">
        <v>130</v>
      </c>
      <c r="U131" s="5">
        <f t="shared" si="17"/>
        <v>50</v>
      </c>
      <c r="V131" s="5">
        <f t="shared" si="18"/>
        <v>93</v>
      </c>
      <c r="W131" s="5">
        <f t="shared" si="19"/>
        <v>0</v>
      </c>
    </row>
    <row r="132" spans="1:23">
      <c r="A132" s="43">
        <v>131</v>
      </c>
      <c r="B132" s="44">
        <f>'Match Score and Team Input'!B132</f>
        <v>5122</v>
      </c>
      <c r="C132" s="44">
        <f>'Match Score and Team Input'!C132</f>
        <v>1683</v>
      </c>
      <c r="D132" s="44">
        <f>'Match Score and Team Input'!D132</f>
        <v>217</v>
      </c>
      <c r="E132" s="45">
        <f>'Match Score and Team Input'!E132</f>
        <v>1730</v>
      </c>
      <c r="F132" s="45">
        <f>'Match Score and Team Input'!F132</f>
        <v>862</v>
      </c>
      <c r="G132" s="45">
        <f>'Match Score and Team Input'!G132</f>
        <v>353</v>
      </c>
      <c r="H132" s="44">
        <f>'Match Score and Team Input'!H132</f>
        <v>50</v>
      </c>
      <c r="I132" s="44">
        <f>'Match Score and Team Input'!I132</f>
        <v>52</v>
      </c>
      <c r="J132" s="44">
        <f>'Match Score and Team Input'!J132</f>
        <v>20</v>
      </c>
      <c r="K132" s="45">
        <f>'Match Score and Team Input'!K132</f>
        <v>75</v>
      </c>
      <c r="L132" s="45">
        <f>'Match Score and Team Input'!L132</f>
        <v>73</v>
      </c>
      <c r="M132" s="45">
        <f>'Match Score and Team Input'!M132</f>
        <v>0</v>
      </c>
      <c r="S132" s="5">
        <f t="shared" si="16"/>
        <v>5122</v>
      </c>
      <c r="T132" s="5">
        <v>131</v>
      </c>
      <c r="U132" s="5">
        <f t="shared" si="17"/>
        <v>50</v>
      </c>
      <c r="V132" s="5">
        <f t="shared" si="18"/>
        <v>52</v>
      </c>
      <c r="W132" s="5">
        <f t="shared" si="19"/>
        <v>20</v>
      </c>
    </row>
    <row r="133" spans="1:23">
      <c r="A133" s="43">
        <v>132</v>
      </c>
      <c r="B133" s="44">
        <f>'Match Score and Team Input'!B133</f>
        <v>4719</v>
      </c>
      <c r="C133" s="44">
        <f>'Match Score and Team Input'!C133</f>
        <v>45</v>
      </c>
      <c r="D133" s="44">
        <f>'Match Score and Team Input'!D133</f>
        <v>2642</v>
      </c>
      <c r="E133" s="45">
        <f>'Match Score and Team Input'!E133</f>
        <v>337</v>
      </c>
      <c r="F133" s="45">
        <f>'Match Score and Team Input'!F133</f>
        <v>4985</v>
      </c>
      <c r="G133" s="45">
        <f>'Match Score and Team Input'!G133</f>
        <v>70</v>
      </c>
      <c r="H133" s="44">
        <f>'Match Score and Team Input'!H133</f>
        <v>75</v>
      </c>
      <c r="I133" s="44">
        <f>'Match Score and Team Input'!I133</f>
        <v>101</v>
      </c>
      <c r="J133" s="44">
        <f>'Match Score and Team Input'!J133</f>
        <v>0</v>
      </c>
      <c r="K133" s="45">
        <f>'Match Score and Team Input'!K133</f>
        <v>50</v>
      </c>
      <c r="L133" s="45">
        <f>'Match Score and Team Input'!L133</f>
        <v>110</v>
      </c>
      <c r="M133" s="45">
        <f>'Match Score and Team Input'!M133</f>
        <v>0</v>
      </c>
      <c r="S133" s="5">
        <f t="shared" si="16"/>
        <v>4719</v>
      </c>
      <c r="T133" s="5">
        <v>132</v>
      </c>
      <c r="U133" s="5">
        <f t="shared" si="17"/>
        <v>75</v>
      </c>
      <c r="V133" s="5">
        <f t="shared" si="18"/>
        <v>101</v>
      </c>
      <c r="W133" s="5">
        <f t="shared" si="19"/>
        <v>0</v>
      </c>
    </row>
    <row r="134" spans="1:23">
      <c r="A134" s="43">
        <v>133</v>
      </c>
      <c r="B134" s="44">
        <f>'Match Score and Team Input'!B134</f>
        <v>228</v>
      </c>
      <c r="C134" s="44">
        <f>'Match Score and Team Input'!C134</f>
        <v>1318</v>
      </c>
      <c r="D134" s="44">
        <f>'Match Score and Team Input'!D134</f>
        <v>3360</v>
      </c>
      <c r="E134" s="45">
        <f>'Match Score and Team Input'!E134</f>
        <v>558</v>
      </c>
      <c r="F134" s="45">
        <f>'Match Score and Team Input'!F134</f>
        <v>3008</v>
      </c>
      <c r="G134" s="45">
        <f>'Match Score and Team Input'!G134</f>
        <v>193</v>
      </c>
      <c r="H134" s="44">
        <f>'Match Score and Team Input'!H134</f>
        <v>55</v>
      </c>
      <c r="I134" s="44">
        <f>'Match Score and Team Input'!I134</f>
        <v>90</v>
      </c>
      <c r="J134" s="44">
        <f>'Match Score and Team Input'!J134</f>
        <v>20</v>
      </c>
      <c r="K134" s="45">
        <f>'Match Score and Team Input'!K134</f>
        <v>65</v>
      </c>
      <c r="L134" s="45">
        <f>'Match Score and Team Input'!L134</f>
        <v>142</v>
      </c>
      <c r="M134" s="45">
        <f>'Match Score and Team Input'!M134</f>
        <v>0</v>
      </c>
      <c r="S134" s="5">
        <f t="shared" si="16"/>
        <v>228</v>
      </c>
      <c r="T134" s="5">
        <v>133</v>
      </c>
      <c r="U134" s="5">
        <f t="shared" si="17"/>
        <v>55</v>
      </c>
      <c r="V134" s="5">
        <f t="shared" si="18"/>
        <v>90</v>
      </c>
      <c r="W134" s="5">
        <f t="shared" si="19"/>
        <v>20</v>
      </c>
    </row>
    <row r="135" spans="1:23">
      <c r="A135" s="43">
        <v>134</v>
      </c>
      <c r="B135" s="44">
        <f>'Match Score and Team Input'!B135</f>
        <v>4945</v>
      </c>
      <c r="C135" s="44">
        <f>'Match Score and Team Input'!C135</f>
        <v>4288</v>
      </c>
      <c r="D135" s="44">
        <f>'Match Score and Team Input'!D135</f>
        <v>3309</v>
      </c>
      <c r="E135" s="45">
        <f>'Match Score and Team Input'!E135</f>
        <v>4060</v>
      </c>
      <c r="F135" s="45">
        <f>'Match Score and Team Input'!F135</f>
        <v>79</v>
      </c>
      <c r="G135" s="45">
        <f>'Match Score and Team Input'!G135</f>
        <v>4982</v>
      </c>
      <c r="H135" s="44">
        <f>'Match Score and Team Input'!H135</f>
        <v>30</v>
      </c>
      <c r="I135" s="44">
        <f>'Match Score and Team Input'!I135</f>
        <v>63</v>
      </c>
      <c r="J135" s="44">
        <f>'Match Score and Team Input'!J135</f>
        <v>50</v>
      </c>
      <c r="K135" s="45">
        <f>'Match Score and Team Input'!K135</f>
        <v>50</v>
      </c>
      <c r="L135" s="45">
        <f>'Match Score and Team Input'!L135</f>
        <v>90</v>
      </c>
      <c r="M135" s="45">
        <f>'Match Score and Team Input'!M135</f>
        <v>50</v>
      </c>
      <c r="S135" s="5">
        <f t="shared" si="16"/>
        <v>4945</v>
      </c>
      <c r="T135" s="5">
        <v>134</v>
      </c>
      <c r="U135" s="5">
        <f t="shared" si="17"/>
        <v>30</v>
      </c>
      <c r="V135" s="5">
        <f t="shared" si="18"/>
        <v>63</v>
      </c>
      <c r="W135" s="5">
        <f t="shared" si="19"/>
        <v>50</v>
      </c>
    </row>
    <row r="136" spans="1:23">
      <c r="A136" s="43">
        <v>135</v>
      </c>
      <c r="B136" s="44">
        <f>'Match Score and Team Input'!B136</f>
        <v>3316</v>
      </c>
      <c r="C136" s="44">
        <f>'Match Score and Team Input'!C136</f>
        <v>3504</v>
      </c>
      <c r="D136" s="44">
        <f>'Match Score and Team Input'!D136</f>
        <v>126</v>
      </c>
      <c r="E136" s="45">
        <f>'Match Score and Team Input'!E136</f>
        <v>4979</v>
      </c>
      <c r="F136" s="45">
        <f>'Match Score and Team Input'!F136</f>
        <v>3310</v>
      </c>
      <c r="G136" s="45">
        <f>'Match Score and Team Input'!G136</f>
        <v>5137</v>
      </c>
      <c r="H136" s="44">
        <f>'Match Score and Team Input'!H136</f>
        <v>66</v>
      </c>
      <c r="I136" s="44">
        <f>'Match Score and Team Input'!I136</f>
        <v>90</v>
      </c>
      <c r="J136" s="44">
        <f>'Match Score and Team Input'!J136</f>
        <v>0</v>
      </c>
      <c r="K136" s="45">
        <f>'Match Score and Team Input'!K136</f>
        <v>10</v>
      </c>
      <c r="L136" s="45">
        <f>'Match Score and Team Input'!L136</f>
        <v>90</v>
      </c>
      <c r="M136" s="45">
        <f>'Match Score and Team Input'!M136</f>
        <v>0</v>
      </c>
      <c r="S136" s="5">
        <f t="shared" si="16"/>
        <v>3316</v>
      </c>
      <c r="T136" s="5">
        <v>135</v>
      </c>
      <c r="U136" s="5">
        <f t="shared" si="17"/>
        <v>66</v>
      </c>
      <c r="V136" s="5">
        <f t="shared" si="18"/>
        <v>90</v>
      </c>
      <c r="W136" s="5">
        <f t="shared" si="19"/>
        <v>0</v>
      </c>
    </row>
    <row r="137" spans="1:23">
      <c r="A137" s="43">
        <v>136</v>
      </c>
      <c r="B137" s="44">
        <f>'Match Score and Team Input'!B137</f>
        <v>1334</v>
      </c>
      <c r="C137" s="44">
        <f>'Match Score and Team Input'!C137</f>
        <v>3937</v>
      </c>
      <c r="D137" s="44">
        <f>'Match Score and Team Input'!D137</f>
        <v>4176</v>
      </c>
      <c r="E137" s="45">
        <f>'Match Score and Team Input'!E137</f>
        <v>2471</v>
      </c>
      <c r="F137" s="45">
        <f>'Match Score and Team Input'!F137</f>
        <v>225</v>
      </c>
      <c r="G137" s="45">
        <f>'Match Score and Team Input'!G137</f>
        <v>3480</v>
      </c>
      <c r="H137" s="44">
        <f>'Match Score and Team Input'!H137</f>
        <v>26</v>
      </c>
      <c r="I137" s="44">
        <f>'Match Score and Team Input'!I137</f>
        <v>33</v>
      </c>
      <c r="J137" s="44">
        <f>'Match Score and Team Input'!J137</f>
        <v>0</v>
      </c>
      <c r="K137" s="45">
        <f>'Match Score and Team Input'!K137</f>
        <v>70</v>
      </c>
      <c r="L137" s="45">
        <f>'Match Score and Team Input'!L137</f>
        <v>41</v>
      </c>
      <c r="M137" s="45">
        <f>'Match Score and Team Input'!M137</f>
        <v>0</v>
      </c>
      <c r="S137" s="5">
        <f t="shared" si="16"/>
        <v>1334</v>
      </c>
      <c r="T137" s="5">
        <v>136</v>
      </c>
      <c r="U137" s="5">
        <f t="shared" si="17"/>
        <v>26</v>
      </c>
      <c r="V137" s="5">
        <f t="shared" si="18"/>
        <v>33</v>
      </c>
      <c r="W137" s="5">
        <f t="shared" si="19"/>
        <v>0</v>
      </c>
    </row>
    <row r="138" spans="1:23">
      <c r="A138" s="43">
        <v>137</v>
      </c>
      <c r="B138" s="44">
        <f>'Match Score and Team Input'!B138</f>
        <v>2337</v>
      </c>
      <c r="C138" s="44">
        <f>'Match Score and Team Input'!C138</f>
        <v>766</v>
      </c>
      <c r="D138" s="44">
        <f>'Match Score and Team Input'!D138</f>
        <v>4991</v>
      </c>
      <c r="E138" s="45">
        <f>'Match Score and Team Input'!E138</f>
        <v>4965</v>
      </c>
      <c r="F138" s="45">
        <f>'Match Score and Team Input'!F138</f>
        <v>1885</v>
      </c>
      <c r="G138" s="45">
        <f>'Match Score and Team Input'!G138</f>
        <v>2974</v>
      </c>
      <c r="H138" s="44">
        <f>'Match Score and Team Input'!H138</f>
        <v>45</v>
      </c>
      <c r="I138" s="44">
        <f>'Match Score and Team Input'!I138</f>
        <v>93</v>
      </c>
      <c r="J138" s="44">
        <f>'Match Score and Team Input'!J138</f>
        <v>0</v>
      </c>
      <c r="K138" s="45">
        <f>'Match Score and Team Input'!K138</f>
        <v>35</v>
      </c>
      <c r="L138" s="45">
        <f>'Match Score and Team Input'!L138</f>
        <v>73</v>
      </c>
      <c r="M138" s="45">
        <f>'Match Score and Team Input'!M138</f>
        <v>0</v>
      </c>
      <c r="S138" s="5">
        <f t="shared" si="16"/>
        <v>2337</v>
      </c>
      <c r="T138" s="5">
        <v>137</v>
      </c>
      <c r="U138" s="5">
        <f t="shared" si="17"/>
        <v>45</v>
      </c>
      <c r="V138" s="5">
        <f t="shared" si="18"/>
        <v>93</v>
      </c>
      <c r="W138" s="5">
        <f t="shared" si="19"/>
        <v>0</v>
      </c>
    </row>
    <row r="139" spans="1:23">
      <c r="A139" s="43">
        <v>138</v>
      </c>
      <c r="B139" s="44">
        <f>'Match Score and Team Input'!B139</f>
        <v>2122</v>
      </c>
      <c r="C139" s="44">
        <f>'Match Score and Team Input'!C139</f>
        <v>5148</v>
      </c>
      <c r="D139" s="44">
        <f>'Match Score and Team Input'!D139</f>
        <v>1775</v>
      </c>
      <c r="E139" s="45">
        <f>'Match Score and Team Input'!E139</f>
        <v>1610</v>
      </c>
      <c r="F139" s="45">
        <f>'Match Score and Team Input'!F139</f>
        <v>384</v>
      </c>
      <c r="G139" s="45">
        <f>'Match Score and Team Input'!G139</f>
        <v>1266</v>
      </c>
      <c r="H139" s="44">
        <f>'Match Score and Team Input'!H139</f>
        <v>50</v>
      </c>
      <c r="I139" s="44">
        <f>'Match Score and Team Input'!I139</f>
        <v>121</v>
      </c>
      <c r="J139" s="44">
        <f>'Match Score and Team Input'!J139</f>
        <v>100</v>
      </c>
      <c r="K139" s="45">
        <f>'Match Score and Team Input'!K139</f>
        <v>50</v>
      </c>
      <c r="L139" s="45">
        <f>'Match Score and Team Input'!L139</f>
        <v>100</v>
      </c>
      <c r="M139" s="45">
        <f>'Match Score and Team Input'!M139</f>
        <v>0</v>
      </c>
      <c r="S139" s="5">
        <f t="shared" si="16"/>
        <v>2122</v>
      </c>
      <c r="T139" s="5">
        <v>138</v>
      </c>
      <c r="U139" s="5">
        <f t="shared" si="17"/>
        <v>50</v>
      </c>
      <c r="V139" s="5">
        <f t="shared" si="18"/>
        <v>121</v>
      </c>
      <c r="W139" s="5">
        <f t="shared" si="19"/>
        <v>100</v>
      </c>
    </row>
    <row r="140" spans="1:23">
      <c r="A140" s="43">
        <v>139</v>
      </c>
      <c r="B140" s="44">
        <f>'Match Score and Team Input'!B140</f>
        <v>1756</v>
      </c>
      <c r="C140" s="44">
        <f>'Match Score and Team Input'!C140</f>
        <v>494</v>
      </c>
      <c r="D140" s="44">
        <f>'Match Score and Team Input'!D140</f>
        <v>1730</v>
      </c>
      <c r="E140" s="45">
        <f>'Match Score and Team Input'!E140</f>
        <v>4256</v>
      </c>
      <c r="F140" s="45">
        <f>'Match Score and Team Input'!F140</f>
        <v>2424</v>
      </c>
      <c r="G140" s="45">
        <f>'Match Score and Team Input'!G140</f>
        <v>179</v>
      </c>
      <c r="H140" s="44">
        <f>'Match Score and Team Input'!H140</f>
        <v>65</v>
      </c>
      <c r="I140" s="44">
        <f>'Match Score and Team Input'!I140</f>
        <v>180</v>
      </c>
      <c r="J140" s="44">
        <f>'Match Score and Team Input'!J140</f>
        <v>0</v>
      </c>
      <c r="K140" s="45">
        <f>'Match Score and Team Input'!K140</f>
        <v>35</v>
      </c>
      <c r="L140" s="45">
        <f>'Match Score and Team Input'!L140</f>
        <v>62</v>
      </c>
      <c r="M140" s="45">
        <f>'Match Score and Team Input'!M140</f>
        <v>0</v>
      </c>
      <c r="S140" s="5">
        <f t="shared" si="16"/>
        <v>1756</v>
      </c>
      <c r="T140" s="5">
        <v>139</v>
      </c>
      <c r="U140" s="5">
        <f t="shared" si="17"/>
        <v>65</v>
      </c>
      <c r="V140" s="5">
        <f t="shared" si="18"/>
        <v>180</v>
      </c>
      <c r="W140" s="5">
        <f t="shared" si="19"/>
        <v>0</v>
      </c>
    </row>
    <row r="141" spans="1:23">
      <c r="A141" s="43">
        <v>140</v>
      </c>
      <c r="B141" s="44">
        <f>'Match Score and Team Input'!B141</f>
        <v>5012</v>
      </c>
      <c r="C141" s="44">
        <f>'Match Score and Team Input'!C141</f>
        <v>955</v>
      </c>
      <c r="D141" s="44">
        <f>'Match Score and Team Input'!D141</f>
        <v>604</v>
      </c>
      <c r="E141" s="45">
        <f>'Match Score and Team Input'!E141</f>
        <v>4719</v>
      </c>
      <c r="F141" s="45">
        <f>'Match Score and Team Input'!F141</f>
        <v>3683</v>
      </c>
      <c r="G141" s="45">
        <f>'Match Score and Team Input'!G141</f>
        <v>4063</v>
      </c>
      <c r="H141" s="44">
        <f>'Match Score and Team Input'!H141</f>
        <v>65</v>
      </c>
      <c r="I141" s="44">
        <f>'Match Score and Team Input'!I141</f>
        <v>40</v>
      </c>
      <c r="J141" s="44">
        <f>'Match Score and Team Input'!J141</f>
        <v>0</v>
      </c>
      <c r="K141" s="45">
        <f>'Match Score and Team Input'!K141</f>
        <v>50</v>
      </c>
      <c r="L141" s="45">
        <f>'Match Score and Team Input'!L141</f>
        <v>84</v>
      </c>
      <c r="M141" s="45">
        <f>'Match Score and Team Input'!M141</f>
        <v>0</v>
      </c>
      <c r="S141" s="5">
        <f t="shared" si="16"/>
        <v>5012</v>
      </c>
      <c r="T141" s="5">
        <v>140</v>
      </c>
      <c r="U141" s="5">
        <f t="shared" si="17"/>
        <v>65</v>
      </c>
      <c r="V141" s="5">
        <f t="shared" si="18"/>
        <v>40</v>
      </c>
      <c r="W141" s="5">
        <f t="shared" si="19"/>
        <v>0</v>
      </c>
    </row>
    <row r="142" spans="1:23">
      <c r="A142" s="43">
        <v>141</v>
      </c>
      <c r="B142" s="44">
        <f>'Match Score and Team Input'!B142</f>
        <v>2642</v>
      </c>
      <c r="C142" s="44">
        <f>'Match Score and Team Input'!C142</f>
        <v>3098</v>
      </c>
      <c r="D142" s="44">
        <f>'Match Score and Team Input'!D142</f>
        <v>2665</v>
      </c>
      <c r="E142" s="45">
        <f>'Match Score and Team Input'!E142</f>
        <v>869</v>
      </c>
      <c r="F142" s="45">
        <f>'Match Score and Team Input'!F142</f>
        <v>188</v>
      </c>
      <c r="G142" s="45">
        <f>'Match Score and Team Input'!G142</f>
        <v>1011</v>
      </c>
      <c r="H142" s="44">
        <f>'Match Score and Team Input'!H142</f>
        <v>55</v>
      </c>
      <c r="I142" s="44">
        <f>'Match Score and Team Input'!I142</f>
        <v>141</v>
      </c>
      <c r="J142" s="44">
        <f>'Match Score and Team Input'!J142</f>
        <v>0</v>
      </c>
      <c r="K142" s="45">
        <f>'Match Score and Team Input'!K142</f>
        <v>70</v>
      </c>
      <c r="L142" s="45">
        <f>'Match Score and Team Input'!L142</f>
        <v>104</v>
      </c>
      <c r="M142" s="45">
        <f>'Match Score and Team Input'!M142</f>
        <v>0</v>
      </c>
      <c r="S142" s="5">
        <f t="shared" si="16"/>
        <v>2642</v>
      </c>
      <c r="T142" s="5">
        <v>141</v>
      </c>
      <c r="U142" s="5">
        <f t="shared" si="17"/>
        <v>55</v>
      </c>
      <c r="V142" s="5">
        <f t="shared" si="18"/>
        <v>141</v>
      </c>
      <c r="W142" s="5">
        <f t="shared" si="19"/>
        <v>0</v>
      </c>
    </row>
    <row r="143" spans="1:23">
      <c r="A143" s="43">
        <v>142</v>
      </c>
      <c r="B143" s="44">
        <f>'Match Score and Team Input'!B143</f>
        <v>857</v>
      </c>
      <c r="C143" s="44">
        <f>'Match Score and Team Input'!C143</f>
        <v>1310</v>
      </c>
      <c r="D143" s="44">
        <f>'Match Score and Team Input'!D143</f>
        <v>2980</v>
      </c>
      <c r="E143" s="45">
        <f>'Match Score and Team Input'!E143</f>
        <v>228</v>
      </c>
      <c r="F143" s="45">
        <f>'Match Score and Team Input'!F143</f>
        <v>5122</v>
      </c>
      <c r="G143" s="45">
        <f>'Match Score and Team Input'!G143</f>
        <v>5145</v>
      </c>
      <c r="H143" s="44">
        <f>'Match Score and Team Input'!H143</f>
        <v>65</v>
      </c>
      <c r="I143" s="44">
        <f>'Match Score and Team Input'!I143</f>
        <v>103</v>
      </c>
      <c r="J143" s="44">
        <f>'Match Score and Team Input'!J143</f>
        <v>0</v>
      </c>
      <c r="K143" s="45">
        <f>'Match Score and Team Input'!K143</f>
        <v>41</v>
      </c>
      <c r="L143" s="45">
        <f>'Match Score and Team Input'!L143</f>
        <v>83</v>
      </c>
      <c r="M143" s="45">
        <f>'Match Score and Team Input'!M143</f>
        <v>0</v>
      </c>
      <c r="S143" s="5">
        <f t="shared" si="16"/>
        <v>857</v>
      </c>
      <c r="T143" s="5">
        <v>142</v>
      </c>
      <c r="U143" s="5">
        <f t="shared" si="17"/>
        <v>65</v>
      </c>
      <c r="V143" s="5">
        <f t="shared" si="18"/>
        <v>103</v>
      </c>
      <c r="W143" s="5">
        <f t="shared" si="19"/>
        <v>0</v>
      </c>
    </row>
    <row r="144" spans="1:23">
      <c r="A144" s="43">
        <v>143</v>
      </c>
      <c r="B144" s="44">
        <f>'Match Score and Team Input'!B144</f>
        <v>3138</v>
      </c>
      <c r="C144" s="44">
        <f>'Match Score and Team Input'!C144</f>
        <v>3310</v>
      </c>
      <c r="D144" s="44">
        <f>'Match Score and Team Input'!D144</f>
        <v>1515</v>
      </c>
      <c r="E144" s="45">
        <f>'Match Score and Team Input'!E144</f>
        <v>3309</v>
      </c>
      <c r="F144" s="45">
        <f>'Match Score and Team Input'!F144</f>
        <v>836</v>
      </c>
      <c r="G144" s="45">
        <f>'Match Score and Team Input'!G144</f>
        <v>337</v>
      </c>
      <c r="H144" s="44">
        <f>'Match Score and Team Input'!H144</f>
        <v>70</v>
      </c>
      <c r="I144" s="44">
        <f>'Match Score and Team Input'!I144</f>
        <v>110</v>
      </c>
      <c r="J144" s="44">
        <f>'Match Score and Team Input'!J144</f>
        <v>0</v>
      </c>
      <c r="K144" s="45">
        <f>'Match Score and Team Input'!K144</f>
        <v>70</v>
      </c>
      <c r="L144" s="45">
        <f>'Match Score and Team Input'!L144</f>
        <v>122</v>
      </c>
      <c r="M144" s="45">
        <f>'Match Score and Team Input'!M144</f>
        <v>50</v>
      </c>
      <c r="S144" s="5">
        <f t="shared" si="16"/>
        <v>3138</v>
      </c>
      <c r="T144" s="5">
        <v>143</v>
      </c>
      <c r="U144" s="5">
        <f t="shared" si="17"/>
        <v>70</v>
      </c>
      <c r="V144" s="5">
        <f t="shared" si="18"/>
        <v>110</v>
      </c>
      <c r="W144" s="5">
        <f t="shared" si="19"/>
        <v>0</v>
      </c>
    </row>
    <row r="145" spans="1:23">
      <c r="A145" s="43">
        <v>144</v>
      </c>
      <c r="B145" s="44">
        <f>'Match Score and Team Input'!B145</f>
        <v>303</v>
      </c>
      <c r="C145" s="44">
        <f>'Match Score and Team Input'!C145</f>
        <v>2052</v>
      </c>
      <c r="D145" s="44">
        <f>'Match Score and Team Input'!D145</f>
        <v>193</v>
      </c>
      <c r="E145" s="45">
        <f>'Match Score and Team Input'!E145</f>
        <v>5320</v>
      </c>
      <c r="F145" s="45">
        <f>'Match Score and Team Input'!F145</f>
        <v>3191</v>
      </c>
      <c r="G145" s="45">
        <f>'Match Score and Team Input'!G145</f>
        <v>2471</v>
      </c>
      <c r="H145" s="44">
        <f>'Match Score and Team Input'!H145</f>
        <v>45</v>
      </c>
      <c r="I145" s="44">
        <f>'Match Score and Team Input'!I145</f>
        <v>124</v>
      </c>
      <c r="J145" s="44">
        <f>'Match Score and Team Input'!J145</f>
        <v>0</v>
      </c>
      <c r="K145" s="45">
        <f>'Match Score and Team Input'!K145</f>
        <v>15</v>
      </c>
      <c r="L145" s="45">
        <f>'Match Score and Team Input'!L145</f>
        <v>61</v>
      </c>
      <c r="M145" s="45">
        <f>'Match Score and Team Input'!M145</f>
        <v>0</v>
      </c>
      <c r="S145" s="5">
        <f t="shared" si="16"/>
        <v>303</v>
      </c>
      <c r="T145" s="5">
        <v>144</v>
      </c>
      <c r="U145" s="5">
        <f t="shared" si="17"/>
        <v>45</v>
      </c>
      <c r="V145" s="5">
        <f t="shared" si="18"/>
        <v>124</v>
      </c>
      <c r="W145" s="5">
        <f t="shared" si="19"/>
        <v>0</v>
      </c>
    </row>
    <row r="146" spans="1:23">
      <c r="A146" s="43">
        <v>145</v>
      </c>
      <c r="B146" s="44">
        <f>'Match Score and Team Input'!B146</f>
        <v>4536</v>
      </c>
      <c r="C146" s="44">
        <f>'Match Score and Team Input'!C146</f>
        <v>148</v>
      </c>
      <c r="D146" s="44">
        <f>'Match Score and Team Input'!D146</f>
        <v>714</v>
      </c>
      <c r="E146" s="45">
        <f>'Match Score and Team Input'!E146</f>
        <v>1218</v>
      </c>
      <c r="F146" s="45">
        <f>'Match Score and Team Input'!F146</f>
        <v>126</v>
      </c>
      <c r="G146" s="45">
        <f>'Match Score and Team Input'!G146</f>
        <v>1683</v>
      </c>
      <c r="H146" s="44">
        <f>'Match Score and Team Input'!H146</f>
        <v>50</v>
      </c>
      <c r="I146" s="44">
        <f>'Match Score and Team Input'!I146</f>
        <v>73</v>
      </c>
      <c r="J146" s="44">
        <f>'Match Score and Team Input'!J146</f>
        <v>0</v>
      </c>
      <c r="K146" s="45">
        <f>'Match Score and Team Input'!K146</f>
        <v>70</v>
      </c>
      <c r="L146" s="45">
        <f>'Match Score and Team Input'!L146</f>
        <v>150</v>
      </c>
      <c r="M146" s="45">
        <f>'Match Score and Team Input'!M146</f>
        <v>0</v>
      </c>
      <c r="S146" s="5">
        <f t="shared" si="16"/>
        <v>4536</v>
      </c>
      <c r="T146" s="5">
        <v>145</v>
      </c>
      <c r="U146" s="5">
        <f t="shared" si="17"/>
        <v>50</v>
      </c>
      <c r="V146" s="5">
        <f t="shared" si="18"/>
        <v>73</v>
      </c>
      <c r="W146" s="5">
        <f t="shared" si="19"/>
        <v>0</v>
      </c>
    </row>
    <row r="147" spans="1:23">
      <c r="A147" s="43">
        <v>146</v>
      </c>
      <c r="B147" s="44">
        <f>'Match Score and Team Input'!B147</f>
        <v>488</v>
      </c>
      <c r="C147" s="44">
        <f>'Match Score and Team Input'!C147</f>
        <v>176</v>
      </c>
      <c r="D147" s="44">
        <f>'Match Score and Team Input'!D147</f>
        <v>365</v>
      </c>
      <c r="E147" s="45">
        <f>'Match Score and Team Input'!E147</f>
        <v>45</v>
      </c>
      <c r="F147" s="45">
        <f>'Match Score and Team Input'!F147</f>
        <v>1153</v>
      </c>
      <c r="G147" s="45">
        <f>'Match Score and Team Input'!G147</f>
        <v>4967</v>
      </c>
      <c r="H147" s="44">
        <f>'Match Score and Team Input'!H147</f>
        <v>45</v>
      </c>
      <c r="I147" s="44">
        <f>'Match Score and Team Input'!I147</f>
        <v>101</v>
      </c>
      <c r="J147" s="44">
        <f>'Match Score and Team Input'!J147</f>
        <v>0</v>
      </c>
      <c r="K147" s="45">
        <f>'Match Score and Team Input'!K147</f>
        <v>55</v>
      </c>
      <c r="L147" s="45">
        <f>'Match Score and Team Input'!L147</f>
        <v>162</v>
      </c>
      <c r="M147" s="45">
        <f>'Match Score and Team Input'!M147</f>
        <v>20</v>
      </c>
      <c r="S147" s="5">
        <f t="shared" si="16"/>
        <v>488</v>
      </c>
      <c r="T147" s="5">
        <v>146</v>
      </c>
      <c r="U147" s="5">
        <f t="shared" si="17"/>
        <v>45</v>
      </c>
      <c r="V147" s="5">
        <f t="shared" si="18"/>
        <v>101</v>
      </c>
      <c r="W147" s="5">
        <f t="shared" si="19"/>
        <v>0</v>
      </c>
    </row>
    <row r="148" spans="1:23">
      <c r="A148" s="43">
        <v>147</v>
      </c>
      <c r="B148" s="44">
        <f>'Match Score and Team Input'!B148</f>
        <v>3008</v>
      </c>
      <c r="C148" s="44">
        <f>'Match Score and Team Input'!C148</f>
        <v>4940</v>
      </c>
      <c r="D148" s="44">
        <f>'Match Score and Team Input'!D148</f>
        <v>4060</v>
      </c>
      <c r="E148" s="45">
        <f>'Match Score and Team Input'!E148</f>
        <v>4985</v>
      </c>
      <c r="F148" s="45">
        <f>'Match Score and Team Input'!F148</f>
        <v>4176</v>
      </c>
      <c r="G148" s="45">
        <f>'Match Score and Team Input'!G148</f>
        <v>5098</v>
      </c>
      <c r="H148" s="44">
        <f>'Match Score and Team Input'!H148</f>
        <v>10</v>
      </c>
      <c r="I148" s="44">
        <f>'Match Score and Team Input'!I148</f>
        <v>41</v>
      </c>
      <c r="J148" s="44">
        <f>'Match Score and Team Input'!J148</f>
        <v>0</v>
      </c>
      <c r="K148" s="45">
        <f>'Match Score and Team Input'!K148</f>
        <v>27</v>
      </c>
      <c r="L148" s="45">
        <f>'Match Score and Team Input'!L148</f>
        <v>23</v>
      </c>
      <c r="M148" s="45">
        <f>'Match Score and Team Input'!M148</f>
        <v>50</v>
      </c>
      <c r="S148" s="5">
        <f t="shared" si="16"/>
        <v>3008</v>
      </c>
      <c r="T148" s="5">
        <v>147</v>
      </c>
      <c r="U148" s="5">
        <f t="shared" si="17"/>
        <v>10</v>
      </c>
      <c r="V148" s="5">
        <f t="shared" si="18"/>
        <v>41</v>
      </c>
      <c r="W148" s="5">
        <f t="shared" si="19"/>
        <v>0</v>
      </c>
    </row>
    <row r="149" spans="1:23">
      <c r="A149" s="43">
        <v>148</v>
      </c>
      <c r="B149" s="44">
        <f>'Match Score and Team Input'!B149</f>
        <v>973</v>
      </c>
      <c r="C149" s="44">
        <f>'Match Score and Team Input'!C149</f>
        <v>3480</v>
      </c>
      <c r="D149" s="44">
        <f>'Match Score and Team Input'!D149</f>
        <v>1023</v>
      </c>
      <c r="E149" s="45">
        <f>'Match Score and Team Input'!E149</f>
        <v>4979</v>
      </c>
      <c r="F149" s="45">
        <f>'Match Score and Team Input'!F149</f>
        <v>3360</v>
      </c>
      <c r="G149" s="45">
        <f>'Match Score and Team Input'!G149</f>
        <v>4982</v>
      </c>
      <c r="H149" s="44">
        <f>'Match Score and Team Input'!H149</f>
        <v>55</v>
      </c>
      <c r="I149" s="44">
        <f>'Match Score and Team Input'!I149</f>
        <v>100</v>
      </c>
      <c r="J149" s="44">
        <f>'Match Score and Team Input'!J149</f>
        <v>0</v>
      </c>
      <c r="K149" s="45">
        <f>'Match Score and Team Input'!K149</f>
        <v>35</v>
      </c>
      <c r="L149" s="45">
        <f>'Match Score and Team Input'!L149</f>
        <v>43</v>
      </c>
      <c r="M149" s="45">
        <f>'Match Score and Team Input'!M149</f>
        <v>0</v>
      </c>
      <c r="S149" s="5">
        <f t="shared" si="16"/>
        <v>973</v>
      </c>
      <c r="T149" s="5">
        <v>148</v>
      </c>
      <c r="U149" s="5">
        <f t="shared" si="17"/>
        <v>55</v>
      </c>
      <c r="V149" s="5">
        <f t="shared" si="18"/>
        <v>100</v>
      </c>
      <c r="W149" s="5">
        <f t="shared" si="19"/>
        <v>0</v>
      </c>
    </row>
    <row r="150" spans="1:23">
      <c r="A150" s="43">
        <v>149</v>
      </c>
      <c r="B150" s="44">
        <f>'Match Score and Team Input'!B150</f>
        <v>1334</v>
      </c>
      <c r="C150" s="44">
        <f>'Match Score and Team Input'!C150</f>
        <v>2481</v>
      </c>
      <c r="D150" s="44">
        <f>'Match Score and Team Input'!D150</f>
        <v>1108</v>
      </c>
      <c r="E150" s="45">
        <f>'Match Score and Team Input'!E150</f>
        <v>884</v>
      </c>
      <c r="F150" s="45">
        <f>'Match Score and Team Input'!F150</f>
        <v>771</v>
      </c>
      <c r="G150" s="45">
        <f>'Match Score and Team Input'!G150</f>
        <v>3504</v>
      </c>
      <c r="H150" s="44">
        <f>'Match Score and Team Input'!H150</f>
        <v>70</v>
      </c>
      <c r="I150" s="44">
        <f>'Match Score and Team Input'!I150</f>
        <v>111</v>
      </c>
      <c r="J150" s="44">
        <f>'Match Score and Team Input'!J150</f>
        <v>20</v>
      </c>
      <c r="K150" s="45">
        <f>'Match Score and Team Input'!K150</f>
        <v>15</v>
      </c>
      <c r="L150" s="45">
        <f>'Match Score and Team Input'!L150</f>
        <v>13</v>
      </c>
      <c r="M150" s="45">
        <f>'Match Score and Team Input'!M150</f>
        <v>0</v>
      </c>
      <c r="S150" s="5">
        <f t="shared" si="16"/>
        <v>1334</v>
      </c>
      <c r="T150" s="5">
        <v>149</v>
      </c>
      <c r="U150" s="5">
        <f t="shared" si="17"/>
        <v>70</v>
      </c>
      <c r="V150" s="5">
        <f t="shared" si="18"/>
        <v>111</v>
      </c>
      <c r="W150" s="5">
        <f t="shared" si="19"/>
        <v>20</v>
      </c>
    </row>
    <row r="151" spans="1:23">
      <c r="A151" s="43">
        <v>150</v>
      </c>
      <c r="B151" s="44">
        <f>'Match Score and Team Input'!B151</f>
        <v>1318</v>
      </c>
      <c r="C151" s="44">
        <f>'Match Score and Team Input'!C151</f>
        <v>1717</v>
      </c>
      <c r="D151" s="44">
        <f>'Match Score and Team Input'!D151</f>
        <v>862</v>
      </c>
      <c r="E151" s="45">
        <f>'Match Score and Team Input'!E151</f>
        <v>2177</v>
      </c>
      <c r="F151" s="45">
        <f>'Match Score and Team Input'!F151</f>
        <v>4288</v>
      </c>
      <c r="G151" s="45">
        <f>'Match Score and Team Input'!G151</f>
        <v>3103</v>
      </c>
      <c r="H151" s="44">
        <f>'Match Score and Team Input'!H151</f>
        <v>75</v>
      </c>
      <c r="I151" s="44">
        <f>'Match Score and Team Input'!I151</f>
        <v>155</v>
      </c>
      <c r="J151" s="44">
        <f>'Match Score and Team Input'!J151</f>
        <v>0</v>
      </c>
      <c r="K151" s="45">
        <f>'Match Score and Team Input'!K151</f>
        <v>50</v>
      </c>
      <c r="L151" s="45">
        <f>'Match Score and Team Input'!L151</f>
        <v>32</v>
      </c>
      <c r="M151" s="45">
        <f>'Match Score and Team Input'!M151</f>
        <v>0</v>
      </c>
      <c r="S151" s="5">
        <f t="shared" si="16"/>
        <v>1318</v>
      </c>
      <c r="T151" s="5">
        <v>150</v>
      </c>
      <c r="U151" s="5">
        <f t="shared" si="17"/>
        <v>75</v>
      </c>
      <c r="V151" s="5">
        <f t="shared" si="18"/>
        <v>155</v>
      </c>
      <c r="W151" s="5">
        <f t="shared" si="19"/>
        <v>0</v>
      </c>
    </row>
    <row r="152" spans="1:23">
      <c r="A152" s="43">
        <v>151</v>
      </c>
      <c r="B152" s="44">
        <f>'Match Score and Team Input'!B152</f>
        <v>4945</v>
      </c>
      <c r="C152" s="44">
        <f>'Match Score and Team Input'!C152</f>
        <v>5137</v>
      </c>
      <c r="D152" s="44">
        <f>'Match Score and Team Input'!D152</f>
        <v>67</v>
      </c>
      <c r="E152" s="45">
        <f>'Match Score and Team Input'!E152</f>
        <v>217</v>
      </c>
      <c r="F152" s="45">
        <f>'Match Score and Team Input'!F152</f>
        <v>2363</v>
      </c>
      <c r="G152" s="45">
        <f>'Match Score and Team Input'!G152</f>
        <v>3937</v>
      </c>
      <c r="H152" s="44">
        <f>'Match Score and Team Input'!H152</f>
        <v>45</v>
      </c>
      <c r="I152" s="44">
        <f>'Match Score and Team Input'!I152</f>
        <v>111</v>
      </c>
      <c r="J152" s="44">
        <f>'Match Score and Team Input'!J152</f>
        <v>0</v>
      </c>
      <c r="K152" s="45">
        <f>'Match Score and Team Input'!K152</f>
        <v>70</v>
      </c>
      <c r="L152" s="45">
        <f>'Match Score and Team Input'!L152</f>
        <v>81</v>
      </c>
      <c r="M152" s="45">
        <f>'Match Score and Team Input'!M152</f>
        <v>0</v>
      </c>
      <c r="S152" s="5">
        <f t="shared" si="16"/>
        <v>4945</v>
      </c>
      <c r="T152" s="5">
        <v>151</v>
      </c>
      <c r="U152" s="5">
        <f t="shared" si="17"/>
        <v>45</v>
      </c>
      <c r="V152" s="5">
        <f t="shared" si="18"/>
        <v>111</v>
      </c>
      <c r="W152" s="5">
        <f t="shared" si="19"/>
        <v>0</v>
      </c>
    </row>
    <row r="153" spans="1:23">
      <c r="A153" s="43">
        <v>152</v>
      </c>
      <c r="B153" s="44">
        <f>'Match Score and Team Input'!B153</f>
        <v>353</v>
      </c>
      <c r="C153" s="44">
        <f>'Match Score and Team Input'!C153</f>
        <v>79</v>
      </c>
      <c r="D153" s="44">
        <f>'Match Score and Team Input'!D153</f>
        <v>4476</v>
      </c>
      <c r="E153" s="45">
        <f>'Match Score and Team Input'!E153</f>
        <v>70</v>
      </c>
      <c r="F153" s="45">
        <f>'Match Score and Team Input'!F153</f>
        <v>4488</v>
      </c>
      <c r="G153" s="45">
        <f>'Match Score and Team Input'!G153</f>
        <v>2135</v>
      </c>
      <c r="H153" s="44">
        <f>'Match Score and Team Input'!H153</f>
        <v>50</v>
      </c>
      <c r="I153" s="44">
        <f>'Match Score and Team Input'!I153</f>
        <v>102</v>
      </c>
      <c r="J153" s="44">
        <f>'Match Score and Team Input'!J153</f>
        <v>0</v>
      </c>
      <c r="K153" s="45">
        <f>'Match Score and Team Input'!K153</f>
        <v>50</v>
      </c>
      <c r="L153" s="45">
        <f>'Match Score and Team Input'!L153</f>
        <v>92</v>
      </c>
      <c r="M153" s="45">
        <f>'Match Score and Team Input'!M153</f>
        <v>0</v>
      </c>
      <c r="S153" s="5">
        <f t="shared" si="16"/>
        <v>353</v>
      </c>
      <c r="T153" s="5">
        <v>152</v>
      </c>
      <c r="U153" s="5">
        <f t="shared" si="17"/>
        <v>50</v>
      </c>
      <c r="V153" s="5">
        <f t="shared" si="18"/>
        <v>102</v>
      </c>
      <c r="W153" s="5">
        <f t="shared" si="19"/>
        <v>0</v>
      </c>
    </row>
    <row r="154" spans="1:23">
      <c r="A154" s="43">
        <v>153</v>
      </c>
      <c r="B154" s="44">
        <f>'Match Score and Team Input'!B154</f>
        <v>303</v>
      </c>
      <c r="C154" s="44">
        <f>'Match Score and Team Input'!C154</f>
        <v>558</v>
      </c>
      <c r="D154" s="44">
        <f>'Match Score and Team Input'!D154</f>
        <v>225</v>
      </c>
      <c r="E154" s="45">
        <f>'Match Score and Team Input'!E154</f>
        <v>2424</v>
      </c>
      <c r="F154" s="45">
        <f>'Match Score and Team Input'!F154</f>
        <v>3316</v>
      </c>
      <c r="G154" s="45">
        <f>'Match Score and Team Input'!G154</f>
        <v>4917</v>
      </c>
      <c r="H154" s="44">
        <f>'Match Score and Team Input'!H154</f>
        <v>35</v>
      </c>
      <c r="I154" s="44">
        <f>'Match Score and Team Input'!I154</f>
        <v>152</v>
      </c>
      <c r="J154" s="44">
        <f>'Match Score and Team Input'!J154</f>
        <v>0</v>
      </c>
      <c r="K154" s="45">
        <f>'Match Score and Team Input'!K154</f>
        <v>50</v>
      </c>
      <c r="L154" s="45">
        <f>'Match Score and Team Input'!L154</f>
        <v>32</v>
      </c>
      <c r="M154" s="45">
        <f>'Match Score and Team Input'!M154</f>
        <v>0</v>
      </c>
      <c r="S154" s="5">
        <f t="shared" si="16"/>
        <v>303</v>
      </c>
      <c r="T154" s="5">
        <v>153</v>
      </c>
      <c r="U154" s="5">
        <f t="shared" si="17"/>
        <v>35</v>
      </c>
      <c r="V154" s="5">
        <f t="shared" si="18"/>
        <v>152</v>
      </c>
      <c r="W154" s="5">
        <f t="shared" si="19"/>
        <v>0</v>
      </c>
    </row>
    <row r="155" spans="1:23">
      <c r="A155" s="43">
        <v>154</v>
      </c>
      <c r="B155" s="44">
        <f>'Match Score and Team Input'!B155</f>
        <v>1266</v>
      </c>
      <c r="C155" s="44">
        <f>'Match Score and Team Input'!C155</f>
        <v>4965</v>
      </c>
      <c r="D155" s="44">
        <f>'Match Score and Team Input'!D155</f>
        <v>2471</v>
      </c>
      <c r="E155" s="45">
        <f>'Match Score and Team Input'!E155</f>
        <v>494</v>
      </c>
      <c r="F155" s="45">
        <f>'Match Score and Team Input'!F155</f>
        <v>5122</v>
      </c>
      <c r="G155" s="45">
        <f>'Match Score and Team Input'!G155</f>
        <v>4719</v>
      </c>
      <c r="H155" s="44">
        <f>'Match Score and Team Input'!H155</f>
        <v>10</v>
      </c>
      <c r="I155" s="44">
        <f>'Match Score and Team Input'!I155</f>
        <v>1</v>
      </c>
      <c r="J155" s="44">
        <f>'Match Score and Team Input'!J155</f>
        <v>0</v>
      </c>
      <c r="K155" s="45">
        <f>'Match Score and Team Input'!K155</f>
        <v>50</v>
      </c>
      <c r="L155" s="45">
        <f>'Match Score and Team Input'!L155</f>
        <v>210</v>
      </c>
      <c r="M155" s="45">
        <f>'Match Score and Team Input'!M155</f>
        <v>0</v>
      </c>
      <c r="S155" s="5">
        <f t="shared" si="16"/>
        <v>1266</v>
      </c>
      <c r="T155" s="5">
        <v>154</v>
      </c>
      <c r="U155" s="5">
        <f t="shared" si="17"/>
        <v>10</v>
      </c>
      <c r="V155" s="5">
        <f t="shared" si="18"/>
        <v>1</v>
      </c>
      <c r="W155" s="5">
        <f t="shared" si="19"/>
        <v>0</v>
      </c>
    </row>
    <row r="156" spans="1:23">
      <c r="A156" s="43">
        <v>155</v>
      </c>
      <c r="B156" s="44">
        <f>'Match Score and Team Input'!B156</f>
        <v>4991</v>
      </c>
      <c r="C156" s="44">
        <f>'Match Score and Team Input'!C156</f>
        <v>2665</v>
      </c>
      <c r="D156" s="44">
        <f>'Match Score and Team Input'!D156</f>
        <v>1730</v>
      </c>
      <c r="E156" s="45">
        <f>'Match Score and Team Input'!E156</f>
        <v>228</v>
      </c>
      <c r="F156" s="45">
        <f>'Match Score and Team Input'!F156</f>
        <v>3191</v>
      </c>
      <c r="G156" s="45">
        <f>'Match Score and Team Input'!G156</f>
        <v>4060</v>
      </c>
      <c r="H156" s="44">
        <f>'Match Score and Team Input'!H156</f>
        <v>35</v>
      </c>
      <c r="I156" s="44">
        <f>'Match Score and Team Input'!I156</f>
        <v>42</v>
      </c>
      <c r="J156" s="44">
        <f>'Match Score and Team Input'!J156</f>
        <v>0</v>
      </c>
      <c r="K156" s="45">
        <f>'Match Score and Team Input'!K156</f>
        <v>10</v>
      </c>
      <c r="L156" s="45">
        <f>'Match Score and Team Input'!L156</f>
        <v>32</v>
      </c>
      <c r="M156" s="45">
        <f>'Match Score and Team Input'!M156</f>
        <v>0</v>
      </c>
      <c r="S156" s="5">
        <f t="shared" si="16"/>
        <v>4991</v>
      </c>
      <c r="T156" s="5">
        <v>155</v>
      </c>
      <c r="U156" s="5">
        <f t="shared" si="17"/>
        <v>35</v>
      </c>
      <c r="V156" s="5">
        <f t="shared" si="18"/>
        <v>42</v>
      </c>
      <c r="W156" s="5">
        <f t="shared" si="19"/>
        <v>0</v>
      </c>
    </row>
    <row r="157" spans="1:23">
      <c r="A157" s="43">
        <v>156</v>
      </c>
      <c r="B157" s="44">
        <f>'Match Score and Team Input'!B157</f>
        <v>337</v>
      </c>
      <c r="C157" s="44">
        <f>'Match Score and Team Input'!C157</f>
        <v>4063</v>
      </c>
      <c r="D157" s="44">
        <f>'Match Score and Team Input'!D157</f>
        <v>2122</v>
      </c>
      <c r="E157" s="45">
        <f>'Match Score and Team Input'!E157</f>
        <v>2052</v>
      </c>
      <c r="F157" s="45">
        <f>'Match Score and Team Input'!F157</f>
        <v>857</v>
      </c>
      <c r="G157" s="45">
        <f>'Match Score and Team Input'!G157</f>
        <v>1885</v>
      </c>
      <c r="H157" s="44">
        <f>'Match Score and Team Input'!H157</f>
        <v>50</v>
      </c>
      <c r="I157" s="44">
        <f>'Match Score and Team Input'!I157</f>
        <v>40</v>
      </c>
      <c r="J157" s="44">
        <f>'Match Score and Team Input'!J157</f>
        <v>0</v>
      </c>
      <c r="K157" s="45">
        <f>'Match Score and Team Input'!K157</f>
        <v>70</v>
      </c>
      <c r="L157" s="45">
        <f>'Match Score and Team Input'!L157</f>
        <v>101</v>
      </c>
      <c r="M157" s="45">
        <f>'Match Score and Team Input'!M157</f>
        <v>0</v>
      </c>
      <c r="S157" s="5">
        <f t="shared" si="16"/>
        <v>337</v>
      </c>
      <c r="T157" s="5">
        <v>156</v>
      </c>
      <c r="U157" s="5">
        <f t="shared" si="17"/>
        <v>50</v>
      </c>
      <c r="V157" s="5">
        <f t="shared" si="18"/>
        <v>40</v>
      </c>
      <c r="W157" s="5">
        <f t="shared" si="19"/>
        <v>0</v>
      </c>
    </row>
    <row r="158" spans="1:23">
      <c r="A158" s="43">
        <v>157</v>
      </c>
      <c r="B158" s="44">
        <f>'Match Score and Team Input'!B158</f>
        <v>176</v>
      </c>
      <c r="C158" s="44">
        <f>'Match Score and Team Input'!C158</f>
        <v>188</v>
      </c>
      <c r="D158" s="44">
        <f>'Match Score and Team Input'!D158</f>
        <v>4982</v>
      </c>
      <c r="E158" s="45">
        <f>'Match Score and Team Input'!E158</f>
        <v>4176</v>
      </c>
      <c r="F158" s="45">
        <f>'Match Score and Team Input'!F158</f>
        <v>179</v>
      </c>
      <c r="G158" s="45">
        <f>'Match Score and Team Input'!G158</f>
        <v>1775</v>
      </c>
      <c r="H158" s="44">
        <f>'Match Score and Team Input'!H158</f>
        <v>70</v>
      </c>
      <c r="I158" s="44">
        <f>'Match Score and Team Input'!I158</f>
        <v>51</v>
      </c>
      <c r="J158" s="44">
        <f>'Match Score and Team Input'!J158</f>
        <v>0</v>
      </c>
      <c r="K158" s="45">
        <f>'Match Score and Team Input'!K158</f>
        <v>50</v>
      </c>
      <c r="L158" s="45">
        <f>'Match Score and Team Input'!L158</f>
        <v>150</v>
      </c>
      <c r="M158" s="45">
        <f>'Match Score and Team Input'!M158</f>
        <v>0</v>
      </c>
      <c r="S158" s="5">
        <f t="shared" si="16"/>
        <v>176</v>
      </c>
      <c r="T158" s="5">
        <v>157</v>
      </c>
      <c r="U158" s="5">
        <f t="shared" si="17"/>
        <v>70</v>
      </c>
      <c r="V158" s="5">
        <f t="shared" si="18"/>
        <v>51</v>
      </c>
      <c r="W158" s="5">
        <f t="shared" si="19"/>
        <v>0</v>
      </c>
    </row>
    <row r="159" spans="1:23">
      <c r="A159" s="43">
        <v>158</v>
      </c>
      <c r="B159" s="44">
        <f>'Match Score and Team Input'!B159</f>
        <v>1610</v>
      </c>
      <c r="C159" s="44">
        <f>'Match Score and Team Input'!C159</f>
        <v>3360</v>
      </c>
      <c r="D159" s="44">
        <f>'Match Score and Team Input'!D159</f>
        <v>488</v>
      </c>
      <c r="E159" s="45">
        <f>'Match Score and Team Input'!E159</f>
        <v>126</v>
      </c>
      <c r="F159" s="45">
        <f>'Match Score and Team Input'!F159</f>
        <v>2642</v>
      </c>
      <c r="G159" s="45">
        <f>'Match Score and Team Input'!G159</f>
        <v>1515</v>
      </c>
      <c r="H159" s="44">
        <f>'Match Score and Team Input'!H159</f>
        <v>15</v>
      </c>
      <c r="I159" s="44">
        <f>'Match Score and Team Input'!I159</f>
        <v>84</v>
      </c>
      <c r="J159" s="44">
        <f>'Match Score and Team Input'!J159</f>
        <v>0</v>
      </c>
      <c r="K159" s="45">
        <f>'Match Score and Team Input'!K159</f>
        <v>65</v>
      </c>
      <c r="L159" s="45">
        <f>'Match Score and Team Input'!L159</f>
        <v>100</v>
      </c>
      <c r="M159" s="45">
        <f>'Match Score and Team Input'!M159</f>
        <v>0</v>
      </c>
      <c r="S159" s="5">
        <f t="shared" si="16"/>
        <v>1610</v>
      </c>
      <c r="T159" s="5">
        <v>158</v>
      </c>
      <c r="U159" s="5">
        <f t="shared" si="17"/>
        <v>15</v>
      </c>
      <c r="V159" s="5">
        <f t="shared" si="18"/>
        <v>84</v>
      </c>
      <c r="W159" s="5">
        <f t="shared" si="19"/>
        <v>0</v>
      </c>
    </row>
    <row r="160" spans="1:23">
      <c r="A160" s="43">
        <v>159</v>
      </c>
      <c r="B160" s="44">
        <f>'Match Score and Team Input'!B160</f>
        <v>4536</v>
      </c>
      <c r="C160" s="44">
        <f>'Match Score and Team Input'!C160</f>
        <v>4985</v>
      </c>
      <c r="D160" s="44">
        <f>'Match Score and Team Input'!D160</f>
        <v>5320</v>
      </c>
      <c r="E160" s="45">
        <f>'Match Score and Team Input'!E160</f>
        <v>1023</v>
      </c>
      <c r="F160" s="45">
        <f>'Match Score and Team Input'!F160</f>
        <v>3309</v>
      </c>
      <c r="G160" s="45">
        <f>'Match Score and Team Input'!G160</f>
        <v>4256</v>
      </c>
      <c r="H160" s="44">
        <f>'Match Score and Team Input'!H160</f>
        <v>21</v>
      </c>
      <c r="I160" s="44">
        <f>'Match Score and Team Input'!I160</f>
        <v>42</v>
      </c>
      <c r="J160" s="44">
        <f>'Match Score and Team Input'!J160</f>
        <v>0</v>
      </c>
      <c r="K160" s="45">
        <f>'Match Score and Team Input'!K160</f>
        <v>70</v>
      </c>
      <c r="L160" s="45">
        <f>'Match Score and Team Input'!L160</f>
        <v>180</v>
      </c>
      <c r="M160" s="45">
        <f>'Match Score and Team Input'!M160</f>
        <v>0</v>
      </c>
      <c r="S160" s="5">
        <f t="shared" si="16"/>
        <v>4536</v>
      </c>
      <c r="T160" s="5">
        <v>159</v>
      </c>
      <c r="U160" s="5">
        <f t="shared" si="17"/>
        <v>21</v>
      </c>
      <c r="V160" s="5">
        <f t="shared" si="18"/>
        <v>42</v>
      </c>
      <c r="W160" s="5">
        <f t="shared" si="19"/>
        <v>0</v>
      </c>
    </row>
    <row r="161" spans="1:23">
      <c r="A161" s="43">
        <v>160</v>
      </c>
      <c r="B161" s="44">
        <f>'Match Score and Team Input'!B161</f>
        <v>3138</v>
      </c>
      <c r="C161" s="44">
        <f>'Match Score and Team Input'!C161</f>
        <v>4967</v>
      </c>
      <c r="D161" s="44">
        <f>'Match Score and Team Input'!D161</f>
        <v>1683</v>
      </c>
      <c r="E161" s="45">
        <f>'Match Score and Team Input'!E161</f>
        <v>5137</v>
      </c>
      <c r="F161" s="45">
        <f>'Match Score and Team Input'!F161</f>
        <v>771</v>
      </c>
      <c r="G161" s="45">
        <f>'Match Score and Team Input'!G161</f>
        <v>5145</v>
      </c>
      <c r="H161" s="44">
        <f>'Match Score and Team Input'!H161</f>
        <v>35</v>
      </c>
      <c r="I161" s="44">
        <f>'Match Score and Team Input'!I161</f>
        <v>182</v>
      </c>
      <c r="J161" s="44">
        <f>'Match Score and Team Input'!J161</f>
        <v>0</v>
      </c>
      <c r="K161" s="45">
        <f>'Match Score and Team Input'!K161</f>
        <v>16</v>
      </c>
      <c r="L161" s="45">
        <f>'Match Score and Team Input'!L161</f>
        <v>22</v>
      </c>
      <c r="M161" s="45">
        <f>'Match Score and Team Input'!M161</f>
        <v>0</v>
      </c>
      <c r="S161" s="5">
        <f t="shared" si="16"/>
        <v>3138</v>
      </c>
      <c r="T161" s="5">
        <v>160</v>
      </c>
      <c r="U161" s="5">
        <f t="shared" si="17"/>
        <v>35</v>
      </c>
      <c r="V161" s="5">
        <f t="shared" si="18"/>
        <v>182</v>
      </c>
      <c r="W161" s="5">
        <f t="shared" si="19"/>
        <v>0</v>
      </c>
    </row>
    <row r="162" spans="1:23">
      <c r="A162" s="43">
        <v>161</v>
      </c>
      <c r="B162" s="44">
        <f>'Match Score and Team Input'!B162</f>
        <v>1717</v>
      </c>
      <c r="C162" s="44">
        <f>'Match Score and Team Input'!C162</f>
        <v>955</v>
      </c>
      <c r="D162" s="44">
        <f>'Match Score and Team Input'!D162</f>
        <v>973</v>
      </c>
      <c r="E162" s="45">
        <f>'Match Score and Team Input'!E162</f>
        <v>2974</v>
      </c>
      <c r="F162" s="45">
        <f>'Match Score and Team Input'!F162</f>
        <v>1218</v>
      </c>
      <c r="G162" s="45">
        <f>'Match Score and Team Input'!G162</f>
        <v>1108</v>
      </c>
      <c r="H162" s="44">
        <f>'Match Score and Team Input'!H162</f>
        <v>45</v>
      </c>
      <c r="I162" s="44">
        <f>'Match Score and Team Input'!I162</f>
        <v>82</v>
      </c>
      <c r="J162" s="44">
        <f>'Match Score and Team Input'!J162</f>
        <v>0</v>
      </c>
      <c r="K162" s="45">
        <f>'Match Score and Team Input'!K162</f>
        <v>55</v>
      </c>
      <c r="L162" s="45">
        <f>'Match Score and Team Input'!L162</f>
        <v>52</v>
      </c>
      <c r="M162" s="45">
        <f>'Match Score and Team Input'!M162</f>
        <v>0</v>
      </c>
      <c r="S162" s="5">
        <f t="shared" ref="S162:S178" si="20">B162</f>
        <v>1717</v>
      </c>
      <c r="T162" s="5">
        <v>161</v>
      </c>
      <c r="U162" s="5">
        <f t="shared" ref="U162:U175" si="21">H162</f>
        <v>45</v>
      </c>
      <c r="V162" s="5">
        <f t="shared" ref="V162:V175" si="22">I162</f>
        <v>82</v>
      </c>
      <c r="W162" s="5">
        <f t="shared" ref="W162:W175" si="23">J162</f>
        <v>0</v>
      </c>
    </row>
    <row r="163" spans="1:23">
      <c r="A163" s="43">
        <v>162</v>
      </c>
      <c r="B163" s="44">
        <f>'Match Score and Team Input'!B163</f>
        <v>5098</v>
      </c>
      <c r="C163" s="44">
        <f>'Match Score and Team Input'!C163</f>
        <v>2481</v>
      </c>
      <c r="D163" s="44">
        <f>'Match Score and Team Input'!D163</f>
        <v>5012</v>
      </c>
      <c r="E163" s="45">
        <f>'Match Score and Team Input'!E163</f>
        <v>79</v>
      </c>
      <c r="F163" s="45">
        <f>'Match Score and Team Input'!F163</f>
        <v>2177</v>
      </c>
      <c r="G163" s="45">
        <f>'Match Score and Team Input'!G163</f>
        <v>45</v>
      </c>
      <c r="H163" s="44">
        <f>'Match Score and Team Input'!H163</f>
        <v>50</v>
      </c>
      <c r="I163" s="44">
        <f>'Match Score and Team Input'!I163</f>
        <v>63</v>
      </c>
      <c r="J163" s="44">
        <f>'Match Score and Team Input'!J163</f>
        <v>0</v>
      </c>
      <c r="K163" s="45">
        <f>'Match Score and Team Input'!K163</f>
        <v>50</v>
      </c>
      <c r="L163" s="45">
        <f>'Match Score and Team Input'!L163</f>
        <v>30</v>
      </c>
      <c r="M163" s="45">
        <f>'Match Score and Team Input'!M163</f>
        <v>0</v>
      </c>
      <c r="S163" s="5">
        <f t="shared" si="20"/>
        <v>5098</v>
      </c>
      <c r="T163" s="5">
        <v>162</v>
      </c>
      <c r="U163" s="5">
        <f t="shared" si="21"/>
        <v>50</v>
      </c>
      <c r="V163" s="5">
        <f t="shared" si="22"/>
        <v>63</v>
      </c>
      <c r="W163" s="5">
        <f t="shared" si="23"/>
        <v>0</v>
      </c>
    </row>
    <row r="164" spans="1:23">
      <c r="A164" s="43">
        <v>163</v>
      </c>
      <c r="B164" s="44">
        <f>'Match Score and Team Input'!B164</f>
        <v>4917</v>
      </c>
      <c r="C164" s="44">
        <f>'Match Score and Team Input'!C164</f>
        <v>836</v>
      </c>
      <c r="D164" s="44">
        <f>'Match Score and Team Input'!D164</f>
        <v>3480</v>
      </c>
      <c r="E164" s="45">
        <f>'Match Score and Team Input'!E164</f>
        <v>1318</v>
      </c>
      <c r="F164" s="45">
        <f>'Match Score and Team Input'!F164</f>
        <v>353</v>
      </c>
      <c r="G164" s="45">
        <f>'Match Score and Team Input'!G164</f>
        <v>1310</v>
      </c>
      <c r="H164" s="44">
        <f>'Match Score and Team Input'!H164</f>
        <v>55</v>
      </c>
      <c r="I164" s="44">
        <f>'Match Score and Team Input'!I164</f>
        <v>121</v>
      </c>
      <c r="J164" s="44">
        <f>'Match Score and Team Input'!J164</f>
        <v>0</v>
      </c>
      <c r="K164" s="45">
        <f>'Match Score and Team Input'!K164</f>
        <v>61</v>
      </c>
      <c r="L164" s="45">
        <f>'Match Score and Team Input'!L164</f>
        <v>121</v>
      </c>
      <c r="M164" s="45">
        <f>'Match Score and Team Input'!M164</f>
        <v>0</v>
      </c>
      <c r="S164" s="5">
        <f t="shared" si="20"/>
        <v>4917</v>
      </c>
      <c r="T164" s="5">
        <v>163</v>
      </c>
      <c r="U164" s="5">
        <f t="shared" si="21"/>
        <v>55</v>
      </c>
      <c r="V164" s="5">
        <f t="shared" si="22"/>
        <v>121</v>
      </c>
      <c r="W164" s="5">
        <f t="shared" si="23"/>
        <v>0</v>
      </c>
    </row>
    <row r="165" spans="1:23">
      <c r="A165" s="43">
        <v>164</v>
      </c>
      <c r="B165" s="44">
        <f>'Match Score and Team Input'!B165</f>
        <v>869</v>
      </c>
      <c r="C165" s="44">
        <f>'Match Score and Team Input'!C165</f>
        <v>67</v>
      </c>
      <c r="D165" s="44">
        <f>'Match Score and Team Input'!D165</f>
        <v>862</v>
      </c>
      <c r="E165" s="45">
        <f>'Match Score and Team Input'!E165</f>
        <v>225</v>
      </c>
      <c r="F165" s="45">
        <f>'Match Score and Team Input'!F165</f>
        <v>4979</v>
      </c>
      <c r="G165" s="45">
        <f>'Match Score and Team Input'!G165</f>
        <v>1153</v>
      </c>
      <c r="H165" s="44">
        <f>'Match Score and Team Input'!H165</f>
        <v>70</v>
      </c>
      <c r="I165" s="44">
        <f>'Match Score and Team Input'!I165</f>
        <v>210</v>
      </c>
      <c r="J165" s="44">
        <f>'Match Score and Team Input'!J165</f>
        <v>0</v>
      </c>
      <c r="K165" s="45">
        <f>'Match Score and Team Input'!K165</f>
        <v>50</v>
      </c>
      <c r="L165" s="45">
        <f>'Match Score and Team Input'!L165</f>
        <v>72</v>
      </c>
      <c r="M165" s="45">
        <f>'Match Score and Team Input'!M165</f>
        <v>0</v>
      </c>
      <c r="S165" s="5">
        <f t="shared" si="20"/>
        <v>869</v>
      </c>
      <c r="T165" s="5">
        <v>164</v>
      </c>
      <c r="U165" s="5">
        <f t="shared" si="21"/>
        <v>70</v>
      </c>
      <c r="V165" s="5">
        <f t="shared" si="22"/>
        <v>210</v>
      </c>
      <c r="W165" s="5">
        <f t="shared" si="23"/>
        <v>0</v>
      </c>
    </row>
    <row r="166" spans="1:23">
      <c r="A166" s="43">
        <v>165</v>
      </c>
      <c r="B166" s="44">
        <f>'Match Score and Team Input'!B166</f>
        <v>4288</v>
      </c>
      <c r="C166" s="44">
        <f>'Match Score and Team Input'!C166</f>
        <v>884</v>
      </c>
      <c r="D166" s="44">
        <f>'Match Score and Team Input'!D166</f>
        <v>3937</v>
      </c>
      <c r="E166" s="45">
        <f>'Match Score and Team Input'!E166</f>
        <v>2135</v>
      </c>
      <c r="F166" s="45">
        <f>'Match Score and Team Input'!F166</f>
        <v>558</v>
      </c>
      <c r="G166" s="45">
        <f>'Match Score and Team Input'!G166</f>
        <v>2337</v>
      </c>
      <c r="H166" s="44">
        <f>'Match Score and Team Input'!H166</f>
        <v>50</v>
      </c>
      <c r="I166" s="44">
        <f>'Match Score and Team Input'!I166</f>
        <v>120</v>
      </c>
      <c r="J166" s="44">
        <f>'Match Score and Team Input'!J166</f>
        <v>0</v>
      </c>
      <c r="K166" s="45">
        <f>'Match Score and Team Input'!K166</f>
        <v>35</v>
      </c>
      <c r="L166" s="45">
        <f>'Match Score and Team Input'!L166</f>
        <v>152</v>
      </c>
      <c r="M166" s="45">
        <f>'Match Score and Team Input'!M166</f>
        <v>0</v>
      </c>
      <c r="S166" s="5">
        <f t="shared" si="20"/>
        <v>4288</v>
      </c>
      <c r="T166" s="5">
        <v>165</v>
      </c>
      <c r="U166" s="5">
        <f t="shared" si="21"/>
        <v>50</v>
      </c>
      <c r="V166" s="5">
        <f t="shared" si="22"/>
        <v>120</v>
      </c>
      <c r="W166" s="5">
        <f t="shared" si="23"/>
        <v>0</v>
      </c>
    </row>
    <row r="167" spans="1:23">
      <c r="A167" s="43">
        <v>166</v>
      </c>
      <c r="B167" s="44">
        <f>'Match Score and Team Input'!B167</f>
        <v>2363</v>
      </c>
      <c r="C167" s="44">
        <f>'Match Score and Team Input'!C167</f>
        <v>384</v>
      </c>
      <c r="D167" s="44">
        <f>'Match Score and Team Input'!D167</f>
        <v>766</v>
      </c>
      <c r="E167" s="45">
        <f>'Match Score and Team Input'!E167</f>
        <v>3310</v>
      </c>
      <c r="F167" s="45">
        <f>'Match Score and Team Input'!F167</f>
        <v>3683</v>
      </c>
      <c r="G167" s="45">
        <f>'Match Score and Team Input'!G167</f>
        <v>1334</v>
      </c>
      <c r="H167" s="44">
        <f>'Match Score and Team Input'!H167</f>
        <v>70</v>
      </c>
      <c r="I167" s="44">
        <f>'Match Score and Team Input'!I167</f>
        <v>20</v>
      </c>
      <c r="J167" s="44">
        <f>'Match Score and Team Input'!J167</f>
        <v>0</v>
      </c>
      <c r="K167" s="45">
        <f>'Match Score and Team Input'!K167</f>
        <v>30</v>
      </c>
      <c r="L167" s="45">
        <f>'Match Score and Team Input'!L167</f>
        <v>103</v>
      </c>
      <c r="M167" s="45">
        <f>'Match Score and Team Input'!M167</f>
        <v>20</v>
      </c>
      <c r="S167" s="5">
        <f t="shared" si="20"/>
        <v>2363</v>
      </c>
      <c r="T167" s="5">
        <v>166</v>
      </c>
      <c r="U167" s="5">
        <f t="shared" si="21"/>
        <v>70</v>
      </c>
      <c r="V167" s="5">
        <f t="shared" si="22"/>
        <v>20</v>
      </c>
      <c r="W167" s="5">
        <f t="shared" si="23"/>
        <v>0</v>
      </c>
    </row>
    <row r="168" spans="1:23">
      <c r="A168" s="43">
        <v>167</v>
      </c>
      <c r="B168" s="44">
        <f>'Match Score and Team Input'!B168</f>
        <v>193</v>
      </c>
      <c r="C168" s="44">
        <f>'Match Score and Team Input'!C168</f>
        <v>4476</v>
      </c>
      <c r="D168" s="44">
        <f>'Match Score and Team Input'!D168</f>
        <v>714</v>
      </c>
      <c r="E168" s="45">
        <f>'Match Score and Team Input'!E168</f>
        <v>3098</v>
      </c>
      <c r="F168" s="45">
        <f>'Match Score and Team Input'!F168</f>
        <v>217</v>
      </c>
      <c r="G168" s="45">
        <f>'Match Score and Team Input'!G168</f>
        <v>365</v>
      </c>
      <c r="H168" s="44">
        <f>'Match Score and Team Input'!H168</f>
        <v>55</v>
      </c>
      <c r="I168" s="44">
        <f>'Match Score and Team Input'!I168</f>
        <v>93</v>
      </c>
      <c r="J168" s="44">
        <f>'Match Score and Team Input'!J168</f>
        <v>0</v>
      </c>
      <c r="K168" s="45">
        <f>'Match Score and Team Input'!K168</f>
        <v>30</v>
      </c>
      <c r="L168" s="45">
        <f>'Match Score and Team Input'!L168</f>
        <v>142</v>
      </c>
      <c r="M168" s="45">
        <f>'Match Score and Team Input'!M168</f>
        <v>20</v>
      </c>
      <c r="S168" s="5">
        <f t="shared" si="20"/>
        <v>193</v>
      </c>
      <c r="T168" s="5">
        <v>167</v>
      </c>
      <c r="U168" s="5">
        <f t="shared" si="21"/>
        <v>55</v>
      </c>
      <c r="V168" s="5">
        <f t="shared" si="22"/>
        <v>93</v>
      </c>
      <c r="W168" s="5">
        <f t="shared" si="23"/>
        <v>0</v>
      </c>
    </row>
    <row r="169" spans="1:23">
      <c r="A169" s="43">
        <v>168</v>
      </c>
      <c r="B169" s="44">
        <f>'Match Score and Team Input'!B169</f>
        <v>1011</v>
      </c>
      <c r="C169" s="44">
        <f>'Match Score and Team Input'!C169</f>
        <v>4940</v>
      </c>
      <c r="D169" s="44">
        <f>'Match Score and Team Input'!D169</f>
        <v>3103</v>
      </c>
      <c r="E169" s="45">
        <f>'Match Score and Team Input'!E169</f>
        <v>148</v>
      </c>
      <c r="F169" s="45">
        <f>'Match Score and Team Input'!F169</f>
        <v>4488</v>
      </c>
      <c r="G169" s="45">
        <f>'Match Score and Team Input'!G169</f>
        <v>2980</v>
      </c>
      <c r="H169" s="44">
        <f>'Match Score and Team Input'!H169</f>
        <v>30</v>
      </c>
      <c r="I169" s="44">
        <f>'Match Score and Team Input'!I169</f>
        <v>42</v>
      </c>
      <c r="J169" s="44">
        <f>'Match Score and Team Input'!J169</f>
        <v>0</v>
      </c>
      <c r="K169" s="45">
        <f>'Match Score and Team Input'!K169</f>
        <v>20</v>
      </c>
      <c r="L169" s="45">
        <f>'Match Score and Team Input'!L169</f>
        <v>123</v>
      </c>
      <c r="M169" s="45">
        <f>'Match Score and Team Input'!M169</f>
        <v>0</v>
      </c>
      <c r="S169" s="5">
        <f t="shared" si="20"/>
        <v>1011</v>
      </c>
      <c r="T169" s="5">
        <v>168</v>
      </c>
      <c r="U169" s="5">
        <f t="shared" si="21"/>
        <v>30</v>
      </c>
      <c r="V169" s="5">
        <f t="shared" si="22"/>
        <v>42</v>
      </c>
      <c r="W169" s="5">
        <f t="shared" si="23"/>
        <v>0</v>
      </c>
    </row>
    <row r="170" spans="1:23">
      <c r="A170" s="43">
        <v>169</v>
      </c>
      <c r="B170" s="44">
        <f>'Match Score and Team Input'!B170</f>
        <v>5148</v>
      </c>
      <c r="C170" s="44">
        <f>'Match Score and Team Input'!C170</f>
        <v>604</v>
      </c>
      <c r="D170" s="44">
        <f>'Match Score and Team Input'!D170</f>
        <v>1756</v>
      </c>
      <c r="E170" s="45">
        <f>'Match Score and Team Input'!E170</f>
        <v>3008</v>
      </c>
      <c r="F170" s="45">
        <f>'Match Score and Team Input'!F170</f>
        <v>3504</v>
      </c>
      <c r="G170" s="45">
        <f>'Match Score and Team Input'!G170</f>
        <v>70</v>
      </c>
      <c r="H170" s="44">
        <f>'Match Score and Team Input'!H170</f>
        <v>50</v>
      </c>
      <c r="I170" s="44">
        <f>'Match Score and Team Input'!I170</f>
        <v>110</v>
      </c>
      <c r="J170" s="44">
        <f>'Match Score and Team Input'!J170</f>
        <v>0</v>
      </c>
      <c r="K170" s="45">
        <f>'Match Score and Team Input'!K170</f>
        <v>65</v>
      </c>
      <c r="L170" s="45">
        <f>'Match Score and Team Input'!L170</f>
        <v>70</v>
      </c>
      <c r="M170" s="45">
        <f>'Match Score and Team Input'!M170</f>
        <v>0</v>
      </c>
      <c r="S170" s="5">
        <f t="shared" si="20"/>
        <v>5148</v>
      </c>
      <c r="T170" s="5">
        <v>169</v>
      </c>
      <c r="U170" s="5">
        <f t="shared" si="21"/>
        <v>50</v>
      </c>
      <c r="V170" s="5">
        <f t="shared" si="22"/>
        <v>110</v>
      </c>
      <c r="W170" s="5">
        <f t="shared" si="23"/>
        <v>0</v>
      </c>
    </row>
    <row r="171" spans="1:23">
      <c r="A171" s="43">
        <v>170</v>
      </c>
      <c r="B171" s="44">
        <f>'Match Score and Team Input'!B171</f>
        <v>955</v>
      </c>
      <c r="C171" s="44">
        <f>'Match Score and Team Input'!C171</f>
        <v>4965</v>
      </c>
      <c r="D171" s="44">
        <f>'Match Score and Team Input'!D171</f>
        <v>3316</v>
      </c>
      <c r="E171" s="45">
        <f>'Match Score and Team Input'!E171</f>
        <v>771</v>
      </c>
      <c r="F171" s="45">
        <f>'Match Score and Team Input'!F171</f>
        <v>488</v>
      </c>
      <c r="G171" s="45">
        <f>'Match Score and Team Input'!G171</f>
        <v>4945</v>
      </c>
      <c r="H171" s="44">
        <f>'Match Score and Team Input'!H171</f>
        <v>70</v>
      </c>
      <c r="I171" s="44">
        <f>'Match Score and Team Input'!I171</f>
        <v>91</v>
      </c>
      <c r="J171" s="44">
        <f>'Match Score and Team Input'!J171</f>
        <v>20</v>
      </c>
      <c r="K171" s="45">
        <f>'Match Score and Team Input'!K171</f>
        <v>50</v>
      </c>
      <c r="L171" s="45">
        <f>'Match Score and Team Input'!L171</f>
        <v>71</v>
      </c>
      <c r="M171" s="45">
        <f>'Match Score and Team Input'!M171</f>
        <v>0</v>
      </c>
      <c r="S171" s="5">
        <f t="shared" si="20"/>
        <v>955</v>
      </c>
      <c r="T171" s="5">
        <v>170</v>
      </c>
      <c r="U171" s="5">
        <f t="shared" si="21"/>
        <v>70</v>
      </c>
      <c r="V171" s="5">
        <f t="shared" si="22"/>
        <v>91</v>
      </c>
      <c r="W171" s="5">
        <f t="shared" si="23"/>
        <v>20</v>
      </c>
    </row>
    <row r="172" spans="1:23">
      <c r="A172" s="43">
        <v>171</v>
      </c>
      <c r="B172" s="44">
        <f>'Match Score and Team Input'!B172</f>
        <v>4256</v>
      </c>
      <c r="C172" s="44">
        <f>'Match Score and Team Input'!C172</f>
        <v>228</v>
      </c>
      <c r="D172" s="44">
        <f>'Match Score and Team Input'!D172</f>
        <v>1717</v>
      </c>
      <c r="E172" s="45">
        <f>'Match Score and Team Input'!E172</f>
        <v>4917</v>
      </c>
      <c r="F172" s="45">
        <f>'Match Score and Team Input'!F172</f>
        <v>176</v>
      </c>
      <c r="G172" s="45">
        <f>'Match Score and Team Input'!G172</f>
        <v>1515</v>
      </c>
      <c r="H172" s="44">
        <f>'Match Score and Team Input'!H172</f>
        <v>50</v>
      </c>
      <c r="I172" s="44">
        <f>'Match Score and Team Input'!I172</f>
        <v>121</v>
      </c>
      <c r="J172" s="44">
        <f>'Match Score and Team Input'!J172</f>
        <v>0</v>
      </c>
      <c r="K172" s="45">
        <f>'Match Score and Team Input'!K172</f>
        <v>55</v>
      </c>
      <c r="L172" s="45">
        <f>'Match Score and Team Input'!L172</f>
        <v>51</v>
      </c>
      <c r="M172" s="45">
        <f>'Match Score and Team Input'!M172</f>
        <v>0</v>
      </c>
      <c r="S172" s="5">
        <f t="shared" si="20"/>
        <v>4256</v>
      </c>
      <c r="T172" s="5">
        <v>171</v>
      </c>
      <c r="U172" s="5">
        <f t="shared" si="21"/>
        <v>50</v>
      </c>
      <c r="V172" s="5">
        <f t="shared" si="22"/>
        <v>121</v>
      </c>
      <c r="W172" s="5">
        <f t="shared" si="23"/>
        <v>0</v>
      </c>
    </row>
    <row r="173" spans="1:23">
      <c r="A173" s="43">
        <v>172</v>
      </c>
      <c r="B173" s="44">
        <f>'Match Score and Team Input'!B173</f>
        <v>494</v>
      </c>
      <c r="C173" s="44">
        <f>'Match Score and Team Input'!C173</f>
        <v>3309</v>
      </c>
      <c r="D173" s="44">
        <f>'Match Score and Team Input'!D173</f>
        <v>303</v>
      </c>
      <c r="E173" s="45">
        <f>'Match Score and Team Input'!E173</f>
        <v>5098</v>
      </c>
      <c r="F173" s="45">
        <f>'Match Score and Team Input'!F173</f>
        <v>869</v>
      </c>
      <c r="G173" s="45">
        <f>'Match Score and Team Input'!G173</f>
        <v>2974</v>
      </c>
      <c r="H173" s="44">
        <f>'Match Score and Team Input'!H173</f>
        <v>65</v>
      </c>
      <c r="I173" s="44">
        <f>'Match Score and Team Input'!I173</f>
        <v>131</v>
      </c>
      <c r="J173" s="44">
        <f>'Match Score and Team Input'!J173</f>
        <v>0</v>
      </c>
      <c r="K173" s="45">
        <f>'Match Score and Team Input'!K173</f>
        <v>41</v>
      </c>
      <c r="L173" s="45">
        <f>'Match Score and Team Input'!L173</f>
        <v>43</v>
      </c>
      <c r="M173" s="45">
        <f>'Match Score and Team Input'!M173</f>
        <v>0</v>
      </c>
      <c r="S173" s="5">
        <f t="shared" si="20"/>
        <v>494</v>
      </c>
      <c r="T173" s="5">
        <v>172</v>
      </c>
      <c r="U173" s="5">
        <f t="shared" si="21"/>
        <v>65</v>
      </c>
      <c r="V173" s="5">
        <f t="shared" si="22"/>
        <v>131</v>
      </c>
      <c r="W173" s="5">
        <f t="shared" si="23"/>
        <v>0</v>
      </c>
    </row>
    <row r="174" spans="1:23">
      <c r="A174" s="43">
        <v>173</v>
      </c>
      <c r="B174" s="44">
        <f>'Match Score and Team Input'!B174</f>
        <v>2337</v>
      </c>
      <c r="C174" s="44">
        <f>'Match Score and Team Input'!C174</f>
        <v>2424</v>
      </c>
      <c r="D174" s="44">
        <f>'Match Score and Team Input'!D174</f>
        <v>1683</v>
      </c>
      <c r="E174" s="45">
        <f>'Match Score and Team Input'!E174</f>
        <v>79</v>
      </c>
      <c r="F174" s="45">
        <f>'Match Score and Team Input'!F174</f>
        <v>4176</v>
      </c>
      <c r="G174" s="45">
        <f>'Match Score and Team Input'!G174</f>
        <v>3360</v>
      </c>
      <c r="H174" s="44">
        <f>'Match Score and Team Input'!H174</f>
        <v>35</v>
      </c>
      <c r="I174" s="44">
        <f>'Match Score and Team Input'!I174</f>
        <v>93</v>
      </c>
      <c r="J174" s="44">
        <f>'Match Score and Team Input'!J174</f>
        <v>0</v>
      </c>
      <c r="K174" s="45">
        <f>'Match Score and Team Input'!K174</f>
        <v>65</v>
      </c>
      <c r="L174" s="45">
        <f>'Match Score and Team Input'!L174</f>
        <v>101</v>
      </c>
      <c r="M174" s="45">
        <f>'Match Score and Team Input'!M174</f>
        <v>0</v>
      </c>
      <c r="S174" s="5">
        <f t="shared" si="20"/>
        <v>2337</v>
      </c>
      <c r="T174" s="5">
        <v>173</v>
      </c>
      <c r="U174" s="5">
        <f t="shared" si="21"/>
        <v>35</v>
      </c>
      <c r="V174" s="5">
        <f t="shared" si="22"/>
        <v>93</v>
      </c>
      <c r="W174" s="5">
        <f t="shared" si="23"/>
        <v>0</v>
      </c>
    </row>
    <row r="175" spans="1:23">
      <c r="A175" s="43">
        <v>174</v>
      </c>
      <c r="B175" s="44">
        <f>'Match Score and Team Input'!B175</f>
        <v>1218</v>
      </c>
      <c r="C175" s="44">
        <f>'Match Score and Team Input'!C175</f>
        <v>353</v>
      </c>
      <c r="D175" s="44">
        <f>'Match Score and Team Input'!D175</f>
        <v>2481</v>
      </c>
      <c r="E175" s="45">
        <f>'Match Score and Team Input'!E175</f>
        <v>384</v>
      </c>
      <c r="F175" s="45">
        <f>'Match Score and Team Input'!F175</f>
        <v>5320</v>
      </c>
      <c r="G175" s="45">
        <f>'Match Score and Team Input'!G175</f>
        <v>5145</v>
      </c>
      <c r="H175" s="44">
        <f>'Match Score and Team Input'!H175</f>
        <v>50</v>
      </c>
      <c r="I175" s="44">
        <f>'Match Score and Team Input'!I175</f>
        <v>140</v>
      </c>
      <c r="J175" s="44">
        <f>'Match Score and Team Input'!J175</f>
        <v>0</v>
      </c>
      <c r="K175" s="45">
        <f>'Match Score and Team Input'!K175</f>
        <v>30</v>
      </c>
      <c r="L175" s="45">
        <f>'Match Score and Team Input'!L175</f>
        <v>41</v>
      </c>
      <c r="M175" s="45">
        <f>'Match Score and Team Input'!M175</f>
        <v>0</v>
      </c>
      <c r="S175" s="5">
        <f t="shared" si="20"/>
        <v>1218</v>
      </c>
      <c r="T175" s="5">
        <v>174</v>
      </c>
      <c r="U175" s="5">
        <f t="shared" si="21"/>
        <v>50</v>
      </c>
      <c r="V175" s="5">
        <f t="shared" si="22"/>
        <v>140</v>
      </c>
      <c r="W175" s="5">
        <f t="shared" si="23"/>
        <v>0</v>
      </c>
    </row>
    <row r="176" spans="1:23">
      <c r="A176" s="43">
        <v>175</v>
      </c>
      <c r="B176" s="44">
        <f>'Match Score and Team Input'!B176</f>
        <v>2471</v>
      </c>
      <c r="C176" s="44">
        <f>'Match Score and Team Input'!C176</f>
        <v>1775</v>
      </c>
      <c r="D176" s="44">
        <f>'Match Score and Team Input'!D176</f>
        <v>126</v>
      </c>
      <c r="E176" s="45">
        <f>'Match Score and Team Input'!E176</f>
        <v>1153</v>
      </c>
      <c r="F176" s="45">
        <f>'Match Score and Team Input'!F176</f>
        <v>766</v>
      </c>
      <c r="G176" s="45">
        <f>'Match Score and Team Input'!G176</f>
        <v>2177</v>
      </c>
      <c r="H176" s="44">
        <f>'Match Score and Team Input'!H176</f>
        <v>35</v>
      </c>
      <c r="I176" s="44">
        <f>'Match Score and Team Input'!I176</f>
        <v>81</v>
      </c>
      <c r="J176" s="44">
        <f>'Match Score and Team Input'!J176</f>
        <v>0</v>
      </c>
      <c r="K176" s="45">
        <f>'Match Score and Team Input'!K176</f>
        <v>50</v>
      </c>
      <c r="L176" s="45">
        <f>'Match Score and Team Input'!L176</f>
        <v>73</v>
      </c>
      <c r="M176" s="45">
        <f>'Match Score and Team Input'!M176</f>
        <v>0</v>
      </c>
      <c r="S176" s="5">
        <f t="shared" si="20"/>
        <v>2471</v>
      </c>
      <c r="T176" s="5">
        <v>175</v>
      </c>
      <c r="U176" s="5">
        <f t="shared" ref="U176:U201" si="24">H176</f>
        <v>35</v>
      </c>
      <c r="V176" s="5">
        <f t="shared" ref="V176:V201" si="25">I176</f>
        <v>81</v>
      </c>
      <c r="W176" s="5">
        <f t="shared" ref="W176:W201" si="26">J176</f>
        <v>0</v>
      </c>
    </row>
    <row r="177" spans="1:23">
      <c r="A177" s="43">
        <v>176</v>
      </c>
      <c r="B177" s="44">
        <f>'Match Score and Team Input'!B177</f>
        <v>4063</v>
      </c>
      <c r="C177" s="44">
        <f>'Match Score and Team Input'!C177</f>
        <v>3138</v>
      </c>
      <c r="D177" s="44">
        <f>'Match Score and Team Input'!D177</f>
        <v>4488</v>
      </c>
      <c r="E177" s="45">
        <f>'Match Score and Team Input'!E177</f>
        <v>2642</v>
      </c>
      <c r="F177" s="45">
        <f>'Match Score and Team Input'!F177</f>
        <v>5122</v>
      </c>
      <c r="G177" s="45">
        <f>'Match Score and Team Input'!G177</f>
        <v>4288</v>
      </c>
      <c r="H177" s="44">
        <f>'Match Score and Team Input'!H177</f>
        <v>30</v>
      </c>
      <c r="I177" s="44">
        <f>'Match Score and Team Input'!I177</f>
        <v>142</v>
      </c>
      <c r="J177" s="44">
        <f>'Match Score and Team Input'!J177</f>
        <v>0</v>
      </c>
      <c r="K177" s="45">
        <f>'Match Score and Team Input'!K177</f>
        <v>55</v>
      </c>
      <c r="L177" s="45">
        <f>'Match Score and Team Input'!L177</f>
        <v>82</v>
      </c>
      <c r="M177" s="45">
        <f>'Match Score and Team Input'!M177</f>
        <v>0</v>
      </c>
      <c r="S177" s="5">
        <f t="shared" si="20"/>
        <v>4063</v>
      </c>
      <c r="T177" s="5">
        <v>176</v>
      </c>
      <c r="U177" s="5">
        <f t="shared" si="24"/>
        <v>30</v>
      </c>
      <c r="V177" s="5">
        <f t="shared" si="25"/>
        <v>142</v>
      </c>
      <c r="W177" s="5">
        <f t="shared" si="26"/>
        <v>0</v>
      </c>
    </row>
    <row r="178" spans="1:23">
      <c r="A178" s="43">
        <v>177</v>
      </c>
      <c r="B178" s="44">
        <f>'Match Score and Team Input'!B178</f>
        <v>3310</v>
      </c>
      <c r="C178" s="44">
        <f>'Match Score and Team Input'!C178</f>
        <v>4982</v>
      </c>
      <c r="D178" s="44">
        <f>'Match Score and Team Input'!D178</f>
        <v>5148</v>
      </c>
      <c r="E178" s="45">
        <f>'Match Score and Team Input'!E178</f>
        <v>217</v>
      </c>
      <c r="F178" s="45">
        <f>'Match Score and Team Input'!F178</f>
        <v>3191</v>
      </c>
      <c r="G178" s="45">
        <f>'Match Score and Team Input'!G178</f>
        <v>4536</v>
      </c>
      <c r="H178" s="44">
        <f>'Match Score and Team Input'!H178</f>
        <v>45</v>
      </c>
      <c r="I178" s="44">
        <f>'Match Score and Team Input'!I178</f>
        <v>111</v>
      </c>
      <c r="J178" s="44">
        <f>'Match Score and Team Input'!J178</f>
        <v>0</v>
      </c>
      <c r="K178" s="45">
        <f>'Match Score and Team Input'!K178</f>
        <v>30</v>
      </c>
      <c r="L178" s="45">
        <f>'Match Score and Team Input'!L178</f>
        <v>73</v>
      </c>
      <c r="M178" s="45">
        <f>'Match Score and Team Input'!M178</f>
        <v>0</v>
      </c>
      <c r="S178" s="5">
        <f t="shared" si="20"/>
        <v>3310</v>
      </c>
      <c r="T178" s="5">
        <v>177</v>
      </c>
      <c r="U178" s="5">
        <f t="shared" si="24"/>
        <v>45</v>
      </c>
      <c r="V178" s="5">
        <f t="shared" si="25"/>
        <v>111</v>
      </c>
      <c r="W178" s="5">
        <f t="shared" si="26"/>
        <v>0</v>
      </c>
    </row>
    <row r="179" spans="1:23">
      <c r="A179" s="43">
        <v>178</v>
      </c>
      <c r="B179" s="44">
        <f>'Match Score and Team Input'!B179</f>
        <v>2135</v>
      </c>
      <c r="C179" s="44">
        <f>'Match Score and Team Input'!C179</f>
        <v>2665</v>
      </c>
      <c r="D179" s="44">
        <f>'Match Score and Team Input'!D179</f>
        <v>5137</v>
      </c>
      <c r="E179" s="45">
        <f>'Match Score and Team Input'!E179</f>
        <v>1266</v>
      </c>
      <c r="F179" s="45">
        <f>'Match Score and Team Input'!F179</f>
        <v>862</v>
      </c>
      <c r="G179" s="45">
        <f>'Match Score and Team Input'!G179</f>
        <v>1310</v>
      </c>
      <c r="H179" s="44">
        <f>'Match Score and Team Input'!H179</f>
        <v>10</v>
      </c>
      <c r="I179" s="44">
        <f>'Match Score and Team Input'!I179</f>
        <v>55</v>
      </c>
      <c r="J179" s="44">
        <f>'Match Score and Team Input'!J179</f>
        <v>0</v>
      </c>
      <c r="K179" s="45">
        <f>'Match Score and Team Input'!K179</f>
        <v>35</v>
      </c>
      <c r="L179" s="45">
        <f>'Match Score and Team Input'!L179</f>
        <v>135</v>
      </c>
      <c r="M179" s="45">
        <f>'Match Score and Team Input'!M179</f>
        <v>0</v>
      </c>
      <c r="S179" s="5">
        <f>B179</f>
        <v>2135</v>
      </c>
      <c r="T179" s="5">
        <v>178</v>
      </c>
      <c r="U179" s="5">
        <f t="shared" si="24"/>
        <v>10</v>
      </c>
      <c r="V179" s="5">
        <f t="shared" si="25"/>
        <v>55</v>
      </c>
      <c r="W179" s="5">
        <f t="shared" si="26"/>
        <v>0</v>
      </c>
    </row>
    <row r="180" spans="1:23">
      <c r="A180" s="43">
        <v>179</v>
      </c>
      <c r="B180" s="44">
        <f>'Match Score and Team Input'!B180</f>
        <v>2052</v>
      </c>
      <c r="C180" s="44">
        <f>'Match Score and Team Input'!C180</f>
        <v>4945</v>
      </c>
      <c r="D180" s="44">
        <f>'Match Score and Team Input'!D180</f>
        <v>4476</v>
      </c>
      <c r="E180" s="45">
        <f>'Match Score and Team Input'!E180</f>
        <v>3008</v>
      </c>
      <c r="F180" s="45">
        <f>'Match Score and Team Input'!F180</f>
        <v>1334</v>
      </c>
      <c r="G180" s="45">
        <f>'Match Score and Team Input'!G180</f>
        <v>1023</v>
      </c>
      <c r="H180" s="44">
        <f>'Match Score and Team Input'!H180</f>
        <v>36</v>
      </c>
      <c r="I180" s="44">
        <f>'Match Score and Team Input'!I180</f>
        <v>102</v>
      </c>
      <c r="J180" s="44">
        <f>'Match Score and Team Input'!J180</f>
        <v>0</v>
      </c>
      <c r="K180" s="45">
        <f>'Match Score and Team Input'!K180</f>
        <v>50</v>
      </c>
      <c r="L180" s="45">
        <f>'Match Score and Team Input'!L180</f>
        <v>70</v>
      </c>
      <c r="M180" s="45">
        <f>'Match Score and Team Input'!M180</f>
        <v>0</v>
      </c>
      <c r="S180" s="5">
        <f t="shared" ref="S180:S198" si="27">B180</f>
        <v>2052</v>
      </c>
      <c r="T180" s="5">
        <v>179</v>
      </c>
      <c r="U180" s="5">
        <f t="shared" si="24"/>
        <v>36</v>
      </c>
      <c r="V180" s="5">
        <f t="shared" si="25"/>
        <v>102</v>
      </c>
      <c r="W180" s="5">
        <f t="shared" si="26"/>
        <v>0</v>
      </c>
    </row>
    <row r="181" spans="1:23">
      <c r="A181" s="43">
        <v>180</v>
      </c>
      <c r="B181" s="44">
        <f>'Match Score and Team Input'!B181</f>
        <v>2980</v>
      </c>
      <c r="C181" s="44">
        <f>'Match Score and Team Input'!C181</f>
        <v>4967</v>
      </c>
      <c r="D181" s="44">
        <f>'Match Score and Team Input'!D181</f>
        <v>1108</v>
      </c>
      <c r="E181" s="45">
        <f>'Match Score and Team Input'!E181</f>
        <v>337</v>
      </c>
      <c r="F181" s="45">
        <f>'Match Score and Team Input'!F181</f>
        <v>5012</v>
      </c>
      <c r="G181" s="45">
        <f>'Match Score and Team Input'!G181</f>
        <v>225</v>
      </c>
      <c r="H181" s="44">
        <f>'Match Score and Team Input'!H181</f>
        <v>35</v>
      </c>
      <c r="I181" s="44">
        <f>'Match Score and Team Input'!I181</f>
        <v>31</v>
      </c>
      <c r="J181" s="44">
        <f>'Match Score and Team Input'!J181</f>
        <v>0</v>
      </c>
      <c r="K181" s="45">
        <f>'Match Score and Team Input'!K181</f>
        <v>70</v>
      </c>
      <c r="L181" s="45">
        <f>'Match Score and Team Input'!L181</f>
        <v>71</v>
      </c>
      <c r="M181" s="45">
        <f>'Match Score and Team Input'!M181</f>
        <v>40</v>
      </c>
      <c r="S181" s="5">
        <f t="shared" si="27"/>
        <v>2980</v>
      </c>
      <c r="T181" s="5">
        <v>180</v>
      </c>
      <c r="U181" s="5">
        <f t="shared" si="24"/>
        <v>35</v>
      </c>
      <c r="V181" s="5">
        <f t="shared" si="25"/>
        <v>31</v>
      </c>
      <c r="W181" s="5">
        <f t="shared" si="26"/>
        <v>0</v>
      </c>
    </row>
    <row r="182" spans="1:23">
      <c r="A182" s="43">
        <v>181</v>
      </c>
      <c r="B182" s="44">
        <f>'Match Score and Team Input'!B182</f>
        <v>188</v>
      </c>
      <c r="C182" s="44">
        <f>'Match Score and Team Input'!C182</f>
        <v>1885</v>
      </c>
      <c r="D182" s="44">
        <f>'Match Score and Team Input'!D182</f>
        <v>1730</v>
      </c>
      <c r="E182" s="45">
        <f>'Match Score and Team Input'!E182</f>
        <v>714</v>
      </c>
      <c r="F182" s="45">
        <f>'Match Score and Team Input'!F182</f>
        <v>70</v>
      </c>
      <c r="G182" s="45">
        <f>'Match Score and Team Input'!G182</f>
        <v>3937</v>
      </c>
      <c r="H182" s="44">
        <f>'Match Score and Team Input'!H182</f>
        <v>75</v>
      </c>
      <c r="I182" s="44">
        <f>'Match Score and Team Input'!I182</f>
        <v>134</v>
      </c>
      <c r="J182" s="44">
        <f>'Match Score and Team Input'!J182</f>
        <v>0</v>
      </c>
      <c r="K182" s="45">
        <f>'Match Score and Team Input'!K182</f>
        <v>65</v>
      </c>
      <c r="L182" s="45">
        <f>'Match Score and Team Input'!L182</f>
        <v>90</v>
      </c>
      <c r="M182" s="45">
        <f>'Match Score and Team Input'!M182</f>
        <v>0</v>
      </c>
      <c r="S182" s="5">
        <f t="shared" si="27"/>
        <v>188</v>
      </c>
      <c r="T182" s="5">
        <v>181</v>
      </c>
      <c r="U182" s="5">
        <f t="shared" si="24"/>
        <v>75</v>
      </c>
      <c r="V182" s="5">
        <f t="shared" si="25"/>
        <v>134</v>
      </c>
      <c r="W182" s="5">
        <f t="shared" si="26"/>
        <v>0</v>
      </c>
    </row>
    <row r="183" spans="1:23">
      <c r="A183" s="43">
        <v>182</v>
      </c>
      <c r="B183" s="44">
        <f>'Match Score and Team Input'!B183</f>
        <v>148</v>
      </c>
      <c r="C183" s="44">
        <f>'Match Score and Team Input'!C183</f>
        <v>4985</v>
      </c>
      <c r="D183" s="44">
        <f>'Match Score and Team Input'!D183</f>
        <v>67</v>
      </c>
      <c r="E183" s="45">
        <f>'Match Score and Team Input'!E183</f>
        <v>884</v>
      </c>
      <c r="F183" s="45">
        <f>'Match Score and Team Input'!F183</f>
        <v>193</v>
      </c>
      <c r="G183" s="45">
        <f>'Match Score and Team Input'!G183</f>
        <v>604</v>
      </c>
      <c r="H183" s="44">
        <f>'Match Score and Team Input'!H183</f>
        <v>60</v>
      </c>
      <c r="I183" s="44">
        <f>'Match Score and Team Input'!I183</f>
        <v>150</v>
      </c>
      <c r="J183" s="44">
        <f>'Match Score and Team Input'!J183</f>
        <v>0</v>
      </c>
      <c r="K183" s="45">
        <f>'Match Score and Team Input'!K183</f>
        <v>45</v>
      </c>
      <c r="L183" s="45">
        <f>'Match Score and Team Input'!L183</f>
        <v>51</v>
      </c>
      <c r="M183" s="45">
        <f>'Match Score and Team Input'!M183</f>
        <v>0</v>
      </c>
      <c r="S183" s="5">
        <f t="shared" si="27"/>
        <v>148</v>
      </c>
      <c r="T183" s="5">
        <v>182</v>
      </c>
      <c r="U183" s="5">
        <f t="shared" si="24"/>
        <v>60</v>
      </c>
      <c r="V183" s="5">
        <f t="shared" si="25"/>
        <v>150</v>
      </c>
      <c r="W183" s="5">
        <f t="shared" si="26"/>
        <v>0</v>
      </c>
    </row>
    <row r="184" spans="1:23">
      <c r="A184" s="43">
        <v>183</v>
      </c>
      <c r="B184" s="44">
        <f>'Match Score and Team Input'!B184</f>
        <v>179</v>
      </c>
      <c r="C184" s="44">
        <f>'Match Score and Team Input'!C184</f>
        <v>4719</v>
      </c>
      <c r="D184" s="44">
        <f>'Match Score and Team Input'!D184</f>
        <v>558</v>
      </c>
      <c r="E184" s="45">
        <f>'Match Score and Team Input'!E184</f>
        <v>3098</v>
      </c>
      <c r="F184" s="45">
        <f>'Match Score and Team Input'!F184</f>
        <v>3504</v>
      </c>
      <c r="G184" s="45">
        <f>'Match Score and Team Input'!G184</f>
        <v>836</v>
      </c>
      <c r="H184" s="44">
        <f>'Match Score and Team Input'!H184</f>
        <v>30</v>
      </c>
      <c r="I184" s="44">
        <f>'Match Score and Team Input'!I184</f>
        <v>132</v>
      </c>
      <c r="J184" s="44">
        <f>'Match Score and Team Input'!J184</f>
        <v>0</v>
      </c>
      <c r="K184" s="45">
        <f>'Match Score and Team Input'!K184</f>
        <v>35</v>
      </c>
      <c r="L184" s="45">
        <f>'Match Score and Team Input'!L184</f>
        <v>170</v>
      </c>
      <c r="M184" s="45">
        <f>'Match Score and Team Input'!M184</f>
        <v>0</v>
      </c>
      <c r="S184" s="5">
        <f t="shared" si="27"/>
        <v>179</v>
      </c>
      <c r="T184" s="5">
        <v>183</v>
      </c>
      <c r="U184" s="5">
        <f t="shared" si="24"/>
        <v>30</v>
      </c>
      <c r="V184" s="5">
        <f t="shared" si="25"/>
        <v>132</v>
      </c>
      <c r="W184" s="5">
        <f t="shared" si="26"/>
        <v>0</v>
      </c>
    </row>
    <row r="185" spans="1:23">
      <c r="A185" s="43">
        <v>184</v>
      </c>
      <c r="B185" s="44">
        <f>'Match Score and Team Input'!B185</f>
        <v>3316</v>
      </c>
      <c r="C185" s="44">
        <f>'Match Score and Team Input'!C185</f>
        <v>1011</v>
      </c>
      <c r="D185" s="44">
        <f>'Match Score and Team Input'!D185</f>
        <v>973</v>
      </c>
      <c r="E185" s="45">
        <f>'Match Score and Team Input'!E185</f>
        <v>1756</v>
      </c>
      <c r="F185" s="45">
        <f>'Match Score and Team Input'!F185</f>
        <v>2363</v>
      </c>
      <c r="G185" s="45">
        <f>'Match Score and Team Input'!G185</f>
        <v>1610</v>
      </c>
      <c r="H185" s="44">
        <f>'Match Score and Team Input'!H185</f>
        <v>45</v>
      </c>
      <c r="I185" s="44">
        <f>'Match Score and Team Input'!I185</f>
        <v>72</v>
      </c>
      <c r="J185" s="44">
        <f>'Match Score and Team Input'!J185</f>
        <v>0</v>
      </c>
      <c r="K185" s="45">
        <f>'Match Score and Team Input'!K185</f>
        <v>50</v>
      </c>
      <c r="L185" s="45">
        <f>'Match Score and Team Input'!L185</f>
        <v>110</v>
      </c>
      <c r="M185" s="45">
        <f>'Match Score and Team Input'!M185</f>
        <v>0</v>
      </c>
      <c r="S185" s="5">
        <f t="shared" si="27"/>
        <v>3316</v>
      </c>
      <c r="T185" s="5">
        <v>184</v>
      </c>
      <c r="U185" s="5">
        <f t="shared" si="24"/>
        <v>45</v>
      </c>
      <c r="V185" s="5">
        <f t="shared" si="25"/>
        <v>72</v>
      </c>
      <c r="W185" s="5">
        <f t="shared" si="26"/>
        <v>0</v>
      </c>
    </row>
    <row r="186" spans="1:23">
      <c r="A186" s="43">
        <v>185</v>
      </c>
      <c r="B186" s="44">
        <f>'Match Score and Team Input'!B186</f>
        <v>857</v>
      </c>
      <c r="C186" s="44">
        <f>'Match Score and Team Input'!C186</f>
        <v>4991</v>
      </c>
      <c r="D186" s="44">
        <f>'Match Score and Team Input'!D186</f>
        <v>4940</v>
      </c>
      <c r="E186" s="45">
        <f>'Match Score and Team Input'!E186</f>
        <v>1318</v>
      </c>
      <c r="F186" s="45">
        <f>'Match Score and Team Input'!F186</f>
        <v>45</v>
      </c>
      <c r="G186" s="45">
        <f>'Match Score and Team Input'!G186</f>
        <v>4979</v>
      </c>
      <c r="H186" s="44">
        <f>'Match Score and Team Input'!H186</f>
        <v>15</v>
      </c>
      <c r="I186" s="44">
        <f>'Match Score and Team Input'!I186</f>
        <v>1</v>
      </c>
      <c r="J186" s="44">
        <f>'Match Score and Team Input'!J186</f>
        <v>0</v>
      </c>
      <c r="K186" s="45">
        <f>'Match Score and Team Input'!K186</f>
        <v>60</v>
      </c>
      <c r="L186" s="45">
        <f>'Match Score and Team Input'!L186</f>
        <v>110</v>
      </c>
      <c r="M186" s="45">
        <f>'Match Score and Team Input'!M186</f>
        <v>100</v>
      </c>
      <c r="S186" s="5">
        <f t="shared" si="27"/>
        <v>857</v>
      </c>
      <c r="T186" s="5">
        <v>185</v>
      </c>
      <c r="U186" s="5">
        <f t="shared" si="24"/>
        <v>15</v>
      </c>
      <c r="V186" s="5">
        <f t="shared" si="25"/>
        <v>1</v>
      </c>
      <c r="W186" s="5">
        <f t="shared" si="26"/>
        <v>0</v>
      </c>
    </row>
    <row r="187" spans="1:23">
      <c r="A187" s="43">
        <v>186</v>
      </c>
      <c r="B187" s="44">
        <f>'Match Score and Team Input'!B187</f>
        <v>3683</v>
      </c>
      <c r="C187" s="44">
        <f>'Match Score and Team Input'!C187</f>
        <v>3103</v>
      </c>
      <c r="D187" s="44">
        <f>'Match Score and Team Input'!D187</f>
        <v>2122</v>
      </c>
      <c r="E187" s="45">
        <f>'Match Score and Team Input'!E187</f>
        <v>3480</v>
      </c>
      <c r="F187" s="45">
        <f>'Match Score and Team Input'!F187</f>
        <v>365</v>
      </c>
      <c r="G187" s="45">
        <f>'Match Score and Team Input'!G187</f>
        <v>4060</v>
      </c>
      <c r="H187" s="44">
        <f>'Match Score and Team Input'!H187</f>
        <v>15</v>
      </c>
      <c r="I187" s="44">
        <f>'Match Score and Team Input'!I187</f>
        <v>51</v>
      </c>
      <c r="J187" s="44">
        <f>'Match Score and Team Input'!J187</f>
        <v>0</v>
      </c>
      <c r="K187" s="45">
        <f>'Match Score and Team Input'!K187</f>
        <v>20</v>
      </c>
      <c r="L187" s="45">
        <f>'Match Score and Team Input'!L187</f>
        <v>45</v>
      </c>
      <c r="M187" s="45">
        <f>'Match Score and Team Input'!M187</f>
        <v>0</v>
      </c>
      <c r="S187" s="5">
        <f t="shared" si="27"/>
        <v>3683</v>
      </c>
      <c r="T187" s="5">
        <v>186</v>
      </c>
      <c r="U187" s="5">
        <f t="shared" si="24"/>
        <v>15</v>
      </c>
      <c r="V187" s="5">
        <f t="shared" si="25"/>
        <v>51</v>
      </c>
      <c r="W187" s="5">
        <f t="shared" si="26"/>
        <v>0</v>
      </c>
    </row>
    <row r="188" spans="1:23">
      <c r="A188" s="43">
        <v>187</v>
      </c>
      <c r="B188" s="44">
        <f>'Match Score and Team Input'!B188</f>
        <v>0</v>
      </c>
      <c r="C188" s="44">
        <f>'Match Score and Team Input'!C188</f>
        <v>0</v>
      </c>
      <c r="D188" s="44">
        <f>'Match Score and Team Input'!D188</f>
        <v>0</v>
      </c>
      <c r="E188" s="45">
        <f>'Match Score and Team Input'!E188</f>
        <v>0</v>
      </c>
      <c r="F188" s="45">
        <f>'Match Score and Team Input'!F188</f>
        <v>0</v>
      </c>
      <c r="G188" s="45">
        <f>'Match Score and Team Input'!G188</f>
        <v>0</v>
      </c>
      <c r="H188" s="44">
        <f>'Match Score and Team Input'!H188</f>
        <v>0</v>
      </c>
      <c r="I188" s="44">
        <f>'Match Score and Team Input'!I188</f>
        <v>0</v>
      </c>
      <c r="J188" s="44">
        <f>'Match Score and Team Input'!J188</f>
        <v>0</v>
      </c>
      <c r="K188" s="45">
        <f>'Match Score and Team Input'!K188</f>
        <v>0</v>
      </c>
      <c r="L188" s="45">
        <f>'Match Score and Team Input'!L188</f>
        <v>0</v>
      </c>
      <c r="M188" s="45">
        <f>'Match Score and Team Input'!M188</f>
        <v>0</v>
      </c>
      <c r="S188" s="5">
        <f t="shared" si="27"/>
        <v>0</v>
      </c>
      <c r="T188" s="5">
        <v>187</v>
      </c>
      <c r="U188" s="5">
        <f t="shared" si="24"/>
        <v>0</v>
      </c>
      <c r="V188" s="5">
        <f t="shared" si="25"/>
        <v>0</v>
      </c>
      <c r="W188" s="5">
        <f t="shared" si="26"/>
        <v>0</v>
      </c>
    </row>
    <row r="189" spans="1:23">
      <c r="A189" s="43">
        <v>188</v>
      </c>
      <c r="B189" s="44">
        <f>'Match Score and Team Input'!B189</f>
        <v>0</v>
      </c>
      <c r="C189" s="44">
        <f>'Match Score and Team Input'!C189</f>
        <v>0</v>
      </c>
      <c r="D189" s="44">
        <f>'Match Score and Team Input'!D189</f>
        <v>0</v>
      </c>
      <c r="E189" s="45">
        <f>'Match Score and Team Input'!E189</f>
        <v>0</v>
      </c>
      <c r="F189" s="45">
        <f>'Match Score and Team Input'!F189</f>
        <v>0</v>
      </c>
      <c r="G189" s="45">
        <f>'Match Score and Team Input'!G189</f>
        <v>0</v>
      </c>
      <c r="H189" s="44">
        <f>'Match Score and Team Input'!H189</f>
        <v>0</v>
      </c>
      <c r="I189" s="44">
        <f>'Match Score and Team Input'!I189</f>
        <v>0</v>
      </c>
      <c r="J189" s="44">
        <f>'Match Score and Team Input'!J189</f>
        <v>0</v>
      </c>
      <c r="K189" s="45">
        <f>'Match Score and Team Input'!K189</f>
        <v>0</v>
      </c>
      <c r="L189" s="45">
        <f>'Match Score and Team Input'!L189</f>
        <v>0</v>
      </c>
      <c r="M189" s="45">
        <f>'Match Score and Team Input'!M189</f>
        <v>0</v>
      </c>
      <c r="S189" s="5">
        <f t="shared" si="27"/>
        <v>0</v>
      </c>
      <c r="T189" s="5">
        <v>188</v>
      </c>
      <c r="U189" s="5">
        <f t="shared" si="24"/>
        <v>0</v>
      </c>
      <c r="V189" s="5">
        <f t="shared" si="25"/>
        <v>0</v>
      </c>
      <c r="W189" s="5">
        <f t="shared" si="26"/>
        <v>0</v>
      </c>
    </row>
    <row r="190" spans="1:23">
      <c r="A190" s="43">
        <v>189</v>
      </c>
      <c r="B190" s="44">
        <f>'Match Score and Team Input'!B190</f>
        <v>0</v>
      </c>
      <c r="C190" s="44">
        <f>'Match Score and Team Input'!C190</f>
        <v>0</v>
      </c>
      <c r="D190" s="44">
        <f>'Match Score and Team Input'!D190</f>
        <v>0</v>
      </c>
      <c r="E190" s="45">
        <f>'Match Score and Team Input'!E190</f>
        <v>0</v>
      </c>
      <c r="F190" s="45">
        <f>'Match Score and Team Input'!F190</f>
        <v>0</v>
      </c>
      <c r="G190" s="45">
        <f>'Match Score and Team Input'!G190</f>
        <v>0</v>
      </c>
      <c r="H190" s="44">
        <f>'Match Score and Team Input'!H190</f>
        <v>0</v>
      </c>
      <c r="I190" s="44">
        <f>'Match Score and Team Input'!I190</f>
        <v>0</v>
      </c>
      <c r="J190" s="44">
        <f>'Match Score and Team Input'!J190</f>
        <v>0</v>
      </c>
      <c r="K190" s="45">
        <f>'Match Score and Team Input'!K190</f>
        <v>0</v>
      </c>
      <c r="L190" s="45">
        <f>'Match Score and Team Input'!L190</f>
        <v>0</v>
      </c>
      <c r="M190" s="45">
        <f>'Match Score and Team Input'!M190</f>
        <v>0</v>
      </c>
      <c r="S190" s="5">
        <f t="shared" si="27"/>
        <v>0</v>
      </c>
      <c r="T190" s="5">
        <v>189</v>
      </c>
      <c r="U190" s="5">
        <f t="shared" si="24"/>
        <v>0</v>
      </c>
      <c r="V190" s="5">
        <f t="shared" si="25"/>
        <v>0</v>
      </c>
      <c r="W190" s="5">
        <f t="shared" si="26"/>
        <v>0</v>
      </c>
    </row>
    <row r="191" spans="1:23">
      <c r="A191" s="43">
        <v>190</v>
      </c>
      <c r="B191" s="44">
        <f>'Match Score and Team Input'!B191</f>
        <v>0</v>
      </c>
      <c r="C191" s="44">
        <f>'Match Score and Team Input'!C191</f>
        <v>0</v>
      </c>
      <c r="D191" s="44">
        <f>'Match Score and Team Input'!D191</f>
        <v>0</v>
      </c>
      <c r="E191" s="45">
        <f>'Match Score and Team Input'!E191</f>
        <v>0</v>
      </c>
      <c r="F191" s="45">
        <f>'Match Score and Team Input'!F191</f>
        <v>0</v>
      </c>
      <c r="G191" s="45">
        <f>'Match Score and Team Input'!G191</f>
        <v>0</v>
      </c>
      <c r="H191" s="44">
        <f>'Match Score and Team Input'!H191</f>
        <v>0</v>
      </c>
      <c r="I191" s="44">
        <f>'Match Score and Team Input'!I191</f>
        <v>0</v>
      </c>
      <c r="J191" s="44">
        <f>'Match Score and Team Input'!J191</f>
        <v>0</v>
      </c>
      <c r="K191" s="45">
        <f>'Match Score and Team Input'!K191</f>
        <v>0</v>
      </c>
      <c r="L191" s="45">
        <f>'Match Score and Team Input'!L191</f>
        <v>0</v>
      </c>
      <c r="M191" s="45">
        <f>'Match Score and Team Input'!M191</f>
        <v>0</v>
      </c>
      <c r="S191" s="5">
        <f t="shared" si="27"/>
        <v>0</v>
      </c>
      <c r="T191" s="5">
        <v>190</v>
      </c>
      <c r="U191" s="5">
        <f t="shared" si="24"/>
        <v>0</v>
      </c>
      <c r="V191" s="5">
        <f t="shared" si="25"/>
        <v>0</v>
      </c>
      <c r="W191" s="5">
        <f t="shared" si="26"/>
        <v>0</v>
      </c>
    </row>
    <row r="192" spans="1:23">
      <c r="A192" s="43">
        <v>191</v>
      </c>
      <c r="B192" s="44">
        <f>'Match Score and Team Input'!B192</f>
        <v>0</v>
      </c>
      <c r="C192" s="44">
        <f>'Match Score and Team Input'!C192</f>
        <v>0</v>
      </c>
      <c r="D192" s="44">
        <f>'Match Score and Team Input'!D192</f>
        <v>0</v>
      </c>
      <c r="E192" s="45">
        <f>'Match Score and Team Input'!E192</f>
        <v>0</v>
      </c>
      <c r="F192" s="45">
        <f>'Match Score and Team Input'!F192</f>
        <v>0</v>
      </c>
      <c r="G192" s="45">
        <f>'Match Score and Team Input'!G192</f>
        <v>0</v>
      </c>
      <c r="H192" s="44">
        <f>'Match Score and Team Input'!H192</f>
        <v>0</v>
      </c>
      <c r="I192" s="44">
        <f>'Match Score and Team Input'!I192</f>
        <v>0</v>
      </c>
      <c r="J192" s="44">
        <f>'Match Score and Team Input'!J192</f>
        <v>0</v>
      </c>
      <c r="K192" s="45">
        <f>'Match Score and Team Input'!K192</f>
        <v>0</v>
      </c>
      <c r="L192" s="45">
        <f>'Match Score and Team Input'!L192</f>
        <v>0</v>
      </c>
      <c r="M192" s="45">
        <f>'Match Score and Team Input'!M192</f>
        <v>0</v>
      </c>
      <c r="S192" s="5">
        <f t="shared" si="27"/>
        <v>0</v>
      </c>
      <c r="T192" s="5">
        <v>191</v>
      </c>
      <c r="U192" s="5">
        <f t="shared" si="24"/>
        <v>0</v>
      </c>
      <c r="V192" s="5">
        <f t="shared" si="25"/>
        <v>0</v>
      </c>
      <c r="W192" s="5">
        <f t="shared" si="26"/>
        <v>0</v>
      </c>
    </row>
    <row r="193" spans="1:23">
      <c r="A193" s="43">
        <v>192</v>
      </c>
      <c r="B193" s="44">
        <f>'Match Score and Team Input'!B193</f>
        <v>0</v>
      </c>
      <c r="C193" s="44">
        <f>'Match Score and Team Input'!C193</f>
        <v>0</v>
      </c>
      <c r="D193" s="44">
        <f>'Match Score and Team Input'!D193</f>
        <v>0</v>
      </c>
      <c r="E193" s="45">
        <f>'Match Score and Team Input'!E193</f>
        <v>0</v>
      </c>
      <c r="F193" s="45">
        <f>'Match Score and Team Input'!F193</f>
        <v>0</v>
      </c>
      <c r="G193" s="45">
        <f>'Match Score and Team Input'!G193</f>
        <v>0</v>
      </c>
      <c r="H193" s="44">
        <f>'Match Score and Team Input'!H193</f>
        <v>0</v>
      </c>
      <c r="I193" s="44">
        <f>'Match Score and Team Input'!I193</f>
        <v>0</v>
      </c>
      <c r="J193" s="44">
        <f>'Match Score and Team Input'!J193</f>
        <v>0</v>
      </c>
      <c r="K193" s="45">
        <f>'Match Score and Team Input'!K193</f>
        <v>0</v>
      </c>
      <c r="L193" s="45">
        <f>'Match Score and Team Input'!L193</f>
        <v>0</v>
      </c>
      <c r="M193" s="45">
        <f>'Match Score and Team Input'!M193</f>
        <v>0</v>
      </c>
      <c r="S193" s="5">
        <f t="shared" si="27"/>
        <v>0</v>
      </c>
      <c r="T193" s="5">
        <v>192</v>
      </c>
      <c r="U193" s="5">
        <f t="shared" si="24"/>
        <v>0</v>
      </c>
      <c r="V193" s="5">
        <f t="shared" si="25"/>
        <v>0</v>
      </c>
      <c r="W193" s="5">
        <f t="shared" si="26"/>
        <v>0</v>
      </c>
    </row>
    <row r="194" spans="1:23">
      <c r="A194" s="43">
        <v>193</v>
      </c>
      <c r="B194" s="44">
        <f>'Match Score and Team Input'!B194</f>
        <v>0</v>
      </c>
      <c r="C194" s="44">
        <f>'Match Score and Team Input'!C194</f>
        <v>0</v>
      </c>
      <c r="D194" s="44">
        <f>'Match Score and Team Input'!D194</f>
        <v>0</v>
      </c>
      <c r="E194" s="45">
        <f>'Match Score and Team Input'!E194</f>
        <v>0</v>
      </c>
      <c r="F194" s="45">
        <f>'Match Score and Team Input'!F194</f>
        <v>0</v>
      </c>
      <c r="G194" s="45">
        <f>'Match Score and Team Input'!G194</f>
        <v>0</v>
      </c>
      <c r="H194" s="44">
        <f>'Match Score and Team Input'!H194</f>
        <v>0</v>
      </c>
      <c r="I194" s="44">
        <f>'Match Score and Team Input'!I194</f>
        <v>0</v>
      </c>
      <c r="J194" s="44">
        <f>'Match Score and Team Input'!J194</f>
        <v>0</v>
      </c>
      <c r="K194" s="45">
        <f>'Match Score and Team Input'!K194</f>
        <v>0</v>
      </c>
      <c r="L194" s="45">
        <f>'Match Score and Team Input'!L194</f>
        <v>0</v>
      </c>
      <c r="M194" s="45">
        <f>'Match Score and Team Input'!M194</f>
        <v>0</v>
      </c>
      <c r="S194" s="5">
        <f t="shared" si="27"/>
        <v>0</v>
      </c>
      <c r="T194" s="5">
        <v>193</v>
      </c>
      <c r="U194" s="5">
        <f t="shared" si="24"/>
        <v>0</v>
      </c>
      <c r="V194" s="5">
        <f t="shared" si="25"/>
        <v>0</v>
      </c>
      <c r="W194" s="5">
        <f t="shared" si="26"/>
        <v>0</v>
      </c>
    </row>
    <row r="195" spans="1:23">
      <c r="A195" s="43">
        <v>194</v>
      </c>
      <c r="B195" s="44">
        <f>'Match Score and Team Input'!B195</f>
        <v>0</v>
      </c>
      <c r="C195" s="44">
        <f>'Match Score and Team Input'!C195</f>
        <v>0</v>
      </c>
      <c r="D195" s="44">
        <f>'Match Score and Team Input'!D195</f>
        <v>0</v>
      </c>
      <c r="E195" s="45">
        <f>'Match Score and Team Input'!E195</f>
        <v>0</v>
      </c>
      <c r="F195" s="45">
        <f>'Match Score and Team Input'!F195</f>
        <v>0</v>
      </c>
      <c r="G195" s="45">
        <f>'Match Score and Team Input'!G195</f>
        <v>0</v>
      </c>
      <c r="H195" s="44">
        <f>'Match Score and Team Input'!H195</f>
        <v>0</v>
      </c>
      <c r="I195" s="44">
        <f>'Match Score and Team Input'!I195</f>
        <v>0</v>
      </c>
      <c r="J195" s="44">
        <f>'Match Score and Team Input'!J195</f>
        <v>0</v>
      </c>
      <c r="K195" s="45">
        <f>'Match Score and Team Input'!K195</f>
        <v>0</v>
      </c>
      <c r="L195" s="45">
        <f>'Match Score and Team Input'!L195</f>
        <v>0</v>
      </c>
      <c r="M195" s="45">
        <f>'Match Score and Team Input'!M195</f>
        <v>0</v>
      </c>
      <c r="S195" s="5">
        <f t="shared" si="27"/>
        <v>0</v>
      </c>
      <c r="T195" s="5">
        <v>194</v>
      </c>
      <c r="U195" s="5">
        <f t="shared" si="24"/>
        <v>0</v>
      </c>
      <c r="V195" s="5">
        <f t="shared" si="25"/>
        <v>0</v>
      </c>
      <c r="W195" s="5">
        <f t="shared" si="26"/>
        <v>0</v>
      </c>
    </row>
    <row r="196" spans="1:23">
      <c r="A196" s="43">
        <v>195</v>
      </c>
      <c r="B196" s="44">
        <f>'Match Score and Team Input'!B196</f>
        <v>0</v>
      </c>
      <c r="C196" s="44">
        <f>'Match Score and Team Input'!C196</f>
        <v>0</v>
      </c>
      <c r="D196" s="44">
        <f>'Match Score and Team Input'!D196</f>
        <v>0</v>
      </c>
      <c r="E196" s="45">
        <f>'Match Score and Team Input'!E196</f>
        <v>0</v>
      </c>
      <c r="F196" s="45">
        <f>'Match Score and Team Input'!F196</f>
        <v>0</v>
      </c>
      <c r="G196" s="45">
        <f>'Match Score and Team Input'!G196</f>
        <v>0</v>
      </c>
      <c r="H196" s="44">
        <f>'Match Score and Team Input'!H196</f>
        <v>0</v>
      </c>
      <c r="I196" s="44">
        <f>'Match Score and Team Input'!I196</f>
        <v>0</v>
      </c>
      <c r="J196" s="44">
        <f>'Match Score and Team Input'!J196</f>
        <v>0</v>
      </c>
      <c r="K196" s="45">
        <f>'Match Score and Team Input'!K196</f>
        <v>0</v>
      </c>
      <c r="L196" s="45">
        <f>'Match Score and Team Input'!L196</f>
        <v>0</v>
      </c>
      <c r="M196" s="45">
        <f>'Match Score and Team Input'!M196</f>
        <v>0</v>
      </c>
      <c r="S196" s="5">
        <f t="shared" si="27"/>
        <v>0</v>
      </c>
      <c r="T196" s="5">
        <v>195</v>
      </c>
      <c r="U196" s="5">
        <f t="shared" si="24"/>
        <v>0</v>
      </c>
      <c r="V196" s="5">
        <f t="shared" si="25"/>
        <v>0</v>
      </c>
      <c r="W196" s="5">
        <f t="shared" si="26"/>
        <v>0</v>
      </c>
    </row>
    <row r="197" spans="1:23">
      <c r="A197" s="43">
        <v>196</v>
      </c>
      <c r="B197" s="44">
        <f>'Match Score and Team Input'!B197</f>
        <v>0</v>
      </c>
      <c r="C197" s="44">
        <f>'Match Score and Team Input'!C197</f>
        <v>0</v>
      </c>
      <c r="D197" s="44">
        <f>'Match Score and Team Input'!D197</f>
        <v>0</v>
      </c>
      <c r="E197" s="45">
        <f>'Match Score and Team Input'!E197</f>
        <v>0</v>
      </c>
      <c r="F197" s="45">
        <f>'Match Score and Team Input'!F197</f>
        <v>0</v>
      </c>
      <c r="G197" s="45">
        <f>'Match Score and Team Input'!G197</f>
        <v>0</v>
      </c>
      <c r="H197" s="44">
        <f>'Match Score and Team Input'!H197</f>
        <v>0</v>
      </c>
      <c r="I197" s="44">
        <f>'Match Score and Team Input'!I197</f>
        <v>0</v>
      </c>
      <c r="J197" s="44">
        <f>'Match Score and Team Input'!J197</f>
        <v>0</v>
      </c>
      <c r="K197" s="45">
        <f>'Match Score and Team Input'!K197</f>
        <v>0</v>
      </c>
      <c r="L197" s="45">
        <f>'Match Score and Team Input'!L197</f>
        <v>0</v>
      </c>
      <c r="M197" s="45">
        <f>'Match Score and Team Input'!M197</f>
        <v>0</v>
      </c>
      <c r="S197" s="5">
        <f t="shared" si="27"/>
        <v>0</v>
      </c>
      <c r="T197" s="5">
        <v>196</v>
      </c>
      <c r="U197" s="5">
        <f t="shared" si="24"/>
        <v>0</v>
      </c>
      <c r="V197" s="5">
        <f t="shared" si="25"/>
        <v>0</v>
      </c>
      <c r="W197" s="5">
        <f t="shared" si="26"/>
        <v>0</v>
      </c>
    </row>
    <row r="198" spans="1:23">
      <c r="A198" s="43">
        <v>197</v>
      </c>
      <c r="B198" s="44">
        <f>'Match Score and Team Input'!B198</f>
        <v>0</v>
      </c>
      <c r="C198" s="44">
        <f>'Match Score and Team Input'!C198</f>
        <v>0</v>
      </c>
      <c r="D198" s="44">
        <f>'Match Score and Team Input'!D198</f>
        <v>0</v>
      </c>
      <c r="E198" s="45">
        <f>'Match Score and Team Input'!E198</f>
        <v>0</v>
      </c>
      <c r="F198" s="45">
        <f>'Match Score and Team Input'!F198</f>
        <v>0</v>
      </c>
      <c r="G198" s="45">
        <f>'Match Score and Team Input'!G198</f>
        <v>0</v>
      </c>
      <c r="H198" s="44">
        <f>'Match Score and Team Input'!H198</f>
        <v>0</v>
      </c>
      <c r="I198" s="44">
        <f>'Match Score and Team Input'!I198</f>
        <v>0</v>
      </c>
      <c r="J198" s="44">
        <f>'Match Score and Team Input'!J198</f>
        <v>0</v>
      </c>
      <c r="K198" s="45">
        <f>'Match Score and Team Input'!K198</f>
        <v>0</v>
      </c>
      <c r="L198" s="45">
        <f>'Match Score and Team Input'!L198</f>
        <v>0</v>
      </c>
      <c r="M198" s="45">
        <f>'Match Score and Team Input'!M198</f>
        <v>0</v>
      </c>
      <c r="S198" s="5">
        <f t="shared" si="27"/>
        <v>0</v>
      </c>
      <c r="T198" s="5">
        <v>197</v>
      </c>
      <c r="U198" s="5">
        <f t="shared" si="24"/>
        <v>0</v>
      </c>
      <c r="V198" s="5">
        <f t="shared" si="25"/>
        <v>0</v>
      </c>
      <c r="W198" s="5">
        <f t="shared" si="26"/>
        <v>0</v>
      </c>
    </row>
    <row r="199" spans="1:23">
      <c r="A199" s="43">
        <v>198</v>
      </c>
      <c r="B199" s="44">
        <f>'Match Score and Team Input'!B199</f>
        <v>0</v>
      </c>
      <c r="C199" s="44">
        <f>'Match Score and Team Input'!C199</f>
        <v>0</v>
      </c>
      <c r="D199" s="44">
        <f>'Match Score and Team Input'!D199</f>
        <v>0</v>
      </c>
      <c r="E199" s="45">
        <f>'Match Score and Team Input'!E199</f>
        <v>0</v>
      </c>
      <c r="F199" s="45">
        <f>'Match Score and Team Input'!F199</f>
        <v>0</v>
      </c>
      <c r="G199" s="45">
        <f>'Match Score and Team Input'!G199</f>
        <v>0</v>
      </c>
      <c r="H199" s="44">
        <f>'Match Score and Team Input'!H199</f>
        <v>0</v>
      </c>
      <c r="I199" s="44">
        <f>'Match Score and Team Input'!I199</f>
        <v>0</v>
      </c>
      <c r="J199" s="44">
        <f>'Match Score and Team Input'!J199</f>
        <v>0</v>
      </c>
      <c r="K199" s="45">
        <f>'Match Score and Team Input'!K199</f>
        <v>0</v>
      </c>
      <c r="L199" s="45">
        <f>'Match Score and Team Input'!L199</f>
        <v>0</v>
      </c>
      <c r="M199" s="45">
        <f>'Match Score and Team Input'!M199</f>
        <v>0</v>
      </c>
      <c r="S199" s="5">
        <f>B199</f>
        <v>0</v>
      </c>
      <c r="T199" s="5">
        <v>198</v>
      </c>
      <c r="U199" s="5">
        <f t="shared" si="24"/>
        <v>0</v>
      </c>
      <c r="V199" s="5">
        <f t="shared" si="25"/>
        <v>0</v>
      </c>
      <c r="W199" s="5">
        <f t="shared" si="26"/>
        <v>0</v>
      </c>
    </row>
    <row r="200" spans="1:23">
      <c r="A200" s="43">
        <v>199</v>
      </c>
      <c r="B200" s="44">
        <f>'Match Score and Team Input'!B200</f>
        <v>0</v>
      </c>
      <c r="C200" s="44">
        <f>'Match Score and Team Input'!C200</f>
        <v>0</v>
      </c>
      <c r="D200" s="44">
        <f>'Match Score and Team Input'!D200</f>
        <v>0</v>
      </c>
      <c r="E200" s="45">
        <f>'Match Score and Team Input'!E200</f>
        <v>0</v>
      </c>
      <c r="F200" s="45">
        <f>'Match Score and Team Input'!F200</f>
        <v>0</v>
      </c>
      <c r="G200" s="45">
        <f>'Match Score and Team Input'!G200</f>
        <v>0</v>
      </c>
      <c r="H200" s="44">
        <f>'Match Score and Team Input'!H200</f>
        <v>0</v>
      </c>
      <c r="I200" s="44">
        <f>'Match Score and Team Input'!I200</f>
        <v>0</v>
      </c>
      <c r="J200" s="44">
        <f>'Match Score and Team Input'!J200</f>
        <v>0</v>
      </c>
      <c r="K200" s="45">
        <f>'Match Score and Team Input'!K200</f>
        <v>0</v>
      </c>
      <c r="L200" s="45">
        <f>'Match Score and Team Input'!L200</f>
        <v>0</v>
      </c>
      <c r="M200" s="45">
        <f>'Match Score and Team Input'!M200</f>
        <v>0</v>
      </c>
      <c r="S200" s="5">
        <f>B200</f>
        <v>0</v>
      </c>
      <c r="T200" s="5">
        <v>199</v>
      </c>
      <c r="U200" s="5">
        <f t="shared" si="24"/>
        <v>0</v>
      </c>
      <c r="V200" s="5">
        <f t="shared" si="25"/>
        <v>0</v>
      </c>
      <c r="W200" s="5">
        <f t="shared" si="26"/>
        <v>0</v>
      </c>
    </row>
    <row r="201" spans="1:23">
      <c r="A201" s="43">
        <v>200</v>
      </c>
      <c r="B201" s="44">
        <f>'Match Score and Team Input'!B201</f>
        <v>0</v>
      </c>
      <c r="C201" s="44">
        <f>'Match Score and Team Input'!C201</f>
        <v>0</v>
      </c>
      <c r="D201" s="44">
        <f>'Match Score and Team Input'!D201</f>
        <v>0</v>
      </c>
      <c r="E201" s="45">
        <f>'Match Score and Team Input'!E201</f>
        <v>0</v>
      </c>
      <c r="F201" s="45">
        <f>'Match Score and Team Input'!F201</f>
        <v>0</v>
      </c>
      <c r="G201" s="45">
        <f>'Match Score and Team Input'!G201</f>
        <v>0</v>
      </c>
      <c r="H201" s="44">
        <f>'Match Score and Team Input'!H201</f>
        <v>0</v>
      </c>
      <c r="I201" s="44">
        <f>'Match Score and Team Input'!I201</f>
        <v>0</v>
      </c>
      <c r="J201" s="44">
        <f>'Match Score and Team Input'!J201</f>
        <v>0</v>
      </c>
      <c r="K201" s="45">
        <f>'Match Score and Team Input'!K201</f>
        <v>0</v>
      </c>
      <c r="L201" s="45">
        <f>'Match Score and Team Input'!L201</f>
        <v>0</v>
      </c>
      <c r="M201" s="45">
        <f>'Match Score and Team Input'!M201</f>
        <v>0</v>
      </c>
      <c r="S201" s="5">
        <f>B201</f>
        <v>0</v>
      </c>
      <c r="T201" s="5">
        <v>200</v>
      </c>
      <c r="U201" s="5">
        <f t="shared" si="24"/>
        <v>0</v>
      </c>
      <c r="V201" s="5">
        <f t="shared" si="25"/>
        <v>0</v>
      </c>
      <c r="W201" s="5">
        <f t="shared" si="26"/>
        <v>0</v>
      </c>
    </row>
    <row r="202" spans="1:23">
      <c r="A202" s="43">
        <v>201</v>
      </c>
      <c r="B202" s="44">
        <f>'Match Score and Team Input'!B202</f>
        <v>0</v>
      </c>
      <c r="C202" s="44">
        <f>'Match Score and Team Input'!C202</f>
        <v>0</v>
      </c>
      <c r="D202" s="44">
        <f>'Match Score and Team Input'!D202</f>
        <v>0</v>
      </c>
      <c r="E202" s="45">
        <f>'Match Score and Team Input'!E202</f>
        <v>0</v>
      </c>
      <c r="F202" s="45">
        <f>'Match Score and Team Input'!F202</f>
        <v>0</v>
      </c>
      <c r="G202" s="45">
        <f>'Match Score and Team Input'!G202</f>
        <v>0</v>
      </c>
      <c r="H202" s="44">
        <f>'Match Score and Team Input'!H202</f>
        <v>0</v>
      </c>
      <c r="I202" s="44">
        <f>'Match Score and Team Input'!I202</f>
        <v>0</v>
      </c>
      <c r="J202" s="44">
        <f>'Match Score and Team Input'!J202</f>
        <v>0</v>
      </c>
      <c r="K202" s="45">
        <f>'Match Score and Team Input'!K202</f>
        <v>0</v>
      </c>
      <c r="L202" s="45">
        <f>'Match Score and Team Input'!L202</f>
        <v>0</v>
      </c>
      <c r="M202" s="45">
        <f>'Match Score and Team Input'!M202</f>
        <v>0</v>
      </c>
      <c r="S202" s="5">
        <f>C2</f>
        <v>67</v>
      </c>
      <c r="T202" s="5">
        <f>T2</f>
        <v>1</v>
      </c>
      <c r="U202" s="5">
        <f>U2</f>
        <v>65</v>
      </c>
      <c r="V202" s="5">
        <f>V2</f>
        <v>150</v>
      </c>
      <c r="W202" s="5">
        <f>W2</f>
        <v>0</v>
      </c>
    </row>
    <row r="203" spans="1:23">
      <c r="A203" s="43">
        <v>202</v>
      </c>
      <c r="B203" s="44">
        <f>'Match Score and Team Input'!B203</f>
        <v>0</v>
      </c>
      <c r="C203" s="44">
        <f>'Match Score and Team Input'!C203</f>
        <v>0</v>
      </c>
      <c r="D203" s="44">
        <f>'Match Score and Team Input'!D203</f>
        <v>0</v>
      </c>
      <c r="E203" s="45">
        <f>'Match Score and Team Input'!E203</f>
        <v>0</v>
      </c>
      <c r="F203" s="45">
        <f>'Match Score and Team Input'!F203</f>
        <v>0</v>
      </c>
      <c r="G203" s="45">
        <f>'Match Score and Team Input'!G203</f>
        <v>0</v>
      </c>
      <c r="H203" s="44">
        <f>'Match Score and Team Input'!H203</f>
        <v>0</v>
      </c>
      <c r="I203" s="44">
        <f>'Match Score and Team Input'!I203</f>
        <v>0</v>
      </c>
      <c r="J203" s="44">
        <f>'Match Score and Team Input'!J203</f>
        <v>0</v>
      </c>
      <c r="K203" s="45">
        <f>'Match Score and Team Input'!K203</f>
        <v>0</v>
      </c>
      <c r="L203" s="45">
        <f>'Match Score and Team Input'!L203</f>
        <v>0</v>
      </c>
      <c r="M203" s="45">
        <f>'Match Score and Team Input'!M203</f>
        <v>0</v>
      </c>
      <c r="S203" s="5">
        <f>C3</f>
        <v>67</v>
      </c>
      <c r="T203" s="5">
        <f t="shared" ref="T203:W266" si="28">T3</f>
        <v>2</v>
      </c>
      <c r="U203" s="5">
        <f t="shared" si="28"/>
        <v>65</v>
      </c>
      <c r="V203" s="5">
        <f t="shared" si="28"/>
        <v>120</v>
      </c>
      <c r="W203" s="5">
        <f t="shared" si="28"/>
        <v>0</v>
      </c>
    </row>
    <row r="204" spans="1:23">
      <c r="A204" s="43">
        <v>203</v>
      </c>
      <c r="B204" s="44">
        <f>'Match Score and Team Input'!B204</f>
        <v>0</v>
      </c>
      <c r="C204" s="44">
        <f>'Match Score and Team Input'!C204</f>
        <v>0</v>
      </c>
      <c r="D204" s="44">
        <f>'Match Score and Team Input'!D204</f>
        <v>0</v>
      </c>
      <c r="E204" s="45">
        <f>'Match Score and Team Input'!E204</f>
        <v>0</v>
      </c>
      <c r="F204" s="45">
        <f>'Match Score and Team Input'!F204</f>
        <v>0</v>
      </c>
      <c r="G204" s="45">
        <f>'Match Score and Team Input'!G204</f>
        <v>0</v>
      </c>
      <c r="H204" s="44">
        <f>'Match Score and Team Input'!H204</f>
        <v>0</v>
      </c>
      <c r="I204" s="44">
        <f>'Match Score and Team Input'!I204</f>
        <v>0</v>
      </c>
      <c r="J204" s="44">
        <f>'Match Score and Team Input'!J204</f>
        <v>0</v>
      </c>
      <c r="K204" s="45">
        <f>'Match Score and Team Input'!K204</f>
        <v>0</v>
      </c>
      <c r="L204" s="45">
        <f>'Match Score and Team Input'!L204</f>
        <v>0</v>
      </c>
      <c r="M204" s="45">
        <f>'Match Score and Team Input'!M204</f>
        <v>0</v>
      </c>
      <c r="S204" s="5">
        <f t="shared" ref="S204:S267" si="29">C4</f>
        <v>67</v>
      </c>
      <c r="T204" s="5">
        <f t="shared" si="28"/>
        <v>3</v>
      </c>
      <c r="U204" s="5">
        <f t="shared" si="28"/>
        <v>65</v>
      </c>
      <c r="V204" s="5">
        <f t="shared" si="28"/>
        <v>200</v>
      </c>
      <c r="W204" s="5">
        <f t="shared" si="28"/>
        <v>0</v>
      </c>
    </row>
    <row r="205" spans="1:23">
      <c r="A205" s="43">
        <v>204</v>
      </c>
      <c r="B205" s="44">
        <f>'Match Score and Team Input'!B205</f>
        <v>0</v>
      </c>
      <c r="C205" s="44">
        <f>'Match Score and Team Input'!C205</f>
        <v>0</v>
      </c>
      <c r="D205" s="44">
        <f>'Match Score and Team Input'!D205</f>
        <v>0</v>
      </c>
      <c r="E205" s="45">
        <f>'Match Score and Team Input'!E205</f>
        <v>0</v>
      </c>
      <c r="F205" s="45">
        <f>'Match Score and Team Input'!F205</f>
        <v>0</v>
      </c>
      <c r="G205" s="45">
        <f>'Match Score and Team Input'!G205</f>
        <v>0</v>
      </c>
      <c r="H205" s="44">
        <f>'Match Score and Team Input'!H205</f>
        <v>0</v>
      </c>
      <c r="I205" s="44">
        <f>'Match Score and Team Input'!I205</f>
        <v>0</v>
      </c>
      <c r="J205" s="44">
        <f>'Match Score and Team Input'!J205</f>
        <v>0</v>
      </c>
      <c r="K205" s="45">
        <f>'Match Score and Team Input'!K205</f>
        <v>0</v>
      </c>
      <c r="L205" s="45">
        <f>'Match Score and Team Input'!L205</f>
        <v>0</v>
      </c>
      <c r="M205" s="45">
        <f>'Match Score and Team Input'!M205</f>
        <v>0</v>
      </c>
      <c r="S205" s="5">
        <f t="shared" si="29"/>
        <v>4488</v>
      </c>
      <c r="T205" s="5">
        <f t="shared" si="28"/>
        <v>4</v>
      </c>
      <c r="U205" s="5">
        <f t="shared" si="28"/>
        <v>70</v>
      </c>
      <c r="V205" s="5">
        <f t="shared" si="28"/>
        <v>151</v>
      </c>
      <c r="W205" s="5">
        <f t="shared" si="28"/>
        <v>0</v>
      </c>
    </row>
    <row r="206" spans="1:23">
      <c r="A206" s="43">
        <v>205</v>
      </c>
      <c r="B206" s="44">
        <f>'Match Score and Team Input'!B206</f>
        <v>0</v>
      </c>
      <c r="C206" s="44">
        <f>'Match Score and Team Input'!C206</f>
        <v>0</v>
      </c>
      <c r="D206" s="44">
        <f>'Match Score and Team Input'!D206</f>
        <v>0</v>
      </c>
      <c r="E206" s="45">
        <f>'Match Score and Team Input'!E206</f>
        <v>0</v>
      </c>
      <c r="F206" s="45">
        <f>'Match Score and Team Input'!F206</f>
        <v>0</v>
      </c>
      <c r="G206" s="45">
        <f>'Match Score and Team Input'!G206</f>
        <v>0</v>
      </c>
      <c r="H206" s="44">
        <f>'Match Score and Team Input'!H206</f>
        <v>0</v>
      </c>
      <c r="I206" s="44">
        <f>'Match Score and Team Input'!I206</f>
        <v>0</v>
      </c>
      <c r="J206" s="44">
        <f>'Match Score and Team Input'!J206</f>
        <v>0</v>
      </c>
      <c r="K206" s="45">
        <f>'Match Score and Team Input'!K206</f>
        <v>0</v>
      </c>
      <c r="L206" s="45">
        <f>'Match Score and Team Input'!L206</f>
        <v>0</v>
      </c>
      <c r="M206" s="45">
        <f>'Match Score and Team Input'!M206</f>
        <v>0</v>
      </c>
      <c r="S206" s="5">
        <f t="shared" si="29"/>
        <v>4488</v>
      </c>
      <c r="T206" s="5">
        <f t="shared" si="28"/>
        <v>5</v>
      </c>
      <c r="U206" s="5">
        <f t="shared" si="28"/>
        <v>70</v>
      </c>
      <c r="V206" s="5">
        <f t="shared" si="28"/>
        <v>101</v>
      </c>
      <c r="W206" s="5">
        <f t="shared" si="28"/>
        <v>0</v>
      </c>
    </row>
    <row r="207" spans="1:23">
      <c r="A207" s="43">
        <v>206</v>
      </c>
      <c r="B207" s="44">
        <f>'Match Score and Team Input'!B207</f>
        <v>0</v>
      </c>
      <c r="C207" s="44">
        <f>'Match Score and Team Input'!C207</f>
        <v>0</v>
      </c>
      <c r="D207" s="44">
        <f>'Match Score and Team Input'!D207</f>
        <v>0</v>
      </c>
      <c r="E207" s="45">
        <f>'Match Score and Team Input'!E207</f>
        <v>0</v>
      </c>
      <c r="F207" s="45">
        <f>'Match Score and Team Input'!F207</f>
        <v>0</v>
      </c>
      <c r="G207" s="45">
        <f>'Match Score and Team Input'!G207</f>
        <v>0</v>
      </c>
      <c r="H207" s="44">
        <f>'Match Score and Team Input'!H207</f>
        <v>0</v>
      </c>
      <c r="I207" s="44">
        <f>'Match Score and Team Input'!I207</f>
        <v>0</v>
      </c>
      <c r="J207" s="44">
        <f>'Match Score and Team Input'!J207</f>
        <v>0</v>
      </c>
      <c r="K207" s="45">
        <f>'Match Score and Team Input'!K207</f>
        <v>0</v>
      </c>
      <c r="L207" s="45">
        <f>'Match Score and Team Input'!L207</f>
        <v>0</v>
      </c>
      <c r="M207" s="45">
        <f>'Match Score and Team Input'!M207</f>
        <v>0</v>
      </c>
      <c r="S207" s="5">
        <f t="shared" si="29"/>
        <v>148</v>
      </c>
      <c r="T207" s="5">
        <f t="shared" si="28"/>
        <v>6</v>
      </c>
      <c r="U207" s="5">
        <f t="shared" ref="U207:W207" si="30">U7</f>
        <v>35</v>
      </c>
      <c r="V207" s="5">
        <f t="shared" si="30"/>
        <v>62</v>
      </c>
      <c r="W207" s="5">
        <f t="shared" si="30"/>
        <v>50</v>
      </c>
    </row>
    <row r="208" spans="1:23">
      <c r="A208" s="43">
        <v>207</v>
      </c>
      <c r="B208" s="44">
        <f>'Match Score and Team Input'!B208</f>
        <v>0</v>
      </c>
      <c r="C208" s="44">
        <f>'Match Score and Team Input'!C208</f>
        <v>0</v>
      </c>
      <c r="D208" s="44">
        <f>'Match Score and Team Input'!D208</f>
        <v>0</v>
      </c>
      <c r="E208" s="45">
        <f>'Match Score and Team Input'!E208</f>
        <v>0</v>
      </c>
      <c r="F208" s="45">
        <f>'Match Score and Team Input'!F208</f>
        <v>0</v>
      </c>
      <c r="G208" s="45">
        <f>'Match Score and Team Input'!G208</f>
        <v>0</v>
      </c>
      <c r="H208" s="44">
        <f>'Match Score and Team Input'!H208</f>
        <v>0</v>
      </c>
      <c r="I208" s="44">
        <f>'Match Score and Team Input'!I208</f>
        <v>0</v>
      </c>
      <c r="J208" s="44">
        <f>'Match Score and Team Input'!J208</f>
        <v>0</v>
      </c>
      <c r="K208" s="45">
        <f>'Match Score and Team Input'!K208</f>
        <v>0</v>
      </c>
      <c r="L208" s="45">
        <f>'Match Score and Team Input'!L208</f>
        <v>0</v>
      </c>
      <c r="M208" s="45">
        <f>'Match Score and Team Input'!M208</f>
        <v>0</v>
      </c>
      <c r="S208" s="5">
        <f t="shared" si="29"/>
        <v>4488</v>
      </c>
      <c r="T208" s="5">
        <f t="shared" si="28"/>
        <v>7</v>
      </c>
      <c r="U208" s="5">
        <f t="shared" ref="U208:W208" si="31">U8</f>
        <v>70</v>
      </c>
      <c r="V208" s="5">
        <f t="shared" si="31"/>
        <v>142</v>
      </c>
      <c r="W208" s="5">
        <f t="shared" si="31"/>
        <v>0</v>
      </c>
    </row>
    <row r="209" spans="1:23">
      <c r="A209" s="43">
        <v>208</v>
      </c>
      <c r="B209" s="44">
        <f>'Match Score and Team Input'!B209</f>
        <v>0</v>
      </c>
      <c r="C209" s="44">
        <f>'Match Score and Team Input'!C209</f>
        <v>0</v>
      </c>
      <c r="D209" s="44">
        <f>'Match Score and Team Input'!D209</f>
        <v>0</v>
      </c>
      <c r="E209" s="45">
        <f>'Match Score and Team Input'!E209</f>
        <v>0</v>
      </c>
      <c r="F209" s="45">
        <f>'Match Score and Team Input'!F209</f>
        <v>0</v>
      </c>
      <c r="G209" s="45">
        <f>'Match Score and Team Input'!G209</f>
        <v>0</v>
      </c>
      <c r="H209" s="44">
        <f>'Match Score and Team Input'!H209</f>
        <v>0</v>
      </c>
      <c r="I209" s="44">
        <f>'Match Score and Team Input'!I209</f>
        <v>0</v>
      </c>
      <c r="J209" s="44">
        <f>'Match Score and Team Input'!J209</f>
        <v>0</v>
      </c>
      <c r="K209" s="45">
        <f>'Match Score and Team Input'!K209</f>
        <v>0</v>
      </c>
      <c r="L209" s="45">
        <f>'Match Score and Team Input'!L209</f>
        <v>0</v>
      </c>
      <c r="M209" s="45">
        <f>'Match Score and Team Input'!M209</f>
        <v>0</v>
      </c>
      <c r="S209" s="5">
        <f t="shared" si="29"/>
        <v>148</v>
      </c>
      <c r="T209" s="5">
        <f t="shared" si="28"/>
        <v>8</v>
      </c>
      <c r="U209" s="5">
        <f t="shared" ref="U209:W209" si="32">U9</f>
        <v>35</v>
      </c>
      <c r="V209" s="5">
        <f t="shared" si="32"/>
        <v>102</v>
      </c>
      <c r="W209" s="5">
        <f t="shared" si="32"/>
        <v>0</v>
      </c>
    </row>
    <row r="210" spans="1:23">
      <c r="A210" s="43">
        <v>209</v>
      </c>
      <c r="B210" s="44">
        <f>'Match Score and Team Input'!B210</f>
        <v>0</v>
      </c>
      <c r="C210" s="44">
        <f>'Match Score and Team Input'!C210</f>
        <v>0</v>
      </c>
      <c r="D210" s="44">
        <f>'Match Score and Team Input'!D210</f>
        <v>0</v>
      </c>
      <c r="E210" s="45">
        <f>'Match Score and Team Input'!E210</f>
        <v>0</v>
      </c>
      <c r="F210" s="45">
        <f>'Match Score and Team Input'!F210</f>
        <v>0</v>
      </c>
      <c r="G210" s="45">
        <f>'Match Score and Team Input'!G210</f>
        <v>0</v>
      </c>
      <c r="H210" s="44">
        <f>'Match Score and Team Input'!H210</f>
        <v>0</v>
      </c>
      <c r="I210" s="44">
        <f>'Match Score and Team Input'!I210</f>
        <v>0</v>
      </c>
      <c r="J210" s="44">
        <f>'Match Score and Team Input'!J210</f>
        <v>0</v>
      </c>
      <c r="K210" s="45">
        <f>'Match Score and Team Input'!K210</f>
        <v>0</v>
      </c>
      <c r="L210" s="45">
        <f>'Match Score and Team Input'!L210</f>
        <v>0</v>
      </c>
      <c r="M210" s="45">
        <f>'Match Score and Team Input'!M210</f>
        <v>0</v>
      </c>
      <c r="S210" s="5">
        <f t="shared" si="29"/>
        <v>1310</v>
      </c>
      <c r="T210" s="5">
        <f t="shared" si="28"/>
        <v>9</v>
      </c>
      <c r="U210" s="5">
        <f t="shared" si="28"/>
        <v>70</v>
      </c>
      <c r="V210" s="5">
        <f t="shared" si="28"/>
        <v>63</v>
      </c>
      <c r="W210" s="5">
        <f t="shared" si="28"/>
        <v>20</v>
      </c>
    </row>
    <row r="211" spans="1:23">
      <c r="A211" s="43">
        <v>210</v>
      </c>
      <c r="B211" s="44">
        <f>'Match Score and Team Input'!B211</f>
        <v>0</v>
      </c>
      <c r="C211" s="44">
        <f>'Match Score and Team Input'!C211</f>
        <v>0</v>
      </c>
      <c r="D211" s="44">
        <f>'Match Score and Team Input'!D211</f>
        <v>0</v>
      </c>
      <c r="E211" s="45">
        <f>'Match Score and Team Input'!E211</f>
        <v>0</v>
      </c>
      <c r="F211" s="45">
        <f>'Match Score and Team Input'!F211</f>
        <v>0</v>
      </c>
      <c r="G211" s="45">
        <f>'Match Score and Team Input'!G211</f>
        <v>0</v>
      </c>
      <c r="H211" s="44">
        <f>'Match Score and Team Input'!H211</f>
        <v>0</v>
      </c>
      <c r="I211" s="44">
        <f>'Match Score and Team Input'!I211</f>
        <v>0</v>
      </c>
      <c r="J211" s="44">
        <f>'Match Score and Team Input'!J211</f>
        <v>0</v>
      </c>
      <c r="K211" s="45">
        <f>'Match Score and Team Input'!K211</f>
        <v>0</v>
      </c>
      <c r="L211" s="45">
        <f>'Match Score and Team Input'!L211</f>
        <v>0</v>
      </c>
      <c r="M211" s="45">
        <f>'Match Score and Team Input'!M211</f>
        <v>0</v>
      </c>
      <c r="S211" s="5">
        <f t="shared" si="29"/>
        <v>4488</v>
      </c>
      <c r="T211" s="5">
        <f t="shared" si="28"/>
        <v>10</v>
      </c>
      <c r="U211" s="5">
        <f t="shared" ref="U211:W211" si="33">U11</f>
        <v>50</v>
      </c>
      <c r="V211" s="5">
        <f t="shared" si="33"/>
        <v>131</v>
      </c>
      <c r="W211" s="5">
        <f t="shared" si="33"/>
        <v>50</v>
      </c>
    </row>
    <row r="212" spans="1:23">
      <c r="A212" s="43">
        <v>211</v>
      </c>
      <c r="B212" s="44">
        <f>'Match Score and Team Input'!B212</f>
        <v>0</v>
      </c>
      <c r="C212" s="44">
        <f>'Match Score and Team Input'!C212</f>
        <v>0</v>
      </c>
      <c r="D212" s="44">
        <f>'Match Score and Team Input'!D212</f>
        <v>0</v>
      </c>
      <c r="E212" s="45">
        <f>'Match Score and Team Input'!E212</f>
        <v>0</v>
      </c>
      <c r="F212" s="45">
        <f>'Match Score and Team Input'!F212</f>
        <v>0</v>
      </c>
      <c r="G212" s="45">
        <f>'Match Score and Team Input'!G212</f>
        <v>0</v>
      </c>
      <c r="H212" s="44">
        <f>'Match Score and Team Input'!H212</f>
        <v>0</v>
      </c>
      <c r="I212" s="44">
        <f>'Match Score and Team Input'!I212</f>
        <v>0</v>
      </c>
      <c r="J212" s="44">
        <f>'Match Score and Team Input'!J212</f>
        <v>0</v>
      </c>
      <c r="K212" s="45">
        <f>'Match Score and Team Input'!K212</f>
        <v>0</v>
      </c>
      <c r="L212" s="45">
        <f>'Match Score and Team Input'!L212</f>
        <v>0</v>
      </c>
      <c r="M212" s="45">
        <f>'Match Score and Team Input'!M212</f>
        <v>0</v>
      </c>
      <c r="S212" s="5">
        <f t="shared" si="29"/>
        <v>179</v>
      </c>
      <c r="T212" s="5">
        <f t="shared" si="28"/>
        <v>11</v>
      </c>
      <c r="U212" s="5">
        <f t="shared" ref="U212:W212" si="34">U12</f>
        <v>45</v>
      </c>
      <c r="V212" s="5">
        <f t="shared" si="34"/>
        <v>121</v>
      </c>
      <c r="W212" s="5">
        <f t="shared" si="34"/>
        <v>0</v>
      </c>
    </row>
    <row r="213" spans="1:23">
      <c r="A213" s="43">
        <v>212</v>
      </c>
      <c r="B213" s="44">
        <f>'Match Score and Team Input'!B213</f>
        <v>0</v>
      </c>
      <c r="C213" s="44">
        <f>'Match Score and Team Input'!C213</f>
        <v>0</v>
      </c>
      <c r="D213" s="44">
        <f>'Match Score and Team Input'!D213</f>
        <v>0</v>
      </c>
      <c r="E213" s="45">
        <f>'Match Score and Team Input'!E213</f>
        <v>0</v>
      </c>
      <c r="F213" s="45">
        <f>'Match Score and Team Input'!F213</f>
        <v>0</v>
      </c>
      <c r="G213" s="45">
        <f>'Match Score and Team Input'!G213</f>
        <v>0</v>
      </c>
      <c r="H213" s="44">
        <f>'Match Score and Team Input'!H213</f>
        <v>0</v>
      </c>
      <c r="I213" s="44">
        <f>'Match Score and Team Input'!I213</f>
        <v>0</v>
      </c>
      <c r="J213" s="44">
        <f>'Match Score and Team Input'!J213</f>
        <v>0</v>
      </c>
      <c r="K213" s="45">
        <f>'Match Score and Team Input'!K213</f>
        <v>0</v>
      </c>
      <c r="L213" s="45">
        <f>'Match Score and Team Input'!L213</f>
        <v>0</v>
      </c>
      <c r="M213" s="45">
        <f>'Match Score and Team Input'!M213</f>
        <v>0</v>
      </c>
      <c r="S213" s="5">
        <f t="shared" si="29"/>
        <v>494</v>
      </c>
      <c r="T213" s="5">
        <f t="shared" si="28"/>
        <v>12</v>
      </c>
      <c r="U213" s="5">
        <f t="shared" ref="U213:W213" si="35">U13</f>
        <v>50</v>
      </c>
      <c r="V213" s="5">
        <f t="shared" si="35"/>
        <v>82</v>
      </c>
      <c r="W213" s="5">
        <f t="shared" si="35"/>
        <v>0</v>
      </c>
    </row>
    <row r="214" spans="1:23">
      <c r="A214" s="43">
        <v>213</v>
      </c>
      <c r="B214" s="44">
        <f>'Match Score and Team Input'!B214</f>
        <v>0</v>
      </c>
      <c r="C214" s="44">
        <f>'Match Score and Team Input'!C214</f>
        <v>0</v>
      </c>
      <c r="D214" s="44">
        <f>'Match Score and Team Input'!D214</f>
        <v>0</v>
      </c>
      <c r="E214" s="45">
        <f>'Match Score and Team Input'!E214</f>
        <v>0</v>
      </c>
      <c r="F214" s="45">
        <f>'Match Score and Team Input'!F214</f>
        <v>0</v>
      </c>
      <c r="G214" s="45">
        <f>'Match Score and Team Input'!G214</f>
        <v>0</v>
      </c>
      <c r="H214" s="44">
        <f>'Match Score and Team Input'!H214</f>
        <v>0</v>
      </c>
      <c r="I214" s="44">
        <f>'Match Score and Team Input'!I214</f>
        <v>0</v>
      </c>
      <c r="J214" s="44">
        <f>'Match Score and Team Input'!J214</f>
        <v>0</v>
      </c>
      <c r="K214" s="45">
        <f>'Match Score and Team Input'!K214</f>
        <v>0</v>
      </c>
      <c r="L214" s="45">
        <f>'Match Score and Team Input'!L214</f>
        <v>0</v>
      </c>
      <c r="M214" s="45">
        <f>'Match Score and Team Input'!M214</f>
        <v>0</v>
      </c>
      <c r="S214" s="5">
        <f t="shared" si="29"/>
        <v>4488</v>
      </c>
      <c r="T214" s="5">
        <f t="shared" si="28"/>
        <v>13</v>
      </c>
      <c r="U214" s="5">
        <f t="shared" si="28"/>
        <v>50</v>
      </c>
      <c r="V214" s="5">
        <f t="shared" si="28"/>
        <v>82</v>
      </c>
      <c r="W214" s="5">
        <f t="shared" si="28"/>
        <v>0</v>
      </c>
    </row>
    <row r="215" spans="1:23">
      <c r="A215" s="43">
        <v>214</v>
      </c>
      <c r="B215" s="44">
        <f>'Match Score and Team Input'!B215</f>
        <v>0</v>
      </c>
      <c r="C215" s="44">
        <f>'Match Score and Team Input'!C215</f>
        <v>0</v>
      </c>
      <c r="D215" s="44">
        <f>'Match Score and Team Input'!D215</f>
        <v>0</v>
      </c>
      <c r="E215" s="45">
        <f>'Match Score and Team Input'!E215</f>
        <v>0</v>
      </c>
      <c r="F215" s="45">
        <f>'Match Score and Team Input'!F215</f>
        <v>0</v>
      </c>
      <c r="G215" s="45">
        <f>'Match Score and Team Input'!G215</f>
        <v>0</v>
      </c>
      <c r="H215" s="44">
        <f>'Match Score and Team Input'!H215</f>
        <v>0</v>
      </c>
      <c r="I215" s="44">
        <f>'Match Score and Team Input'!I215</f>
        <v>0</v>
      </c>
      <c r="J215" s="44">
        <f>'Match Score and Team Input'!J215</f>
        <v>0</v>
      </c>
      <c r="K215" s="45">
        <f>'Match Score and Team Input'!K215</f>
        <v>0</v>
      </c>
      <c r="L215" s="45">
        <f>'Match Score and Team Input'!L215</f>
        <v>0</v>
      </c>
      <c r="M215" s="45">
        <f>'Match Score and Team Input'!M215</f>
        <v>0</v>
      </c>
      <c r="S215" s="5">
        <f t="shared" si="29"/>
        <v>862</v>
      </c>
      <c r="T215" s="5">
        <f t="shared" si="28"/>
        <v>14</v>
      </c>
      <c r="U215" s="5">
        <f t="shared" ref="U215:W215" si="36">U15</f>
        <v>35</v>
      </c>
      <c r="V215" s="5">
        <f t="shared" si="36"/>
        <v>62</v>
      </c>
      <c r="W215" s="5">
        <f t="shared" si="36"/>
        <v>0</v>
      </c>
    </row>
    <row r="216" spans="1:23">
      <c r="A216" s="43">
        <v>215</v>
      </c>
      <c r="B216" s="44">
        <f>'Match Score and Team Input'!B216</f>
        <v>0</v>
      </c>
      <c r="C216" s="44">
        <f>'Match Score and Team Input'!C216</f>
        <v>0</v>
      </c>
      <c r="D216" s="44">
        <f>'Match Score and Team Input'!D216</f>
        <v>0</v>
      </c>
      <c r="E216" s="45">
        <f>'Match Score and Team Input'!E216</f>
        <v>0</v>
      </c>
      <c r="F216" s="45">
        <f>'Match Score and Team Input'!F216</f>
        <v>0</v>
      </c>
      <c r="G216" s="45">
        <f>'Match Score and Team Input'!G216</f>
        <v>0</v>
      </c>
      <c r="H216" s="44">
        <f>'Match Score and Team Input'!H216</f>
        <v>0</v>
      </c>
      <c r="I216" s="44">
        <f>'Match Score and Team Input'!I216</f>
        <v>0</v>
      </c>
      <c r="J216" s="44">
        <f>'Match Score and Team Input'!J216</f>
        <v>0</v>
      </c>
      <c r="K216" s="45">
        <f>'Match Score and Team Input'!K216</f>
        <v>0</v>
      </c>
      <c r="L216" s="45">
        <f>'Match Score and Team Input'!L216</f>
        <v>0</v>
      </c>
      <c r="M216" s="45">
        <f>'Match Score and Team Input'!M216</f>
        <v>0</v>
      </c>
      <c r="S216" s="5">
        <f t="shared" si="29"/>
        <v>148</v>
      </c>
      <c r="T216" s="5">
        <f t="shared" si="28"/>
        <v>15</v>
      </c>
      <c r="U216" s="5">
        <f t="shared" ref="U216:W216" si="37">U16</f>
        <v>70</v>
      </c>
      <c r="V216" s="5">
        <f t="shared" si="37"/>
        <v>121</v>
      </c>
      <c r="W216" s="5">
        <f t="shared" si="37"/>
        <v>20</v>
      </c>
    </row>
    <row r="217" spans="1:23">
      <c r="A217" s="43">
        <v>216</v>
      </c>
      <c r="B217" s="44">
        <f>'Match Score and Team Input'!B217</f>
        <v>0</v>
      </c>
      <c r="C217" s="44">
        <f>'Match Score and Team Input'!C217</f>
        <v>0</v>
      </c>
      <c r="D217" s="44">
        <f>'Match Score and Team Input'!D217</f>
        <v>0</v>
      </c>
      <c r="E217" s="45">
        <f>'Match Score and Team Input'!E217</f>
        <v>0</v>
      </c>
      <c r="F217" s="45">
        <f>'Match Score and Team Input'!F217</f>
        <v>0</v>
      </c>
      <c r="G217" s="45">
        <f>'Match Score and Team Input'!G217</f>
        <v>0</v>
      </c>
      <c r="H217" s="44">
        <f>'Match Score and Team Input'!H217</f>
        <v>0</v>
      </c>
      <c r="I217" s="44">
        <f>'Match Score and Team Input'!I217</f>
        <v>0</v>
      </c>
      <c r="J217" s="44">
        <f>'Match Score and Team Input'!J217</f>
        <v>0</v>
      </c>
      <c r="K217" s="45">
        <f>'Match Score and Team Input'!K217</f>
        <v>0</v>
      </c>
      <c r="L217" s="45">
        <f>'Match Score and Team Input'!L217</f>
        <v>0</v>
      </c>
      <c r="M217" s="45">
        <f>'Match Score and Team Input'!M217</f>
        <v>0</v>
      </c>
      <c r="S217" s="5">
        <f t="shared" si="29"/>
        <v>494</v>
      </c>
      <c r="T217" s="5">
        <f t="shared" si="28"/>
        <v>16</v>
      </c>
      <c r="U217" s="5">
        <f t="shared" ref="U217:W217" si="38">U17</f>
        <v>70</v>
      </c>
      <c r="V217" s="5">
        <f t="shared" si="38"/>
        <v>122</v>
      </c>
      <c r="W217" s="5">
        <f t="shared" si="38"/>
        <v>0</v>
      </c>
    </row>
    <row r="218" spans="1:23">
      <c r="A218" s="43">
        <v>217</v>
      </c>
      <c r="B218" s="44">
        <f>'Match Score and Team Input'!B218</f>
        <v>0</v>
      </c>
      <c r="C218" s="44">
        <f>'Match Score and Team Input'!C218</f>
        <v>0</v>
      </c>
      <c r="D218" s="44">
        <f>'Match Score and Team Input'!D218</f>
        <v>0</v>
      </c>
      <c r="E218" s="45">
        <f>'Match Score and Team Input'!E218</f>
        <v>0</v>
      </c>
      <c r="F218" s="45">
        <f>'Match Score and Team Input'!F218</f>
        <v>0</v>
      </c>
      <c r="G218" s="45">
        <f>'Match Score and Team Input'!G218</f>
        <v>0</v>
      </c>
      <c r="H218" s="44">
        <f>'Match Score and Team Input'!H218</f>
        <v>0</v>
      </c>
      <c r="I218" s="44">
        <f>'Match Score and Team Input'!I218</f>
        <v>0</v>
      </c>
      <c r="J218" s="44">
        <f>'Match Score and Team Input'!J218</f>
        <v>0</v>
      </c>
      <c r="K218" s="45">
        <f>'Match Score and Team Input'!K218</f>
        <v>0</v>
      </c>
      <c r="L218" s="45">
        <f>'Match Score and Team Input'!L218</f>
        <v>0</v>
      </c>
      <c r="M218" s="45">
        <f>'Match Score and Team Input'!M218</f>
        <v>0</v>
      </c>
      <c r="S218" s="5">
        <f t="shared" si="29"/>
        <v>4488</v>
      </c>
      <c r="T218" s="5">
        <f t="shared" si="28"/>
        <v>17</v>
      </c>
      <c r="U218" s="5">
        <f t="shared" si="28"/>
        <v>75</v>
      </c>
      <c r="V218" s="5">
        <f t="shared" si="28"/>
        <v>150</v>
      </c>
      <c r="W218" s="5">
        <f t="shared" si="28"/>
        <v>0</v>
      </c>
    </row>
    <row r="219" spans="1:23">
      <c r="A219" s="43">
        <v>218</v>
      </c>
      <c r="B219" s="44">
        <f>'Match Score and Team Input'!B219</f>
        <v>0</v>
      </c>
      <c r="C219" s="44">
        <f>'Match Score and Team Input'!C219</f>
        <v>0</v>
      </c>
      <c r="D219" s="44">
        <f>'Match Score and Team Input'!D219</f>
        <v>0</v>
      </c>
      <c r="E219" s="45">
        <f>'Match Score and Team Input'!E219</f>
        <v>0</v>
      </c>
      <c r="F219" s="45">
        <f>'Match Score and Team Input'!F219</f>
        <v>0</v>
      </c>
      <c r="G219" s="45">
        <f>'Match Score and Team Input'!G219</f>
        <v>0</v>
      </c>
      <c r="H219" s="44">
        <f>'Match Score and Team Input'!H219</f>
        <v>0</v>
      </c>
      <c r="I219" s="44">
        <f>'Match Score and Team Input'!I219</f>
        <v>0</v>
      </c>
      <c r="J219" s="44">
        <f>'Match Score and Team Input'!J219</f>
        <v>0</v>
      </c>
      <c r="K219" s="45">
        <f>'Match Score and Team Input'!K219</f>
        <v>0</v>
      </c>
      <c r="L219" s="45">
        <f>'Match Score and Team Input'!L219</f>
        <v>0</v>
      </c>
      <c r="M219" s="45">
        <f>'Match Score and Team Input'!M219</f>
        <v>0</v>
      </c>
      <c r="S219" s="5">
        <f t="shared" si="29"/>
        <v>862</v>
      </c>
      <c r="T219" s="5">
        <f t="shared" si="28"/>
        <v>18</v>
      </c>
      <c r="U219" s="5">
        <f t="shared" ref="U219:W219" si="39">U19</f>
        <v>55</v>
      </c>
      <c r="V219" s="5">
        <f t="shared" si="39"/>
        <v>73</v>
      </c>
      <c r="W219" s="5">
        <f t="shared" si="39"/>
        <v>50</v>
      </c>
    </row>
    <row r="220" spans="1:23">
      <c r="A220" s="43">
        <v>219</v>
      </c>
      <c r="B220" s="44">
        <f>'Match Score and Team Input'!B220</f>
        <v>0</v>
      </c>
      <c r="C220" s="44">
        <f>'Match Score and Team Input'!C220</f>
        <v>0</v>
      </c>
      <c r="D220" s="44">
        <f>'Match Score and Team Input'!D220</f>
        <v>0</v>
      </c>
      <c r="E220" s="45">
        <f>'Match Score and Team Input'!E220</f>
        <v>0</v>
      </c>
      <c r="F220" s="45">
        <f>'Match Score and Team Input'!F220</f>
        <v>0</v>
      </c>
      <c r="G220" s="45">
        <f>'Match Score and Team Input'!G220</f>
        <v>0</v>
      </c>
      <c r="H220" s="44">
        <f>'Match Score and Team Input'!H220</f>
        <v>0</v>
      </c>
      <c r="I220" s="44">
        <f>'Match Score and Team Input'!I220</f>
        <v>0</v>
      </c>
      <c r="J220" s="44">
        <f>'Match Score and Team Input'!J220</f>
        <v>0</v>
      </c>
      <c r="K220" s="45">
        <f>'Match Score and Team Input'!K220</f>
        <v>0</v>
      </c>
      <c r="L220" s="45">
        <f>'Match Score and Team Input'!L220</f>
        <v>0</v>
      </c>
      <c r="M220" s="45">
        <f>'Match Score and Team Input'!M220</f>
        <v>0</v>
      </c>
      <c r="S220" s="5">
        <f t="shared" si="29"/>
        <v>148</v>
      </c>
      <c r="T220" s="5">
        <f t="shared" si="28"/>
        <v>19</v>
      </c>
      <c r="U220" s="5">
        <f t="shared" ref="U220:W220" si="40">U20</f>
        <v>70</v>
      </c>
      <c r="V220" s="5">
        <f t="shared" si="40"/>
        <v>112</v>
      </c>
      <c r="W220" s="5">
        <f t="shared" si="40"/>
        <v>50</v>
      </c>
    </row>
    <row r="221" spans="1:23">
      <c r="A221" s="43">
        <v>220</v>
      </c>
      <c r="B221" s="44">
        <f>'Match Score and Team Input'!B221</f>
        <v>0</v>
      </c>
      <c r="C221" s="44">
        <f>'Match Score and Team Input'!C221</f>
        <v>0</v>
      </c>
      <c r="D221" s="44">
        <f>'Match Score and Team Input'!D221</f>
        <v>0</v>
      </c>
      <c r="E221" s="45">
        <f>'Match Score and Team Input'!E221</f>
        <v>0</v>
      </c>
      <c r="F221" s="45">
        <f>'Match Score and Team Input'!F221</f>
        <v>0</v>
      </c>
      <c r="G221" s="45">
        <f>'Match Score and Team Input'!G221</f>
        <v>0</v>
      </c>
      <c r="H221" s="44">
        <f>'Match Score and Team Input'!H221</f>
        <v>0</v>
      </c>
      <c r="I221" s="44">
        <f>'Match Score and Team Input'!I221</f>
        <v>0</v>
      </c>
      <c r="J221" s="44">
        <f>'Match Score and Team Input'!J221</f>
        <v>0</v>
      </c>
      <c r="K221" s="45">
        <f>'Match Score and Team Input'!K221</f>
        <v>0</v>
      </c>
      <c r="L221" s="45">
        <f>'Match Score and Team Input'!L221</f>
        <v>0</v>
      </c>
      <c r="M221" s="45">
        <f>'Match Score and Team Input'!M221</f>
        <v>0</v>
      </c>
      <c r="S221" s="5">
        <f t="shared" si="29"/>
        <v>3504</v>
      </c>
      <c r="T221" s="5">
        <f t="shared" si="28"/>
        <v>20</v>
      </c>
      <c r="U221" s="5">
        <f t="shared" ref="U221:W221" si="41">U21</f>
        <v>10</v>
      </c>
      <c r="V221" s="5">
        <f t="shared" si="41"/>
        <v>53</v>
      </c>
      <c r="W221" s="5">
        <f t="shared" si="41"/>
        <v>0</v>
      </c>
    </row>
    <row r="222" spans="1:23">
      <c r="A222" s="43">
        <v>221</v>
      </c>
      <c r="B222" s="44">
        <f>'Match Score and Team Input'!B222</f>
        <v>0</v>
      </c>
      <c r="C222" s="44">
        <f>'Match Score and Team Input'!C222</f>
        <v>0</v>
      </c>
      <c r="D222" s="44">
        <f>'Match Score and Team Input'!D222</f>
        <v>0</v>
      </c>
      <c r="E222" s="45">
        <f>'Match Score and Team Input'!E222</f>
        <v>0</v>
      </c>
      <c r="F222" s="45">
        <f>'Match Score and Team Input'!F222</f>
        <v>0</v>
      </c>
      <c r="G222" s="45">
        <f>'Match Score and Team Input'!G222</f>
        <v>0</v>
      </c>
      <c r="H222" s="44">
        <f>'Match Score and Team Input'!H222</f>
        <v>0</v>
      </c>
      <c r="I222" s="44">
        <f>'Match Score and Team Input'!I222</f>
        <v>0</v>
      </c>
      <c r="J222" s="44">
        <f>'Match Score and Team Input'!J222</f>
        <v>0</v>
      </c>
      <c r="K222" s="45">
        <f>'Match Score and Team Input'!K222</f>
        <v>0</v>
      </c>
      <c r="L222" s="45">
        <f>'Match Score and Team Input'!L222</f>
        <v>0</v>
      </c>
      <c r="M222" s="45">
        <f>'Match Score and Team Input'!M222</f>
        <v>0</v>
      </c>
      <c r="S222" s="5">
        <f t="shared" si="29"/>
        <v>1023</v>
      </c>
      <c r="T222" s="5">
        <f t="shared" si="28"/>
        <v>21</v>
      </c>
      <c r="U222" s="5">
        <f t="shared" si="28"/>
        <v>45</v>
      </c>
      <c r="V222" s="5">
        <f t="shared" si="28"/>
        <v>80</v>
      </c>
      <c r="W222" s="5">
        <f t="shared" si="28"/>
        <v>0</v>
      </c>
    </row>
    <row r="223" spans="1:23">
      <c r="A223" s="43">
        <v>222</v>
      </c>
      <c r="B223" s="44">
        <f>'Match Score and Team Input'!B223</f>
        <v>0</v>
      </c>
      <c r="C223" s="44">
        <f>'Match Score and Team Input'!C223</f>
        <v>0</v>
      </c>
      <c r="D223" s="44">
        <f>'Match Score and Team Input'!D223</f>
        <v>0</v>
      </c>
      <c r="E223" s="45">
        <f>'Match Score and Team Input'!E223</f>
        <v>0</v>
      </c>
      <c r="F223" s="45">
        <f>'Match Score and Team Input'!F223</f>
        <v>0</v>
      </c>
      <c r="G223" s="45">
        <f>'Match Score and Team Input'!G223</f>
        <v>0</v>
      </c>
      <c r="H223" s="44">
        <f>'Match Score and Team Input'!H223</f>
        <v>0</v>
      </c>
      <c r="I223" s="44">
        <f>'Match Score and Team Input'!I223</f>
        <v>0</v>
      </c>
      <c r="J223" s="44">
        <f>'Match Score and Team Input'!J223</f>
        <v>0</v>
      </c>
      <c r="K223" s="45">
        <f>'Match Score and Team Input'!K223</f>
        <v>0</v>
      </c>
      <c r="L223" s="45">
        <f>'Match Score and Team Input'!L223</f>
        <v>0</v>
      </c>
      <c r="M223" s="45">
        <f>'Match Score and Team Input'!M223</f>
        <v>0</v>
      </c>
      <c r="S223" s="5">
        <f t="shared" si="29"/>
        <v>2642</v>
      </c>
      <c r="T223" s="5">
        <f t="shared" si="28"/>
        <v>22</v>
      </c>
      <c r="U223" s="5">
        <f t="shared" ref="U223:W223" si="42">U23</f>
        <v>60</v>
      </c>
      <c r="V223" s="5">
        <f t="shared" si="42"/>
        <v>81</v>
      </c>
      <c r="W223" s="5">
        <f t="shared" si="42"/>
        <v>0</v>
      </c>
    </row>
    <row r="224" spans="1:23">
      <c r="A224" s="43">
        <v>223</v>
      </c>
      <c r="B224" s="44">
        <f>'Match Score and Team Input'!B224</f>
        <v>0</v>
      </c>
      <c r="C224" s="44">
        <f>'Match Score and Team Input'!C224</f>
        <v>0</v>
      </c>
      <c r="D224" s="44">
        <f>'Match Score and Team Input'!D224</f>
        <v>0</v>
      </c>
      <c r="E224" s="45">
        <f>'Match Score and Team Input'!E224</f>
        <v>0</v>
      </c>
      <c r="F224" s="45">
        <f>'Match Score and Team Input'!F224</f>
        <v>0</v>
      </c>
      <c r="G224" s="45">
        <f>'Match Score and Team Input'!G224</f>
        <v>0</v>
      </c>
      <c r="H224" s="44">
        <f>'Match Score and Team Input'!H224</f>
        <v>0</v>
      </c>
      <c r="I224" s="44">
        <f>'Match Score and Team Input'!I224</f>
        <v>0</v>
      </c>
      <c r="J224" s="44">
        <f>'Match Score and Team Input'!J224</f>
        <v>0</v>
      </c>
      <c r="K224" s="45">
        <f>'Match Score and Team Input'!K224</f>
        <v>0</v>
      </c>
      <c r="L224" s="45">
        <f>'Match Score and Team Input'!L224</f>
        <v>0</v>
      </c>
      <c r="M224" s="45">
        <f>'Match Score and Team Input'!M224</f>
        <v>0</v>
      </c>
      <c r="S224" s="5">
        <f t="shared" si="29"/>
        <v>1108</v>
      </c>
      <c r="T224" s="5">
        <f t="shared" si="28"/>
        <v>23</v>
      </c>
      <c r="U224" s="5">
        <f t="shared" ref="U224:W224" si="43">U24</f>
        <v>75</v>
      </c>
      <c r="V224" s="5">
        <f t="shared" si="43"/>
        <v>131</v>
      </c>
      <c r="W224" s="5">
        <f t="shared" si="43"/>
        <v>0</v>
      </c>
    </row>
    <row r="225" spans="1:23">
      <c r="A225" s="43">
        <v>224</v>
      </c>
      <c r="B225" s="44">
        <f>'Match Score and Team Input'!B225</f>
        <v>0</v>
      </c>
      <c r="C225" s="44">
        <f>'Match Score and Team Input'!C225</f>
        <v>0</v>
      </c>
      <c r="D225" s="44">
        <f>'Match Score and Team Input'!D225</f>
        <v>0</v>
      </c>
      <c r="E225" s="45">
        <f>'Match Score and Team Input'!E225</f>
        <v>0</v>
      </c>
      <c r="F225" s="45">
        <f>'Match Score and Team Input'!F225</f>
        <v>0</v>
      </c>
      <c r="G225" s="45">
        <f>'Match Score and Team Input'!G225</f>
        <v>0</v>
      </c>
      <c r="H225" s="44">
        <f>'Match Score and Team Input'!H225</f>
        <v>0</v>
      </c>
      <c r="I225" s="44">
        <f>'Match Score and Team Input'!I225</f>
        <v>0</v>
      </c>
      <c r="J225" s="44">
        <f>'Match Score and Team Input'!J225</f>
        <v>0</v>
      </c>
      <c r="K225" s="45">
        <f>'Match Score and Team Input'!K225</f>
        <v>0</v>
      </c>
      <c r="L225" s="45">
        <f>'Match Score and Team Input'!L225</f>
        <v>0</v>
      </c>
      <c r="M225" s="45">
        <f>'Match Score and Team Input'!M225</f>
        <v>0</v>
      </c>
      <c r="S225" s="5">
        <f t="shared" si="29"/>
        <v>5098</v>
      </c>
      <c r="T225" s="5">
        <f t="shared" si="28"/>
        <v>24</v>
      </c>
      <c r="U225" s="5">
        <f t="shared" ref="U225:W225" si="44">U25</f>
        <v>70</v>
      </c>
      <c r="V225" s="5">
        <f t="shared" si="44"/>
        <v>71</v>
      </c>
      <c r="W225" s="5">
        <f t="shared" si="44"/>
        <v>50</v>
      </c>
    </row>
    <row r="226" spans="1:23">
      <c r="A226" s="43">
        <v>225</v>
      </c>
      <c r="B226" s="44">
        <f>'Match Score and Team Input'!B226</f>
        <v>0</v>
      </c>
      <c r="C226" s="44">
        <f>'Match Score and Team Input'!C226</f>
        <v>0</v>
      </c>
      <c r="D226" s="44">
        <f>'Match Score and Team Input'!D226</f>
        <v>0</v>
      </c>
      <c r="E226" s="45">
        <f>'Match Score and Team Input'!E226</f>
        <v>0</v>
      </c>
      <c r="F226" s="45">
        <f>'Match Score and Team Input'!F226</f>
        <v>0</v>
      </c>
      <c r="G226" s="45">
        <f>'Match Score and Team Input'!G226</f>
        <v>0</v>
      </c>
      <c r="H226" s="44">
        <f>'Match Score and Team Input'!H226</f>
        <v>0</v>
      </c>
      <c r="I226" s="44">
        <f>'Match Score and Team Input'!I226</f>
        <v>0</v>
      </c>
      <c r="J226" s="44">
        <f>'Match Score and Team Input'!J226</f>
        <v>0</v>
      </c>
      <c r="K226" s="45">
        <f>'Match Score and Team Input'!K226</f>
        <v>0</v>
      </c>
      <c r="L226" s="45">
        <f>'Match Score and Team Input'!L226</f>
        <v>0</v>
      </c>
      <c r="M226" s="45">
        <f>'Match Score and Team Input'!M226</f>
        <v>0</v>
      </c>
      <c r="S226" s="5">
        <f t="shared" si="29"/>
        <v>1515</v>
      </c>
      <c r="T226" s="5">
        <f t="shared" si="28"/>
        <v>25</v>
      </c>
      <c r="U226" s="5">
        <f t="shared" si="28"/>
        <v>50</v>
      </c>
      <c r="V226" s="5">
        <f t="shared" si="28"/>
        <v>93</v>
      </c>
      <c r="W226" s="5">
        <f t="shared" si="28"/>
        <v>50</v>
      </c>
    </row>
    <row r="227" spans="1:23">
      <c r="A227" s="43">
        <v>226</v>
      </c>
      <c r="B227" s="44">
        <f>'Match Score and Team Input'!B227</f>
        <v>0</v>
      </c>
      <c r="C227" s="44">
        <f>'Match Score and Team Input'!C227</f>
        <v>0</v>
      </c>
      <c r="D227" s="44">
        <f>'Match Score and Team Input'!D227</f>
        <v>0</v>
      </c>
      <c r="E227" s="45">
        <f>'Match Score and Team Input'!E227</f>
        <v>0</v>
      </c>
      <c r="F227" s="45">
        <f>'Match Score and Team Input'!F227</f>
        <v>0</v>
      </c>
      <c r="G227" s="45">
        <f>'Match Score and Team Input'!G227</f>
        <v>0</v>
      </c>
      <c r="H227" s="44">
        <f>'Match Score and Team Input'!H227</f>
        <v>0</v>
      </c>
      <c r="I227" s="44">
        <f>'Match Score and Team Input'!I227</f>
        <v>0</v>
      </c>
      <c r="J227" s="44">
        <f>'Match Score and Team Input'!J227</f>
        <v>0</v>
      </c>
      <c r="K227" s="45">
        <f>'Match Score and Team Input'!K227</f>
        <v>0</v>
      </c>
      <c r="L227" s="45">
        <f>'Match Score and Team Input'!L227</f>
        <v>0</v>
      </c>
      <c r="M227" s="45">
        <f>'Match Score and Team Input'!M227</f>
        <v>0</v>
      </c>
      <c r="S227" s="5">
        <f t="shared" si="29"/>
        <v>2135</v>
      </c>
      <c r="T227" s="5">
        <f t="shared" si="28"/>
        <v>26</v>
      </c>
      <c r="U227" s="5">
        <f t="shared" ref="U227:W227" si="45">U27</f>
        <v>55</v>
      </c>
      <c r="V227" s="5">
        <f t="shared" si="45"/>
        <v>101</v>
      </c>
      <c r="W227" s="5">
        <f t="shared" si="45"/>
        <v>0</v>
      </c>
    </row>
    <row r="228" spans="1:23">
      <c r="A228" s="43">
        <v>227</v>
      </c>
      <c r="B228" s="44">
        <f>'Match Score and Team Input'!B228</f>
        <v>0</v>
      </c>
      <c r="C228" s="44">
        <f>'Match Score and Team Input'!C228</f>
        <v>0</v>
      </c>
      <c r="D228" s="44">
        <f>'Match Score and Team Input'!D228</f>
        <v>0</v>
      </c>
      <c r="E228" s="45">
        <f>'Match Score and Team Input'!E228</f>
        <v>0</v>
      </c>
      <c r="F228" s="45">
        <f>'Match Score and Team Input'!F228</f>
        <v>0</v>
      </c>
      <c r="G228" s="45">
        <f>'Match Score and Team Input'!G228</f>
        <v>0</v>
      </c>
      <c r="H228" s="44">
        <f>'Match Score and Team Input'!H228</f>
        <v>0</v>
      </c>
      <c r="I228" s="44">
        <f>'Match Score and Team Input'!I228</f>
        <v>0</v>
      </c>
      <c r="J228" s="44">
        <f>'Match Score and Team Input'!J228</f>
        <v>0</v>
      </c>
      <c r="K228" s="45">
        <f>'Match Score and Team Input'!K228</f>
        <v>0</v>
      </c>
      <c r="L228" s="45">
        <f>'Match Score and Team Input'!L228</f>
        <v>0</v>
      </c>
      <c r="M228" s="45">
        <f>'Match Score and Team Input'!M228</f>
        <v>0</v>
      </c>
      <c r="S228" s="5">
        <f t="shared" si="29"/>
        <v>4536</v>
      </c>
      <c r="T228" s="5">
        <f t="shared" si="28"/>
        <v>27</v>
      </c>
      <c r="U228" s="5">
        <f t="shared" ref="U228:W228" si="46">U28</f>
        <v>15</v>
      </c>
      <c r="V228" s="5">
        <f t="shared" si="46"/>
        <v>33</v>
      </c>
      <c r="W228" s="5">
        <f t="shared" si="46"/>
        <v>0</v>
      </c>
    </row>
    <row r="229" spans="1:23">
      <c r="A229" s="43">
        <v>228</v>
      </c>
      <c r="B229" s="44">
        <f>'Match Score and Team Input'!B229</f>
        <v>0</v>
      </c>
      <c r="C229" s="44">
        <f>'Match Score and Team Input'!C229</f>
        <v>0</v>
      </c>
      <c r="D229" s="44">
        <f>'Match Score and Team Input'!D229</f>
        <v>0</v>
      </c>
      <c r="E229" s="45">
        <f>'Match Score and Team Input'!E229</f>
        <v>0</v>
      </c>
      <c r="F229" s="45">
        <f>'Match Score and Team Input'!F229</f>
        <v>0</v>
      </c>
      <c r="G229" s="45">
        <f>'Match Score and Team Input'!G229</f>
        <v>0</v>
      </c>
      <c r="H229" s="44">
        <f>'Match Score and Team Input'!H229</f>
        <v>0</v>
      </c>
      <c r="I229" s="44">
        <f>'Match Score and Team Input'!I229</f>
        <v>0</v>
      </c>
      <c r="J229" s="44">
        <f>'Match Score and Team Input'!J229</f>
        <v>0</v>
      </c>
      <c r="K229" s="45">
        <f>'Match Score and Team Input'!K229</f>
        <v>0</v>
      </c>
      <c r="L229" s="45">
        <f>'Match Score and Team Input'!L229</f>
        <v>0</v>
      </c>
      <c r="M229" s="45">
        <f>'Match Score and Team Input'!M229</f>
        <v>0</v>
      </c>
      <c r="S229" s="5">
        <f t="shared" si="29"/>
        <v>1334</v>
      </c>
      <c r="T229" s="5">
        <f t="shared" si="28"/>
        <v>28</v>
      </c>
      <c r="U229" s="5">
        <f t="shared" ref="U229:W229" si="47">U29</f>
        <v>50</v>
      </c>
      <c r="V229" s="5">
        <f t="shared" si="47"/>
        <v>35</v>
      </c>
      <c r="W229" s="5">
        <f t="shared" si="47"/>
        <v>0</v>
      </c>
    </row>
    <row r="230" spans="1:23">
      <c r="A230" s="43">
        <v>229</v>
      </c>
      <c r="B230" s="44">
        <f>'Match Score and Team Input'!B230</f>
        <v>0</v>
      </c>
      <c r="C230" s="44">
        <f>'Match Score and Team Input'!C230</f>
        <v>0</v>
      </c>
      <c r="D230" s="44">
        <f>'Match Score and Team Input'!D230</f>
        <v>0</v>
      </c>
      <c r="E230" s="45">
        <f>'Match Score and Team Input'!E230</f>
        <v>0</v>
      </c>
      <c r="F230" s="45">
        <f>'Match Score and Team Input'!F230</f>
        <v>0</v>
      </c>
      <c r="G230" s="45">
        <f>'Match Score and Team Input'!G230</f>
        <v>0</v>
      </c>
      <c r="H230" s="44">
        <f>'Match Score and Team Input'!H230</f>
        <v>0</v>
      </c>
      <c r="I230" s="44">
        <f>'Match Score and Team Input'!I230</f>
        <v>0</v>
      </c>
      <c r="J230" s="44">
        <f>'Match Score and Team Input'!J230</f>
        <v>0</v>
      </c>
      <c r="K230" s="45">
        <f>'Match Score and Team Input'!K230</f>
        <v>0</v>
      </c>
      <c r="L230" s="45">
        <f>'Match Score and Team Input'!L230</f>
        <v>0</v>
      </c>
      <c r="M230" s="45">
        <f>'Match Score and Team Input'!M230</f>
        <v>0</v>
      </c>
      <c r="S230" s="5">
        <f t="shared" si="29"/>
        <v>4176</v>
      </c>
      <c r="T230" s="5">
        <f t="shared" si="28"/>
        <v>29</v>
      </c>
      <c r="U230" s="5">
        <f t="shared" si="28"/>
        <v>21</v>
      </c>
      <c r="V230" s="5">
        <f t="shared" si="28"/>
        <v>42</v>
      </c>
      <c r="W230" s="5">
        <f t="shared" si="28"/>
        <v>0</v>
      </c>
    </row>
    <row r="231" spans="1:23">
      <c r="A231" s="43">
        <v>230</v>
      </c>
      <c r="B231" s="44">
        <f>'Match Score and Team Input'!B231</f>
        <v>0</v>
      </c>
      <c r="C231" s="44">
        <f>'Match Score and Team Input'!C231</f>
        <v>0</v>
      </c>
      <c r="D231" s="44">
        <f>'Match Score and Team Input'!D231</f>
        <v>0</v>
      </c>
      <c r="E231" s="45">
        <f>'Match Score and Team Input'!E231</f>
        <v>0</v>
      </c>
      <c r="F231" s="45">
        <f>'Match Score and Team Input'!F231</f>
        <v>0</v>
      </c>
      <c r="G231" s="45">
        <f>'Match Score and Team Input'!G231</f>
        <v>0</v>
      </c>
      <c r="H231" s="44">
        <f>'Match Score and Team Input'!H231</f>
        <v>0</v>
      </c>
      <c r="I231" s="44">
        <f>'Match Score and Team Input'!I231</f>
        <v>0</v>
      </c>
      <c r="J231" s="44">
        <f>'Match Score and Team Input'!J231</f>
        <v>0</v>
      </c>
      <c r="K231" s="45">
        <f>'Match Score and Team Input'!K231</f>
        <v>0</v>
      </c>
      <c r="L231" s="45">
        <f>'Match Score and Team Input'!L231</f>
        <v>0</v>
      </c>
      <c r="M231" s="45">
        <f>'Match Score and Team Input'!M231</f>
        <v>0</v>
      </c>
      <c r="S231" s="5">
        <f t="shared" si="29"/>
        <v>558</v>
      </c>
      <c r="T231" s="5">
        <f t="shared" si="28"/>
        <v>30</v>
      </c>
      <c r="U231" s="5">
        <f t="shared" ref="U231:W231" si="48">U31</f>
        <v>55</v>
      </c>
      <c r="V231" s="5">
        <f t="shared" si="48"/>
        <v>74</v>
      </c>
      <c r="W231" s="5">
        <f t="shared" si="48"/>
        <v>50</v>
      </c>
    </row>
    <row r="232" spans="1:23">
      <c r="A232" s="43">
        <v>231</v>
      </c>
      <c r="B232" s="44">
        <f>'Match Score and Team Input'!B232</f>
        <v>0</v>
      </c>
      <c r="C232" s="44">
        <f>'Match Score and Team Input'!C232</f>
        <v>0</v>
      </c>
      <c r="D232" s="44">
        <f>'Match Score and Team Input'!D232</f>
        <v>0</v>
      </c>
      <c r="E232" s="45">
        <f>'Match Score and Team Input'!E232</f>
        <v>0</v>
      </c>
      <c r="F232" s="45">
        <f>'Match Score and Team Input'!F232</f>
        <v>0</v>
      </c>
      <c r="G232" s="45">
        <f>'Match Score and Team Input'!G232</f>
        <v>0</v>
      </c>
      <c r="H232" s="44">
        <f>'Match Score and Team Input'!H232</f>
        <v>0</v>
      </c>
      <c r="I232" s="44">
        <f>'Match Score and Team Input'!I232</f>
        <v>0</v>
      </c>
      <c r="J232" s="44">
        <f>'Match Score and Team Input'!J232</f>
        <v>0</v>
      </c>
      <c r="K232" s="45">
        <f>'Match Score and Team Input'!K232</f>
        <v>0</v>
      </c>
      <c r="L232" s="45">
        <f>'Match Score and Team Input'!L232</f>
        <v>0</v>
      </c>
      <c r="M232" s="45">
        <f>'Match Score and Team Input'!M232</f>
        <v>0</v>
      </c>
      <c r="S232" s="5">
        <f t="shared" si="29"/>
        <v>353</v>
      </c>
      <c r="T232" s="5">
        <f t="shared" si="28"/>
        <v>31</v>
      </c>
      <c r="U232" s="5">
        <f t="shared" ref="U232:W232" si="49">U32</f>
        <v>50</v>
      </c>
      <c r="V232" s="5">
        <f t="shared" si="49"/>
        <v>101</v>
      </c>
      <c r="W232" s="5">
        <f t="shared" si="49"/>
        <v>0</v>
      </c>
    </row>
    <row r="233" spans="1:23">
      <c r="A233" s="43">
        <v>232</v>
      </c>
      <c r="B233" s="44">
        <f>'Match Score and Team Input'!B233</f>
        <v>0</v>
      </c>
      <c r="C233" s="44">
        <f>'Match Score and Team Input'!C233</f>
        <v>0</v>
      </c>
      <c r="D233" s="44">
        <f>'Match Score and Team Input'!D233</f>
        <v>0</v>
      </c>
      <c r="E233" s="45">
        <f>'Match Score and Team Input'!E233</f>
        <v>0</v>
      </c>
      <c r="F233" s="45">
        <f>'Match Score and Team Input'!F233</f>
        <v>0</v>
      </c>
      <c r="G233" s="45">
        <f>'Match Score and Team Input'!G233</f>
        <v>0</v>
      </c>
      <c r="H233" s="44">
        <f>'Match Score and Team Input'!H233</f>
        <v>0</v>
      </c>
      <c r="I233" s="44">
        <f>'Match Score and Team Input'!I233</f>
        <v>0</v>
      </c>
      <c r="J233" s="44">
        <f>'Match Score and Team Input'!J233</f>
        <v>0</v>
      </c>
      <c r="K233" s="45">
        <f>'Match Score and Team Input'!K233</f>
        <v>0</v>
      </c>
      <c r="L233" s="45">
        <f>'Match Score and Team Input'!L233</f>
        <v>0</v>
      </c>
      <c r="M233" s="45">
        <f>'Match Score and Team Input'!M233</f>
        <v>0</v>
      </c>
      <c r="S233" s="5">
        <f t="shared" si="29"/>
        <v>4940</v>
      </c>
      <c r="T233" s="5">
        <f t="shared" si="28"/>
        <v>32</v>
      </c>
      <c r="U233" s="5">
        <f t="shared" ref="U233:W233" si="50">U33</f>
        <v>50</v>
      </c>
      <c r="V233" s="5">
        <f t="shared" si="50"/>
        <v>80</v>
      </c>
      <c r="W233" s="5">
        <f t="shared" si="50"/>
        <v>0</v>
      </c>
    </row>
    <row r="234" spans="1:23">
      <c r="A234" s="43">
        <v>233</v>
      </c>
      <c r="B234" s="44">
        <f>'Match Score and Team Input'!B234</f>
        <v>0</v>
      </c>
      <c r="C234" s="44">
        <f>'Match Score and Team Input'!C234</f>
        <v>0</v>
      </c>
      <c r="D234" s="44">
        <f>'Match Score and Team Input'!D234</f>
        <v>0</v>
      </c>
      <c r="E234" s="45">
        <f>'Match Score and Team Input'!E234</f>
        <v>0</v>
      </c>
      <c r="F234" s="45">
        <f>'Match Score and Team Input'!F234</f>
        <v>0</v>
      </c>
      <c r="G234" s="45">
        <f>'Match Score and Team Input'!G234</f>
        <v>0</v>
      </c>
      <c r="H234" s="44">
        <f>'Match Score and Team Input'!H234</f>
        <v>0</v>
      </c>
      <c r="I234" s="44">
        <f>'Match Score and Team Input'!I234</f>
        <v>0</v>
      </c>
      <c r="J234" s="44">
        <f>'Match Score and Team Input'!J234</f>
        <v>0</v>
      </c>
      <c r="K234" s="45">
        <f>'Match Score and Team Input'!K234</f>
        <v>0</v>
      </c>
      <c r="L234" s="45">
        <f>'Match Score and Team Input'!L234</f>
        <v>0</v>
      </c>
      <c r="M234" s="45">
        <f>'Match Score and Team Input'!M234</f>
        <v>0</v>
      </c>
      <c r="S234" s="5">
        <f t="shared" si="29"/>
        <v>604</v>
      </c>
      <c r="T234" s="5">
        <f t="shared" si="28"/>
        <v>33</v>
      </c>
      <c r="U234" s="5">
        <f t="shared" si="28"/>
        <v>15</v>
      </c>
      <c r="V234" s="5">
        <f t="shared" si="28"/>
        <v>42</v>
      </c>
      <c r="W234" s="5">
        <f t="shared" si="28"/>
        <v>20</v>
      </c>
    </row>
    <row r="235" spans="1:23">
      <c r="A235" s="43">
        <v>234</v>
      </c>
      <c r="B235" s="44">
        <f>'Match Score and Team Input'!B235</f>
        <v>0</v>
      </c>
      <c r="C235" s="44">
        <f>'Match Score and Team Input'!C235</f>
        <v>0</v>
      </c>
      <c r="D235" s="44">
        <f>'Match Score and Team Input'!D235</f>
        <v>0</v>
      </c>
      <c r="E235" s="45">
        <f>'Match Score and Team Input'!E235</f>
        <v>0</v>
      </c>
      <c r="F235" s="45">
        <f>'Match Score and Team Input'!F235</f>
        <v>0</v>
      </c>
      <c r="G235" s="45">
        <f>'Match Score and Team Input'!G235</f>
        <v>0</v>
      </c>
      <c r="H235" s="44">
        <f>'Match Score and Team Input'!H235</f>
        <v>0</v>
      </c>
      <c r="I235" s="44">
        <f>'Match Score and Team Input'!I235</f>
        <v>0</v>
      </c>
      <c r="J235" s="44">
        <f>'Match Score and Team Input'!J235</f>
        <v>0</v>
      </c>
      <c r="K235" s="45">
        <f>'Match Score and Team Input'!K235</f>
        <v>0</v>
      </c>
      <c r="L235" s="45">
        <f>'Match Score and Team Input'!L235</f>
        <v>0</v>
      </c>
      <c r="M235" s="45">
        <f>'Match Score and Team Input'!M235</f>
        <v>0</v>
      </c>
      <c r="S235" s="5">
        <f t="shared" si="29"/>
        <v>2424</v>
      </c>
      <c r="T235" s="5">
        <f t="shared" si="28"/>
        <v>34</v>
      </c>
      <c r="U235" s="5">
        <f t="shared" ref="U235:W235" si="51">U35</f>
        <v>55</v>
      </c>
      <c r="V235" s="5">
        <f t="shared" si="51"/>
        <v>120</v>
      </c>
      <c r="W235" s="5">
        <f t="shared" si="51"/>
        <v>0</v>
      </c>
    </row>
    <row r="236" spans="1:23">
      <c r="A236" s="43">
        <v>235</v>
      </c>
      <c r="B236" s="44">
        <f>'Match Score and Team Input'!B236</f>
        <v>0</v>
      </c>
      <c r="C236" s="44">
        <f>'Match Score and Team Input'!C236</f>
        <v>0</v>
      </c>
      <c r="D236" s="44">
        <f>'Match Score and Team Input'!D236</f>
        <v>0</v>
      </c>
      <c r="E236" s="45">
        <f>'Match Score and Team Input'!E236</f>
        <v>0</v>
      </c>
      <c r="F236" s="45">
        <f>'Match Score and Team Input'!F236</f>
        <v>0</v>
      </c>
      <c r="G236" s="45">
        <f>'Match Score and Team Input'!G236</f>
        <v>0</v>
      </c>
      <c r="H236" s="44">
        <f>'Match Score and Team Input'!H236</f>
        <v>0</v>
      </c>
      <c r="I236" s="44">
        <f>'Match Score and Team Input'!I236</f>
        <v>0</v>
      </c>
      <c r="J236" s="44">
        <f>'Match Score and Team Input'!J236</f>
        <v>0</v>
      </c>
      <c r="K236" s="45">
        <f>'Match Score and Team Input'!K236</f>
        <v>0</v>
      </c>
      <c r="L236" s="45">
        <f>'Match Score and Team Input'!L236</f>
        <v>0</v>
      </c>
      <c r="M236" s="45">
        <f>'Match Score and Team Input'!M236</f>
        <v>0</v>
      </c>
      <c r="S236" s="5">
        <f t="shared" si="29"/>
        <v>3191</v>
      </c>
      <c r="T236" s="5">
        <f t="shared" si="28"/>
        <v>35</v>
      </c>
      <c r="U236" s="5">
        <f t="shared" ref="U236:W236" si="52">U36</f>
        <v>65</v>
      </c>
      <c r="V236" s="5">
        <f t="shared" si="52"/>
        <v>60</v>
      </c>
      <c r="W236" s="5">
        <f t="shared" si="52"/>
        <v>0</v>
      </c>
    </row>
    <row r="237" spans="1:23">
      <c r="A237" s="43">
        <v>236</v>
      </c>
      <c r="B237" s="44">
        <f>'Match Score and Team Input'!B237</f>
        <v>0</v>
      </c>
      <c r="C237" s="44">
        <f>'Match Score and Team Input'!C237</f>
        <v>0</v>
      </c>
      <c r="D237" s="44">
        <f>'Match Score and Team Input'!D237</f>
        <v>0</v>
      </c>
      <c r="E237" s="45">
        <f>'Match Score and Team Input'!E237</f>
        <v>0</v>
      </c>
      <c r="F237" s="45">
        <f>'Match Score and Team Input'!F237</f>
        <v>0</v>
      </c>
      <c r="G237" s="45">
        <f>'Match Score and Team Input'!G237</f>
        <v>0</v>
      </c>
      <c r="H237" s="44">
        <f>'Match Score and Team Input'!H237</f>
        <v>0</v>
      </c>
      <c r="I237" s="44">
        <f>'Match Score and Team Input'!I237</f>
        <v>0</v>
      </c>
      <c r="J237" s="44">
        <f>'Match Score and Team Input'!J237</f>
        <v>0</v>
      </c>
      <c r="K237" s="45">
        <f>'Match Score and Team Input'!K237</f>
        <v>0</v>
      </c>
      <c r="L237" s="45">
        <f>'Match Score and Team Input'!L237</f>
        <v>0</v>
      </c>
      <c r="M237" s="45">
        <f>'Match Score and Team Input'!M237</f>
        <v>0</v>
      </c>
      <c r="S237" s="5">
        <f t="shared" si="29"/>
        <v>4488</v>
      </c>
      <c r="T237" s="5">
        <f t="shared" si="28"/>
        <v>36</v>
      </c>
      <c r="U237" s="5">
        <f t="shared" ref="U237:W237" si="53">U37</f>
        <v>50</v>
      </c>
      <c r="V237" s="5">
        <f t="shared" si="53"/>
        <v>111</v>
      </c>
      <c r="W237" s="5">
        <f t="shared" si="53"/>
        <v>0</v>
      </c>
    </row>
    <row r="238" spans="1:23">
      <c r="A238" s="43">
        <v>237</v>
      </c>
      <c r="B238" s="44">
        <f>'Match Score and Team Input'!B238</f>
        <v>0</v>
      </c>
      <c r="C238" s="44">
        <f>'Match Score and Team Input'!C238</f>
        <v>0</v>
      </c>
      <c r="D238" s="44">
        <f>'Match Score and Team Input'!D238</f>
        <v>0</v>
      </c>
      <c r="E238" s="45">
        <f>'Match Score and Team Input'!E238</f>
        <v>0</v>
      </c>
      <c r="F238" s="45">
        <f>'Match Score and Team Input'!F238</f>
        <v>0</v>
      </c>
      <c r="G238" s="45">
        <f>'Match Score and Team Input'!G238</f>
        <v>0</v>
      </c>
      <c r="H238" s="44">
        <f>'Match Score and Team Input'!H238</f>
        <v>0</v>
      </c>
      <c r="I238" s="44">
        <f>'Match Score and Team Input'!I238</f>
        <v>0</v>
      </c>
      <c r="J238" s="44">
        <f>'Match Score and Team Input'!J238</f>
        <v>0</v>
      </c>
      <c r="K238" s="45">
        <f>'Match Score and Team Input'!K238</f>
        <v>0</v>
      </c>
      <c r="L238" s="45">
        <f>'Match Score and Team Input'!L238</f>
        <v>0</v>
      </c>
      <c r="M238" s="45">
        <f>'Match Score and Team Input'!M238</f>
        <v>0</v>
      </c>
      <c r="S238" s="5">
        <f t="shared" si="29"/>
        <v>4719</v>
      </c>
      <c r="T238" s="5">
        <f t="shared" si="28"/>
        <v>37</v>
      </c>
      <c r="U238" s="5">
        <f t="shared" si="28"/>
        <v>55</v>
      </c>
      <c r="V238" s="5">
        <f t="shared" si="28"/>
        <v>43</v>
      </c>
      <c r="W238" s="5">
        <f t="shared" si="28"/>
        <v>0</v>
      </c>
    </row>
    <row r="239" spans="1:23">
      <c r="A239" s="43">
        <v>238</v>
      </c>
      <c r="B239" s="44">
        <f>'Match Score and Team Input'!B239</f>
        <v>0</v>
      </c>
      <c r="C239" s="44">
        <f>'Match Score and Team Input'!C239</f>
        <v>0</v>
      </c>
      <c r="D239" s="44">
        <f>'Match Score and Team Input'!D239</f>
        <v>0</v>
      </c>
      <c r="E239" s="45">
        <f>'Match Score and Team Input'!E239</f>
        <v>0</v>
      </c>
      <c r="F239" s="45">
        <f>'Match Score and Team Input'!F239</f>
        <v>0</v>
      </c>
      <c r="G239" s="45">
        <f>'Match Score and Team Input'!G239</f>
        <v>0</v>
      </c>
      <c r="H239" s="44">
        <f>'Match Score and Team Input'!H239</f>
        <v>0</v>
      </c>
      <c r="I239" s="44">
        <f>'Match Score and Team Input'!I239</f>
        <v>0</v>
      </c>
      <c r="J239" s="44">
        <f>'Match Score and Team Input'!J239</f>
        <v>0</v>
      </c>
      <c r="K239" s="45">
        <f>'Match Score and Team Input'!K239</f>
        <v>0</v>
      </c>
      <c r="L239" s="45">
        <f>'Match Score and Team Input'!L239</f>
        <v>0</v>
      </c>
      <c r="M239" s="45">
        <f>'Match Score and Team Input'!M239</f>
        <v>0</v>
      </c>
      <c r="S239" s="5">
        <f t="shared" si="29"/>
        <v>4979</v>
      </c>
      <c r="T239" s="5">
        <f t="shared" si="28"/>
        <v>38</v>
      </c>
      <c r="U239" s="5">
        <f t="shared" ref="U239:W239" si="54">U39</f>
        <v>75</v>
      </c>
      <c r="V239" s="5">
        <f t="shared" si="54"/>
        <v>70</v>
      </c>
      <c r="W239" s="5">
        <f t="shared" si="54"/>
        <v>0</v>
      </c>
    </row>
    <row r="240" spans="1:23">
      <c r="A240" s="43">
        <v>239</v>
      </c>
      <c r="B240" s="44">
        <f>'Match Score and Team Input'!B240</f>
        <v>0</v>
      </c>
      <c r="C240" s="44">
        <f>'Match Score and Team Input'!C240</f>
        <v>0</v>
      </c>
      <c r="D240" s="44">
        <f>'Match Score and Team Input'!D240</f>
        <v>0</v>
      </c>
      <c r="E240" s="45">
        <f>'Match Score and Team Input'!E240</f>
        <v>0</v>
      </c>
      <c r="F240" s="45">
        <f>'Match Score and Team Input'!F240</f>
        <v>0</v>
      </c>
      <c r="G240" s="45">
        <f>'Match Score and Team Input'!G240</f>
        <v>0</v>
      </c>
      <c r="H240" s="44">
        <f>'Match Score and Team Input'!H240</f>
        <v>0</v>
      </c>
      <c r="I240" s="44">
        <f>'Match Score and Team Input'!I240</f>
        <v>0</v>
      </c>
      <c r="J240" s="44">
        <f>'Match Score and Team Input'!J240</f>
        <v>0</v>
      </c>
      <c r="K240" s="45">
        <f>'Match Score and Team Input'!K240</f>
        <v>0</v>
      </c>
      <c r="L240" s="45">
        <f>'Match Score and Team Input'!L240</f>
        <v>0</v>
      </c>
      <c r="M240" s="45">
        <f>'Match Score and Team Input'!M240</f>
        <v>0</v>
      </c>
      <c r="S240" s="5">
        <f t="shared" si="29"/>
        <v>1334</v>
      </c>
      <c r="T240" s="5">
        <f t="shared" si="28"/>
        <v>39</v>
      </c>
      <c r="U240" s="5">
        <f t="shared" ref="U240:W240" si="55">U40</f>
        <v>70</v>
      </c>
      <c r="V240" s="5">
        <f t="shared" si="55"/>
        <v>73</v>
      </c>
      <c r="W240" s="5">
        <f t="shared" si="55"/>
        <v>0</v>
      </c>
    </row>
    <row r="241" spans="1:23">
      <c r="A241" s="43">
        <v>240</v>
      </c>
      <c r="B241" s="44">
        <f>'Match Score and Team Input'!B241</f>
        <v>0</v>
      </c>
      <c r="C241" s="44">
        <f>'Match Score and Team Input'!C241</f>
        <v>0</v>
      </c>
      <c r="D241" s="44">
        <f>'Match Score and Team Input'!D241</f>
        <v>0</v>
      </c>
      <c r="E241" s="45">
        <f>'Match Score and Team Input'!E241</f>
        <v>0</v>
      </c>
      <c r="F241" s="45">
        <f>'Match Score and Team Input'!F241</f>
        <v>0</v>
      </c>
      <c r="G241" s="45">
        <f>'Match Score and Team Input'!G241</f>
        <v>0</v>
      </c>
      <c r="H241" s="44">
        <f>'Match Score and Team Input'!H241</f>
        <v>0</v>
      </c>
      <c r="I241" s="44">
        <f>'Match Score and Team Input'!I241</f>
        <v>0</v>
      </c>
      <c r="J241" s="44">
        <f>'Match Score and Team Input'!J241</f>
        <v>0</v>
      </c>
      <c r="K241" s="45">
        <f>'Match Score and Team Input'!K241</f>
        <v>0</v>
      </c>
      <c r="L241" s="45">
        <f>'Match Score and Team Input'!L241</f>
        <v>0</v>
      </c>
      <c r="M241" s="45">
        <f>'Match Score and Team Input'!M241</f>
        <v>0</v>
      </c>
      <c r="S241" s="5">
        <f t="shared" si="29"/>
        <v>365</v>
      </c>
      <c r="T241" s="5">
        <f t="shared" si="28"/>
        <v>40</v>
      </c>
      <c r="U241" s="5">
        <f t="shared" ref="U241:W241" si="56">U41</f>
        <v>50</v>
      </c>
      <c r="V241" s="5">
        <f t="shared" si="56"/>
        <v>82</v>
      </c>
      <c r="W241" s="5">
        <f t="shared" si="56"/>
        <v>0</v>
      </c>
    </row>
    <row r="242" spans="1:23">
      <c r="A242" s="43">
        <v>241</v>
      </c>
      <c r="B242" s="44">
        <f>'Match Score and Team Input'!B242</f>
        <v>0</v>
      </c>
      <c r="C242" s="44">
        <f>'Match Score and Team Input'!C242</f>
        <v>0</v>
      </c>
      <c r="D242" s="44">
        <f>'Match Score and Team Input'!D242</f>
        <v>0</v>
      </c>
      <c r="E242" s="45">
        <f>'Match Score and Team Input'!E242</f>
        <v>0</v>
      </c>
      <c r="F242" s="45">
        <f>'Match Score and Team Input'!F242</f>
        <v>0</v>
      </c>
      <c r="G242" s="45">
        <f>'Match Score and Team Input'!G242</f>
        <v>0</v>
      </c>
      <c r="H242" s="44">
        <f>'Match Score and Team Input'!H242</f>
        <v>0</v>
      </c>
      <c r="I242" s="44">
        <f>'Match Score and Team Input'!I242</f>
        <v>0</v>
      </c>
      <c r="J242" s="44">
        <f>'Match Score and Team Input'!J242</f>
        <v>0</v>
      </c>
      <c r="K242" s="45">
        <f>'Match Score and Team Input'!K242</f>
        <v>0</v>
      </c>
      <c r="L242" s="45">
        <f>'Match Score and Team Input'!L242</f>
        <v>0</v>
      </c>
      <c r="M242" s="45">
        <f>'Match Score and Team Input'!M242</f>
        <v>0</v>
      </c>
      <c r="S242" s="5">
        <f t="shared" si="29"/>
        <v>45</v>
      </c>
      <c r="T242" s="5">
        <f t="shared" si="28"/>
        <v>41</v>
      </c>
      <c r="U242" s="5">
        <f t="shared" si="28"/>
        <v>50</v>
      </c>
      <c r="V242" s="5">
        <f t="shared" si="28"/>
        <v>122</v>
      </c>
      <c r="W242" s="5">
        <f t="shared" si="28"/>
        <v>0</v>
      </c>
    </row>
    <row r="243" spans="1:23">
      <c r="A243" s="43">
        <v>242</v>
      </c>
      <c r="B243" s="44">
        <f>'Match Score and Team Input'!B243</f>
        <v>0</v>
      </c>
      <c r="C243" s="44">
        <f>'Match Score and Team Input'!C243</f>
        <v>0</v>
      </c>
      <c r="D243" s="44">
        <f>'Match Score and Team Input'!D243</f>
        <v>0</v>
      </c>
      <c r="E243" s="45">
        <f>'Match Score and Team Input'!E243</f>
        <v>0</v>
      </c>
      <c r="F243" s="45">
        <f>'Match Score and Team Input'!F243</f>
        <v>0</v>
      </c>
      <c r="G243" s="45">
        <f>'Match Score and Team Input'!G243</f>
        <v>0</v>
      </c>
      <c r="H243" s="44">
        <f>'Match Score and Team Input'!H243</f>
        <v>0</v>
      </c>
      <c r="I243" s="44">
        <f>'Match Score and Team Input'!I243</f>
        <v>0</v>
      </c>
      <c r="J243" s="44">
        <f>'Match Score and Team Input'!J243</f>
        <v>0</v>
      </c>
      <c r="K243" s="45">
        <f>'Match Score and Team Input'!K243</f>
        <v>0</v>
      </c>
      <c r="L243" s="45">
        <f>'Match Score and Team Input'!L243</f>
        <v>0</v>
      </c>
      <c r="M243" s="45">
        <f>'Match Score and Team Input'!M243</f>
        <v>0</v>
      </c>
      <c r="S243" s="5">
        <f t="shared" si="29"/>
        <v>4476</v>
      </c>
      <c r="T243" s="5">
        <f t="shared" si="28"/>
        <v>42</v>
      </c>
      <c r="U243" s="5">
        <f t="shared" ref="U243:W243" si="57">U43</f>
        <v>70</v>
      </c>
      <c r="V243" s="5">
        <f t="shared" si="57"/>
        <v>102</v>
      </c>
      <c r="W243" s="5">
        <f t="shared" si="57"/>
        <v>0</v>
      </c>
    </row>
    <row r="244" spans="1:23">
      <c r="A244" s="43">
        <v>243</v>
      </c>
      <c r="B244" s="44">
        <f>'Match Score and Team Input'!B244</f>
        <v>0</v>
      </c>
      <c r="C244" s="44">
        <f>'Match Score and Team Input'!C244</f>
        <v>0</v>
      </c>
      <c r="D244" s="44">
        <f>'Match Score and Team Input'!D244</f>
        <v>0</v>
      </c>
      <c r="E244" s="45">
        <f>'Match Score and Team Input'!E244</f>
        <v>0</v>
      </c>
      <c r="F244" s="45">
        <f>'Match Score and Team Input'!F244</f>
        <v>0</v>
      </c>
      <c r="G244" s="45">
        <f>'Match Score and Team Input'!G244</f>
        <v>0</v>
      </c>
      <c r="H244" s="44">
        <f>'Match Score and Team Input'!H244</f>
        <v>0</v>
      </c>
      <c r="I244" s="44">
        <f>'Match Score and Team Input'!I244</f>
        <v>0</v>
      </c>
      <c r="J244" s="44">
        <f>'Match Score and Team Input'!J244</f>
        <v>0</v>
      </c>
      <c r="K244" s="45">
        <f>'Match Score and Team Input'!K244</f>
        <v>0</v>
      </c>
      <c r="L244" s="45">
        <f>'Match Score and Team Input'!L244</f>
        <v>0</v>
      </c>
      <c r="M244" s="45">
        <f>'Match Score and Team Input'!M244</f>
        <v>0</v>
      </c>
      <c r="S244" s="5">
        <f t="shared" si="29"/>
        <v>4288</v>
      </c>
      <c r="T244" s="5">
        <f t="shared" si="28"/>
        <v>43</v>
      </c>
      <c r="U244" s="5">
        <f t="shared" ref="U244:W244" si="58">U44</f>
        <v>55</v>
      </c>
      <c r="V244" s="5">
        <f t="shared" si="58"/>
        <v>70</v>
      </c>
      <c r="W244" s="5">
        <f t="shared" si="58"/>
        <v>0</v>
      </c>
    </row>
    <row r="245" spans="1:23">
      <c r="A245" s="43">
        <v>244</v>
      </c>
      <c r="B245" s="44">
        <f>'Match Score and Team Input'!B245</f>
        <v>0</v>
      </c>
      <c r="C245" s="44">
        <f>'Match Score and Team Input'!C245</f>
        <v>0</v>
      </c>
      <c r="D245" s="44">
        <f>'Match Score and Team Input'!D245</f>
        <v>0</v>
      </c>
      <c r="E245" s="45">
        <f>'Match Score and Team Input'!E245</f>
        <v>0</v>
      </c>
      <c r="F245" s="45">
        <f>'Match Score and Team Input'!F245</f>
        <v>0</v>
      </c>
      <c r="G245" s="45">
        <f>'Match Score and Team Input'!G245</f>
        <v>0</v>
      </c>
      <c r="H245" s="44">
        <f>'Match Score and Team Input'!H245</f>
        <v>0</v>
      </c>
      <c r="I245" s="44">
        <f>'Match Score and Team Input'!I245</f>
        <v>0</v>
      </c>
      <c r="J245" s="44">
        <f>'Match Score and Team Input'!J245</f>
        <v>0</v>
      </c>
      <c r="K245" s="45">
        <f>'Match Score and Team Input'!K245</f>
        <v>0</v>
      </c>
      <c r="L245" s="45">
        <f>'Match Score and Team Input'!L245</f>
        <v>0</v>
      </c>
      <c r="M245" s="45">
        <f>'Match Score and Team Input'!M245</f>
        <v>0</v>
      </c>
      <c r="S245" s="5">
        <f t="shared" si="29"/>
        <v>1266</v>
      </c>
      <c r="T245" s="5">
        <f t="shared" si="28"/>
        <v>44</v>
      </c>
      <c r="U245" s="5">
        <f t="shared" ref="U245:W245" si="59">U45</f>
        <v>70</v>
      </c>
      <c r="V245" s="5">
        <f t="shared" si="59"/>
        <v>110</v>
      </c>
      <c r="W245" s="5">
        <f t="shared" si="59"/>
        <v>0</v>
      </c>
    </row>
    <row r="246" spans="1:23">
      <c r="A246" s="43">
        <v>245</v>
      </c>
      <c r="B246" s="44">
        <f>'Match Score and Team Input'!B246</f>
        <v>0</v>
      </c>
      <c r="C246" s="44">
        <f>'Match Score and Team Input'!C246</f>
        <v>0</v>
      </c>
      <c r="D246" s="44">
        <f>'Match Score and Team Input'!D246</f>
        <v>0</v>
      </c>
      <c r="E246" s="45">
        <f>'Match Score and Team Input'!E246</f>
        <v>0</v>
      </c>
      <c r="F246" s="45">
        <f>'Match Score and Team Input'!F246</f>
        <v>0</v>
      </c>
      <c r="G246" s="45">
        <f>'Match Score and Team Input'!G246</f>
        <v>0</v>
      </c>
      <c r="H246" s="44">
        <f>'Match Score and Team Input'!H246</f>
        <v>0</v>
      </c>
      <c r="I246" s="44">
        <f>'Match Score and Team Input'!I246</f>
        <v>0</v>
      </c>
      <c r="J246" s="44">
        <f>'Match Score and Team Input'!J246</f>
        <v>0</v>
      </c>
      <c r="K246" s="45">
        <f>'Match Score and Team Input'!K246</f>
        <v>0</v>
      </c>
      <c r="L246" s="45">
        <f>'Match Score and Team Input'!L246</f>
        <v>0</v>
      </c>
      <c r="M246" s="45">
        <f>'Match Score and Team Input'!M246</f>
        <v>0</v>
      </c>
      <c r="S246" s="5">
        <f t="shared" si="29"/>
        <v>70</v>
      </c>
      <c r="T246" s="5">
        <f t="shared" si="28"/>
        <v>45</v>
      </c>
      <c r="U246" s="5">
        <f t="shared" si="28"/>
        <v>70</v>
      </c>
      <c r="V246" s="5">
        <f t="shared" si="28"/>
        <v>50</v>
      </c>
      <c r="W246" s="5">
        <f t="shared" si="28"/>
        <v>0</v>
      </c>
    </row>
    <row r="247" spans="1:23">
      <c r="A247" s="43">
        <v>246</v>
      </c>
      <c r="B247" s="44">
        <f>'Match Score and Team Input'!B247</f>
        <v>0</v>
      </c>
      <c r="C247" s="44">
        <f>'Match Score and Team Input'!C247</f>
        <v>0</v>
      </c>
      <c r="D247" s="44">
        <f>'Match Score and Team Input'!D247</f>
        <v>0</v>
      </c>
      <c r="E247" s="45">
        <f>'Match Score and Team Input'!E247</f>
        <v>0</v>
      </c>
      <c r="F247" s="45">
        <f>'Match Score and Team Input'!F247</f>
        <v>0</v>
      </c>
      <c r="G247" s="45">
        <f>'Match Score and Team Input'!G247</f>
        <v>0</v>
      </c>
      <c r="H247" s="44">
        <f>'Match Score and Team Input'!H247</f>
        <v>0</v>
      </c>
      <c r="I247" s="44">
        <f>'Match Score and Team Input'!I247</f>
        <v>0</v>
      </c>
      <c r="J247" s="44">
        <f>'Match Score and Team Input'!J247</f>
        <v>0</v>
      </c>
      <c r="K247" s="45">
        <f>'Match Score and Team Input'!K247</f>
        <v>0</v>
      </c>
      <c r="L247" s="45">
        <f>'Match Score and Team Input'!L247</f>
        <v>0</v>
      </c>
      <c r="M247" s="45">
        <f>'Match Score and Team Input'!M247</f>
        <v>0</v>
      </c>
      <c r="S247" s="5">
        <f t="shared" si="29"/>
        <v>79</v>
      </c>
      <c r="T247" s="5">
        <f t="shared" si="28"/>
        <v>46</v>
      </c>
      <c r="U247" s="5">
        <f t="shared" ref="U247:W247" si="60">U47</f>
        <v>70</v>
      </c>
      <c r="V247" s="5">
        <f t="shared" si="60"/>
        <v>151</v>
      </c>
      <c r="W247" s="5">
        <f t="shared" si="60"/>
        <v>0</v>
      </c>
    </row>
    <row r="248" spans="1:23">
      <c r="A248" s="43">
        <v>247</v>
      </c>
      <c r="B248" s="44">
        <f>'Match Score and Team Input'!B248</f>
        <v>0</v>
      </c>
      <c r="C248" s="44">
        <f>'Match Score and Team Input'!C248</f>
        <v>0</v>
      </c>
      <c r="D248" s="44">
        <f>'Match Score and Team Input'!D248</f>
        <v>0</v>
      </c>
      <c r="E248" s="45">
        <f>'Match Score and Team Input'!E248</f>
        <v>0</v>
      </c>
      <c r="F248" s="45">
        <f>'Match Score and Team Input'!F248</f>
        <v>0</v>
      </c>
      <c r="G248" s="45">
        <f>'Match Score and Team Input'!G248</f>
        <v>0</v>
      </c>
      <c r="H248" s="44">
        <f>'Match Score and Team Input'!H248</f>
        <v>0</v>
      </c>
      <c r="I248" s="44">
        <f>'Match Score and Team Input'!I248</f>
        <v>0</v>
      </c>
      <c r="J248" s="44">
        <f>'Match Score and Team Input'!J248</f>
        <v>0</v>
      </c>
      <c r="K248" s="45">
        <f>'Match Score and Team Input'!K248</f>
        <v>0</v>
      </c>
      <c r="L248" s="45">
        <f>'Match Score and Team Input'!L248</f>
        <v>0</v>
      </c>
      <c r="M248" s="45">
        <f>'Match Score and Team Input'!M248</f>
        <v>0</v>
      </c>
      <c r="S248" s="5">
        <f t="shared" si="29"/>
        <v>5320</v>
      </c>
      <c r="T248" s="5">
        <f t="shared" si="28"/>
        <v>47</v>
      </c>
      <c r="U248" s="5">
        <f t="shared" ref="U248:W248" si="61">U48</f>
        <v>35</v>
      </c>
      <c r="V248" s="5">
        <f t="shared" si="61"/>
        <v>40</v>
      </c>
      <c r="W248" s="5">
        <f t="shared" si="61"/>
        <v>0</v>
      </c>
    </row>
    <row r="249" spans="1:23">
      <c r="A249" s="43">
        <v>248</v>
      </c>
      <c r="B249" s="44">
        <f>'Match Score and Team Input'!B249</f>
        <v>0</v>
      </c>
      <c r="C249" s="44">
        <f>'Match Score and Team Input'!C249</f>
        <v>0</v>
      </c>
      <c r="D249" s="44">
        <f>'Match Score and Team Input'!D249</f>
        <v>0</v>
      </c>
      <c r="E249" s="45">
        <f>'Match Score and Team Input'!E249</f>
        <v>0</v>
      </c>
      <c r="F249" s="45">
        <f>'Match Score and Team Input'!F249</f>
        <v>0</v>
      </c>
      <c r="G249" s="45">
        <f>'Match Score and Team Input'!G249</f>
        <v>0</v>
      </c>
      <c r="H249" s="44">
        <f>'Match Score and Team Input'!H249</f>
        <v>0</v>
      </c>
      <c r="I249" s="44">
        <f>'Match Score and Team Input'!I249</f>
        <v>0</v>
      </c>
      <c r="J249" s="44">
        <f>'Match Score and Team Input'!J249</f>
        <v>0</v>
      </c>
      <c r="K249" s="45">
        <f>'Match Score and Team Input'!K249</f>
        <v>0</v>
      </c>
      <c r="L249" s="45">
        <f>'Match Score and Team Input'!L249</f>
        <v>0</v>
      </c>
      <c r="M249" s="45">
        <f>'Match Score and Team Input'!M249</f>
        <v>0</v>
      </c>
      <c r="S249" s="5">
        <f t="shared" si="29"/>
        <v>955</v>
      </c>
      <c r="T249" s="5">
        <f t="shared" si="28"/>
        <v>48</v>
      </c>
      <c r="U249" s="5">
        <f t="shared" ref="U249:W249" si="62">U49</f>
        <v>35</v>
      </c>
      <c r="V249" s="5">
        <f t="shared" si="62"/>
        <v>114</v>
      </c>
      <c r="W249" s="5">
        <f t="shared" si="62"/>
        <v>100</v>
      </c>
    </row>
    <row r="250" spans="1:23">
      <c r="A250" s="43">
        <v>249</v>
      </c>
      <c r="B250" s="44">
        <f>'Match Score and Team Input'!B250</f>
        <v>0</v>
      </c>
      <c r="C250" s="44">
        <f>'Match Score and Team Input'!C250</f>
        <v>0</v>
      </c>
      <c r="D250" s="44">
        <f>'Match Score and Team Input'!D250</f>
        <v>0</v>
      </c>
      <c r="E250" s="45">
        <f>'Match Score and Team Input'!E250</f>
        <v>0</v>
      </c>
      <c r="F250" s="45">
        <f>'Match Score and Team Input'!F250</f>
        <v>0</v>
      </c>
      <c r="G250" s="45">
        <f>'Match Score and Team Input'!G250</f>
        <v>0</v>
      </c>
      <c r="H250" s="44">
        <f>'Match Score and Team Input'!H250</f>
        <v>0</v>
      </c>
      <c r="I250" s="44">
        <f>'Match Score and Team Input'!I250</f>
        <v>0</v>
      </c>
      <c r="J250" s="44">
        <f>'Match Score and Team Input'!J250</f>
        <v>0</v>
      </c>
      <c r="K250" s="45">
        <f>'Match Score and Team Input'!K250</f>
        <v>0</v>
      </c>
      <c r="L250" s="45">
        <f>'Match Score and Team Input'!L250</f>
        <v>0</v>
      </c>
      <c r="M250" s="45">
        <f>'Match Score and Team Input'!M250</f>
        <v>0</v>
      </c>
      <c r="S250" s="5">
        <f t="shared" si="29"/>
        <v>353</v>
      </c>
      <c r="T250" s="5">
        <f t="shared" si="28"/>
        <v>49</v>
      </c>
      <c r="U250" s="5">
        <f t="shared" si="28"/>
        <v>30</v>
      </c>
      <c r="V250" s="5">
        <f t="shared" si="28"/>
        <v>22</v>
      </c>
      <c r="W250" s="5">
        <f t="shared" si="28"/>
        <v>0</v>
      </c>
    </row>
    <row r="251" spans="1:23">
      <c r="A251" s="43">
        <v>250</v>
      </c>
      <c r="B251" s="44">
        <f>'Match Score and Team Input'!B251</f>
        <v>0</v>
      </c>
      <c r="C251" s="44">
        <f>'Match Score and Team Input'!C251</f>
        <v>0</v>
      </c>
      <c r="D251" s="44">
        <f>'Match Score and Team Input'!D251</f>
        <v>0</v>
      </c>
      <c r="E251" s="45">
        <f>'Match Score and Team Input'!E251</f>
        <v>0</v>
      </c>
      <c r="F251" s="45">
        <f>'Match Score and Team Input'!F251</f>
        <v>0</v>
      </c>
      <c r="G251" s="45">
        <f>'Match Score and Team Input'!G251</f>
        <v>0</v>
      </c>
      <c r="H251" s="44">
        <f>'Match Score and Team Input'!H251</f>
        <v>0</v>
      </c>
      <c r="I251" s="44">
        <f>'Match Score and Team Input'!I251</f>
        <v>0</v>
      </c>
      <c r="J251" s="44">
        <f>'Match Score and Team Input'!J251</f>
        <v>0</v>
      </c>
      <c r="K251" s="45">
        <f>'Match Score and Team Input'!K251</f>
        <v>0</v>
      </c>
      <c r="L251" s="45">
        <f>'Match Score and Team Input'!L251</f>
        <v>0</v>
      </c>
      <c r="M251" s="45">
        <f>'Match Score and Team Input'!M251</f>
        <v>0</v>
      </c>
      <c r="S251" s="5">
        <f t="shared" si="29"/>
        <v>188</v>
      </c>
      <c r="T251" s="5">
        <f t="shared" si="28"/>
        <v>50</v>
      </c>
      <c r="U251" s="5">
        <f t="shared" ref="U251:W251" si="63">U51</f>
        <v>45</v>
      </c>
      <c r="V251" s="5">
        <f t="shared" si="63"/>
        <v>123</v>
      </c>
      <c r="W251" s="5">
        <f t="shared" si="63"/>
        <v>40</v>
      </c>
    </row>
    <row r="252" spans="1:23">
      <c r="A252" s="43">
        <v>251</v>
      </c>
      <c r="B252" s="44">
        <f>'Match Score and Team Input'!B252</f>
        <v>0</v>
      </c>
      <c r="C252" s="44">
        <f>'Match Score and Team Input'!C252</f>
        <v>0</v>
      </c>
      <c r="D252" s="44">
        <f>'Match Score and Team Input'!D252</f>
        <v>0</v>
      </c>
      <c r="E252" s="45">
        <f>'Match Score and Team Input'!E252</f>
        <v>0</v>
      </c>
      <c r="F252" s="45">
        <f>'Match Score and Team Input'!F252</f>
        <v>0</v>
      </c>
      <c r="G252" s="45">
        <f>'Match Score and Team Input'!G252</f>
        <v>0</v>
      </c>
      <c r="H252" s="44">
        <f>'Match Score and Team Input'!H252</f>
        <v>0</v>
      </c>
      <c r="I252" s="44">
        <f>'Match Score and Team Input'!I252</f>
        <v>0</v>
      </c>
      <c r="J252" s="44">
        <f>'Match Score and Team Input'!J252</f>
        <v>0</v>
      </c>
      <c r="K252" s="45">
        <f>'Match Score and Team Input'!K252</f>
        <v>0</v>
      </c>
      <c r="L252" s="45">
        <f>'Match Score and Team Input'!L252</f>
        <v>0</v>
      </c>
      <c r="M252" s="45">
        <f>'Match Score and Team Input'!M252</f>
        <v>0</v>
      </c>
      <c r="S252" s="5">
        <f t="shared" si="29"/>
        <v>2980</v>
      </c>
      <c r="T252" s="5">
        <f t="shared" si="28"/>
        <v>51</v>
      </c>
      <c r="U252" s="5">
        <f t="shared" ref="U252:W252" si="64">U52</f>
        <v>70</v>
      </c>
      <c r="V252" s="5">
        <f t="shared" si="64"/>
        <v>73</v>
      </c>
      <c r="W252" s="5">
        <f t="shared" si="64"/>
        <v>0</v>
      </c>
    </row>
    <row r="253" spans="1:23">
      <c r="A253" s="43">
        <v>252</v>
      </c>
      <c r="B253" s="44">
        <f>'Match Score and Team Input'!B253</f>
        <v>0</v>
      </c>
      <c r="C253" s="44">
        <f>'Match Score and Team Input'!C253</f>
        <v>0</v>
      </c>
      <c r="D253" s="44">
        <f>'Match Score and Team Input'!D253</f>
        <v>0</v>
      </c>
      <c r="E253" s="45">
        <f>'Match Score and Team Input'!E253</f>
        <v>0</v>
      </c>
      <c r="F253" s="45">
        <f>'Match Score and Team Input'!F253</f>
        <v>0</v>
      </c>
      <c r="G253" s="45">
        <f>'Match Score and Team Input'!G253</f>
        <v>0</v>
      </c>
      <c r="H253" s="44">
        <f>'Match Score and Team Input'!H253</f>
        <v>0</v>
      </c>
      <c r="I253" s="44">
        <f>'Match Score and Team Input'!I253</f>
        <v>0</v>
      </c>
      <c r="J253" s="44">
        <f>'Match Score and Team Input'!J253</f>
        <v>0</v>
      </c>
      <c r="K253" s="45">
        <f>'Match Score and Team Input'!K253</f>
        <v>0</v>
      </c>
      <c r="L253" s="45">
        <f>'Match Score and Team Input'!L253</f>
        <v>0</v>
      </c>
      <c r="M253" s="45">
        <f>'Match Score and Team Input'!M253</f>
        <v>0</v>
      </c>
      <c r="S253" s="5">
        <f t="shared" si="29"/>
        <v>3098</v>
      </c>
      <c r="T253" s="5">
        <f t="shared" si="28"/>
        <v>52</v>
      </c>
      <c r="U253" s="5">
        <f t="shared" ref="U253:W253" si="65">U53</f>
        <v>70</v>
      </c>
      <c r="V253" s="5">
        <f t="shared" si="65"/>
        <v>71</v>
      </c>
      <c r="W253" s="5">
        <f t="shared" si="65"/>
        <v>0</v>
      </c>
    </row>
    <row r="254" spans="1:23">
      <c r="A254" s="43">
        <v>253</v>
      </c>
      <c r="B254" s="44">
        <f>'Match Score and Team Input'!B254</f>
        <v>0</v>
      </c>
      <c r="C254" s="44">
        <f>'Match Score and Team Input'!C254</f>
        <v>0</v>
      </c>
      <c r="D254" s="44">
        <f>'Match Score and Team Input'!D254</f>
        <v>0</v>
      </c>
      <c r="E254" s="45">
        <f>'Match Score and Team Input'!E254</f>
        <v>0</v>
      </c>
      <c r="F254" s="45">
        <f>'Match Score and Team Input'!F254</f>
        <v>0</v>
      </c>
      <c r="G254" s="45">
        <f>'Match Score and Team Input'!G254</f>
        <v>0</v>
      </c>
      <c r="H254" s="44">
        <f>'Match Score and Team Input'!H254</f>
        <v>0</v>
      </c>
      <c r="I254" s="44">
        <f>'Match Score and Team Input'!I254</f>
        <v>0</v>
      </c>
      <c r="J254" s="44">
        <f>'Match Score and Team Input'!J254</f>
        <v>0</v>
      </c>
      <c r="K254" s="45">
        <f>'Match Score and Team Input'!K254</f>
        <v>0</v>
      </c>
      <c r="L254" s="45">
        <f>'Match Score and Team Input'!L254</f>
        <v>0</v>
      </c>
      <c r="M254" s="45">
        <f>'Match Score and Team Input'!M254</f>
        <v>0</v>
      </c>
      <c r="S254" s="5">
        <f t="shared" si="29"/>
        <v>126</v>
      </c>
      <c r="T254" s="5">
        <f t="shared" si="28"/>
        <v>53</v>
      </c>
      <c r="U254" s="5">
        <f t="shared" si="28"/>
        <v>55</v>
      </c>
      <c r="V254" s="5">
        <f t="shared" si="28"/>
        <v>160</v>
      </c>
      <c r="W254" s="5">
        <f t="shared" si="28"/>
        <v>0</v>
      </c>
    </row>
    <row r="255" spans="1:23">
      <c r="A255" s="43">
        <v>254</v>
      </c>
      <c r="B255" s="44">
        <f>'Match Score and Team Input'!B255</f>
        <v>0</v>
      </c>
      <c r="C255" s="44">
        <f>'Match Score and Team Input'!C255</f>
        <v>0</v>
      </c>
      <c r="D255" s="44">
        <f>'Match Score and Team Input'!D255</f>
        <v>0</v>
      </c>
      <c r="E255" s="45">
        <f>'Match Score and Team Input'!E255</f>
        <v>0</v>
      </c>
      <c r="F255" s="45">
        <f>'Match Score and Team Input'!F255</f>
        <v>0</v>
      </c>
      <c r="G255" s="45">
        <f>'Match Score and Team Input'!G255</f>
        <v>0</v>
      </c>
      <c r="H255" s="44">
        <f>'Match Score and Team Input'!H255</f>
        <v>0</v>
      </c>
      <c r="I255" s="44">
        <f>'Match Score and Team Input'!I255</f>
        <v>0</v>
      </c>
      <c r="J255" s="44">
        <f>'Match Score and Team Input'!J255</f>
        <v>0</v>
      </c>
      <c r="K255" s="45">
        <f>'Match Score and Team Input'!K255</f>
        <v>0</v>
      </c>
      <c r="L255" s="45">
        <f>'Match Score and Team Input'!L255</f>
        <v>0</v>
      </c>
      <c r="M255" s="45">
        <f>'Match Score and Team Input'!M255</f>
        <v>0</v>
      </c>
      <c r="S255" s="5">
        <f t="shared" si="29"/>
        <v>337</v>
      </c>
      <c r="T255" s="5">
        <f t="shared" si="28"/>
        <v>54</v>
      </c>
      <c r="U255" s="5">
        <f t="shared" ref="U255:W255" si="66">U55</f>
        <v>55</v>
      </c>
      <c r="V255" s="5">
        <f t="shared" si="66"/>
        <v>32</v>
      </c>
      <c r="W255" s="5">
        <f t="shared" si="66"/>
        <v>70</v>
      </c>
    </row>
    <row r="256" spans="1:23">
      <c r="A256" s="43">
        <v>255</v>
      </c>
      <c r="B256" s="44">
        <f>'Match Score and Team Input'!B256</f>
        <v>0</v>
      </c>
      <c r="C256" s="44">
        <f>'Match Score and Team Input'!C256</f>
        <v>0</v>
      </c>
      <c r="D256" s="44">
        <f>'Match Score and Team Input'!D256</f>
        <v>0</v>
      </c>
      <c r="E256" s="45">
        <f>'Match Score and Team Input'!E256</f>
        <v>0</v>
      </c>
      <c r="F256" s="45">
        <f>'Match Score and Team Input'!F256</f>
        <v>0</v>
      </c>
      <c r="G256" s="45">
        <f>'Match Score and Team Input'!G256</f>
        <v>0</v>
      </c>
      <c r="H256" s="44">
        <f>'Match Score and Team Input'!H256</f>
        <v>0</v>
      </c>
      <c r="I256" s="44">
        <f>'Match Score and Team Input'!I256</f>
        <v>0</v>
      </c>
      <c r="J256" s="44">
        <f>'Match Score and Team Input'!J256</f>
        <v>0</v>
      </c>
      <c r="K256" s="45">
        <f>'Match Score and Team Input'!K256</f>
        <v>0</v>
      </c>
      <c r="L256" s="45">
        <f>'Match Score and Team Input'!L256</f>
        <v>0</v>
      </c>
      <c r="M256" s="45">
        <f>'Match Score and Team Input'!M256</f>
        <v>0</v>
      </c>
      <c r="S256" s="5">
        <f t="shared" si="29"/>
        <v>4719</v>
      </c>
      <c r="T256" s="5">
        <f t="shared" si="28"/>
        <v>55</v>
      </c>
      <c r="U256" s="5">
        <f t="shared" ref="U256:W256" si="67">U56</f>
        <v>50</v>
      </c>
      <c r="V256" s="5">
        <f t="shared" si="67"/>
        <v>32</v>
      </c>
      <c r="W256" s="5">
        <f t="shared" si="67"/>
        <v>50</v>
      </c>
    </row>
    <row r="257" spans="1:23">
      <c r="A257" s="43">
        <v>256</v>
      </c>
      <c r="B257" s="44">
        <f>'Match Score and Team Input'!B257</f>
        <v>0</v>
      </c>
      <c r="C257" s="44">
        <f>'Match Score and Team Input'!C257</f>
        <v>0</v>
      </c>
      <c r="D257" s="44">
        <f>'Match Score and Team Input'!D257</f>
        <v>0</v>
      </c>
      <c r="E257" s="45">
        <f>'Match Score and Team Input'!E257</f>
        <v>0</v>
      </c>
      <c r="F257" s="45">
        <f>'Match Score and Team Input'!F257</f>
        <v>0</v>
      </c>
      <c r="G257" s="45">
        <f>'Match Score and Team Input'!G257</f>
        <v>0</v>
      </c>
      <c r="H257" s="44">
        <f>'Match Score and Team Input'!H257</f>
        <v>0</v>
      </c>
      <c r="I257" s="44">
        <f>'Match Score and Team Input'!I257</f>
        <v>0</v>
      </c>
      <c r="J257" s="44">
        <f>'Match Score and Team Input'!J257</f>
        <v>0</v>
      </c>
      <c r="K257" s="45">
        <f>'Match Score and Team Input'!K257</f>
        <v>0</v>
      </c>
      <c r="L257" s="45">
        <f>'Match Score and Team Input'!L257</f>
        <v>0</v>
      </c>
      <c r="M257" s="45">
        <f>'Match Score and Team Input'!M257</f>
        <v>0</v>
      </c>
      <c r="S257" s="5">
        <f t="shared" si="29"/>
        <v>217</v>
      </c>
      <c r="T257" s="5">
        <f t="shared" si="28"/>
        <v>56</v>
      </c>
      <c r="U257" s="5">
        <f t="shared" ref="U257:W257" si="68">U57</f>
        <v>35</v>
      </c>
      <c r="V257" s="5">
        <f t="shared" si="68"/>
        <v>93</v>
      </c>
      <c r="W257" s="5">
        <f t="shared" si="68"/>
        <v>90</v>
      </c>
    </row>
    <row r="258" spans="1:23">
      <c r="A258" s="43">
        <v>257</v>
      </c>
      <c r="B258" s="44">
        <f>'Match Score and Team Input'!B258</f>
        <v>0</v>
      </c>
      <c r="C258" s="44">
        <f>'Match Score and Team Input'!C258</f>
        <v>0</v>
      </c>
      <c r="D258" s="44">
        <f>'Match Score and Team Input'!D258</f>
        <v>0</v>
      </c>
      <c r="E258" s="45">
        <f>'Match Score and Team Input'!E258</f>
        <v>0</v>
      </c>
      <c r="F258" s="45">
        <f>'Match Score and Team Input'!F258</f>
        <v>0</v>
      </c>
      <c r="G258" s="45">
        <f>'Match Score and Team Input'!G258</f>
        <v>0</v>
      </c>
      <c r="H258" s="44">
        <f>'Match Score and Team Input'!H258</f>
        <v>0</v>
      </c>
      <c r="I258" s="44">
        <f>'Match Score and Team Input'!I258</f>
        <v>0</v>
      </c>
      <c r="J258" s="44">
        <f>'Match Score and Team Input'!J258</f>
        <v>0</v>
      </c>
      <c r="K258" s="45">
        <f>'Match Score and Team Input'!K258</f>
        <v>0</v>
      </c>
      <c r="L258" s="45">
        <f>'Match Score and Team Input'!L258</f>
        <v>0</v>
      </c>
      <c r="M258" s="45">
        <f>'Match Score and Team Input'!M258</f>
        <v>0</v>
      </c>
      <c r="S258" s="5">
        <f t="shared" si="29"/>
        <v>5012</v>
      </c>
      <c r="T258" s="5">
        <f t="shared" si="28"/>
        <v>57</v>
      </c>
      <c r="U258" s="5">
        <f t="shared" si="28"/>
        <v>35</v>
      </c>
      <c r="V258" s="5">
        <f t="shared" si="28"/>
        <v>63</v>
      </c>
      <c r="W258" s="5">
        <f t="shared" si="28"/>
        <v>120</v>
      </c>
    </row>
    <row r="259" spans="1:23">
      <c r="A259" s="43">
        <v>258</v>
      </c>
      <c r="B259" s="44">
        <f>'Match Score and Team Input'!B259</f>
        <v>0</v>
      </c>
      <c r="C259" s="44">
        <f>'Match Score and Team Input'!C259</f>
        <v>0</v>
      </c>
      <c r="D259" s="44">
        <f>'Match Score and Team Input'!D259</f>
        <v>0</v>
      </c>
      <c r="E259" s="45">
        <f>'Match Score and Team Input'!E259</f>
        <v>0</v>
      </c>
      <c r="F259" s="45">
        <f>'Match Score and Team Input'!F259</f>
        <v>0</v>
      </c>
      <c r="G259" s="45">
        <f>'Match Score and Team Input'!G259</f>
        <v>0</v>
      </c>
      <c r="H259" s="44">
        <f>'Match Score and Team Input'!H259</f>
        <v>0</v>
      </c>
      <c r="I259" s="44">
        <f>'Match Score and Team Input'!I259</f>
        <v>0</v>
      </c>
      <c r="J259" s="44">
        <f>'Match Score and Team Input'!J259</f>
        <v>0</v>
      </c>
      <c r="K259" s="45">
        <f>'Match Score and Team Input'!K259</f>
        <v>0</v>
      </c>
      <c r="L259" s="45">
        <f>'Match Score and Team Input'!L259</f>
        <v>0</v>
      </c>
      <c r="M259" s="45">
        <f>'Match Score and Team Input'!M259</f>
        <v>0</v>
      </c>
      <c r="S259" s="5">
        <f t="shared" si="29"/>
        <v>5320</v>
      </c>
      <c r="T259" s="5">
        <f t="shared" si="28"/>
        <v>58</v>
      </c>
      <c r="U259" s="5">
        <f t="shared" ref="U259:W259" si="69">U59</f>
        <v>50</v>
      </c>
      <c r="V259" s="5">
        <f t="shared" si="69"/>
        <v>53</v>
      </c>
      <c r="W259" s="5">
        <f t="shared" si="69"/>
        <v>0</v>
      </c>
    </row>
    <row r="260" spans="1:23">
      <c r="A260" s="43">
        <v>259</v>
      </c>
      <c r="B260" s="44">
        <f>'Match Score and Team Input'!B260</f>
        <v>0</v>
      </c>
      <c r="C260" s="44">
        <f>'Match Score and Team Input'!C260</f>
        <v>0</v>
      </c>
      <c r="D260" s="44">
        <f>'Match Score and Team Input'!D260</f>
        <v>0</v>
      </c>
      <c r="E260" s="45">
        <f>'Match Score and Team Input'!E260</f>
        <v>0</v>
      </c>
      <c r="F260" s="45">
        <f>'Match Score and Team Input'!F260</f>
        <v>0</v>
      </c>
      <c r="G260" s="45">
        <f>'Match Score and Team Input'!G260</f>
        <v>0</v>
      </c>
      <c r="H260" s="44">
        <f>'Match Score and Team Input'!H260</f>
        <v>0</v>
      </c>
      <c r="I260" s="44">
        <f>'Match Score and Team Input'!I260</f>
        <v>0</v>
      </c>
      <c r="J260" s="44">
        <f>'Match Score and Team Input'!J260</f>
        <v>0</v>
      </c>
      <c r="K260" s="45">
        <f>'Match Score and Team Input'!K260</f>
        <v>0</v>
      </c>
      <c r="L260" s="45">
        <f>'Match Score and Team Input'!L260</f>
        <v>0</v>
      </c>
      <c r="M260" s="45">
        <f>'Match Score and Team Input'!M260</f>
        <v>0</v>
      </c>
      <c r="S260" s="5">
        <f t="shared" si="29"/>
        <v>3480</v>
      </c>
      <c r="T260" s="5">
        <f t="shared" si="28"/>
        <v>59</v>
      </c>
      <c r="U260" s="5">
        <f t="shared" ref="U260:W260" si="70">U60</f>
        <v>30</v>
      </c>
      <c r="V260" s="5">
        <f t="shared" si="70"/>
        <v>11</v>
      </c>
      <c r="W260" s="5">
        <f t="shared" si="70"/>
        <v>0</v>
      </c>
    </row>
    <row r="261" spans="1:23">
      <c r="A261" s="43">
        <v>260</v>
      </c>
      <c r="B261" s="44">
        <f>'Match Score and Team Input'!B261</f>
        <v>0</v>
      </c>
      <c r="C261" s="44">
        <f>'Match Score and Team Input'!C261</f>
        <v>0</v>
      </c>
      <c r="D261" s="44">
        <f>'Match Score and Team Input'!D261</f>
        <v>0</v>
      </c>
      <c r="E261" s="45">
        <f>'Match Score and Team Input'!E261</f>
        <v>0</v>
      </c>
      <c r="F261" s="45">
        <f>'Match Score and Team Input'!F261</f>
        <v>0</v>
      </c>
      <c r="G261" s="45">
        <f>'Match Score and Team Input'!G261</f>
        <v>0</v>
      </c>
      <c r="H261" s="44">
        <f>'Match Score and Team Input'!H261</f>
        <v>0</v>
      </c>
      <c r="I261" s="44">
        <f>'Match Score and Team Input'!I261</f>
        <v>0</v>
      </c>
      <c r="J261" s="44">
        <f>'Match Score and Team Input'!J261</f>
        <v>0</v>
      </c>
      <c r="K261" s="45">
        <f>'Match Score and Team Input'!K261</f>
        <v>0</v>
      </c>
      <c r="L261" s="45">
        <f>'Match Score and Team Input'!L261</f>
        <v>0</v>
      </c>
      <c r="M261" s="45">
        <f>'Match Score and Team Input'!M261</f>
        <v>0</v>
      </c>
      <c r="S261" s="5">
        <f t="shared" si="29"/>
        <v>79</v>
      </c>
      <c r="T261" s="5">
        <f t="shared" si="28"/>
        <v>60</v>
      </c>
      <c r="U261" s="5">
        <f t="shared" ref="U261:W261" si="71">U61</f>
        <v>75</v>
      </c>
      <c r="V261" s="5">
        <f t="shared" si="71"/>
        <v>93</v>
      </c>
      <c r="W261" s="5">
        <f t="shared" si="71"/>
        <v>50</v>
      </c>
    </row>
    <row r="262" spans="1:23">
      <c r="A262" s="43">
        <v>261</v>
      </c>
      <c r="B262" s="44">
        <f>'Match Score and Team Input'!B262</f>
        <v>0</v>
      </c>
      <c r="C262" s="44">
        <f>'Match Score and Team Input'!C262</f>
        <v>0</v>
      </c>
      <c r="D262" s="44">
        <f>'Match Score and Team Input'!D262</f>
        <v>0</v>
      </c>
      <c r="E262" s="45">
        <f>'Match Score and Team Input'!E262</f>
        <v>0</v>
      </c>
      <c r="F262" s="45">
        <f>'Match Score and Team Input'!F262</f>
        <v>0</v>
      </c>
      <c r="G262" s="45">
        <f>'Match Score and Team Input'!G262</f>
        <v>0</v>
      </c>
      <c r="H262" s="44">
        <f>'Match Score and Team Input'!H262</f>
        <v>0</v>
      </c>
      <c r="I262" s="44">
        <f>'Match Score and Team Input'!I262</f>
        <v>0</v>
      </c>
      <c r="J262" s="44">
        <f>'Match Score and Team Input'!J262</f>
        <v>0</v>
      </c>
      <c r="K262" s="45">
        <f>'Match Score and Team Input'!K262</f>
        <v>0</v>
      </c>
      <c r="L262" s="45">
        <f>'Match Score and Team Input'!L262</f>
        <v>0</v>
      </c>
      <c r="M262" s="45">
        <f>'Match Score and Team Input'!M262</f>
        <v>0</v>
      </c>
      <c r="S262" s="5">
        <f t="shared" si="29"/>
        <v>5145</v>
      </c>
      <c r="T262" s="5">
        <f t="shared" si="28"/>
        <v>61</v>
      </c>
      <c r="U262" s="5">
        <f t="shared" si="28"/>
        <v>56</v>
      </c>
      <c r="V262" s="5">
        <f t="shared" si="28"/>
        <v>73</v>
      </c>
      <c r="W262" s="5">
        <f t="shared" si="28"/>
        <v>0</v>
      </c>
    </row>
    <row r="263" spans="1:23">
      <c r="A263" s="43">
        <v>262</v>
      </c>
      <c r="B263" s="44">
        <f>'Match Score and Team Input'!B263</f>
        <v>0</v>
      </c>
      <c r="C263" s="44">
        <f>'Match Score and Team Input'!C263</f>
        <v>0</v>
      </c>
      <c r="D263" s="44">
        <f>'Match Score and Team Input'!D263</f>
        <v>0</v>
      </c>
      <c r="E263" s="45">
        <f>'Match Score and Team Input'!E263</f>
        <v>0</v>
      </c>
      <c r="F263" s="45">
        <f>'Match Score and Team Input'!F263</f>
        <v>0</v>
      </c>
      <c r="G263" s="45">
        <f>'Match Score and Team Input'!G263</f>
        <v>0</v>
      </c>
      <c r="H263" s="44">
        <f>'Match Score and Team Input'!H263</f>
        <v>0</v>
      </c>
      <c r="I263" s="44">
        <f>'Match Score and Team Input'!I263</f>
        <v>0</v>
      </c>
      <c r="J263" s="44">
        <f>'Match Score and Team Input'!J263</f>
        <v>0</v>
      </c>
      <c r="K263" s="45">
        <f>'Match Score and Team Input'!K263</f>
        <v>0</v>
      </c>
      <c r="L263" s="45">
        <f>'Match Score and Team Input'!L263</f>
        <v>0</v>
      </c>
      <c r="M263" s="45">
        <f>'Match Score and Team Input'!M263</f>
        <v>0</v>
      </c>
      <c r="S263" s="5">
        <f t="shared" si="29"/>
        <v>4979</v>
      </c>
      <c r="T263" s="5">
        <f t="shared" si="28"/>
        <v>62</v>
      </c>
      <c r="U263" s="5">
        <f t="shared" ref="U263:W263" si="72">U63</f>
        <v>41</v>
      </c>
      <c r="V263" s="5">
        <f t="shared" si="72"/>
        <v>12</v>
      </c>
      <c r="W263" s="5">
        <f t="shared" si="72"/>
        <v>20</v>
      </c>
    </row>
    <row r="264" spans="1:23">
      <c r="A264" s="43">
        <v>263</v>
      </c>
      <c r="B264" s="44">
        <f>'Match Score and Team Input'!B264</f>
        <v>0</v>
      </c>
      <c r="C264" s="44">
        <f>'Match Score and Team Input'!C264</f>
        <v>0</v>
      </c>
      <c r="D264" s="44">
        <f>'Match Score and Team Input'!D264</f>
        <v>0</v>
      </c>
      <c r="E264" s="45">
        <f>'Match Score and Team Input'!E264</f>
        <v>0</v>
      </c>
      <c r="F264" s="45">
        <f>'Match Score and Team Input'!F264</f>
        <v>0</v>
      </c>
      <c r="G264" s="45">
        <f>'Match Score and Team Input'!G264</f>
        <v>0</v>
      </c>
      <c r="H264" s="44">
        <f>'Match Score and Team Input'!H264</f>
        <v>0</v>
      </c>
      <c r="I264" s="44">
        <f>'Match Score and Team Input'!I264</f>
        <v>0</v>
      </c>
      <c r="J264" s="44">
        <f>'Match Score and Team Input'!J264</f>
        <v>0</v>
      </c>
      <c r="K264" s="45">
        <f>'Match Score and Team Input'!K264</f>
        <v>0</v>
      </c>
      <c r="L264" s="45">
        <f>'Match Score and Team Input'!L264</f>
        <v>0</v>
      </c>
      <c r="M264" s="45">
        <f>'Match Score and Team Input'!M264</f>
        <v>0</v>
      </c>
      <c r="S264" s="5">
        <f t="shared" si="29"/>
        <v>857</v>
      </c>
      <c r="T264" s="5">
        <f t="shared" si="28"/>
        <v>63</v>
      </c>
      <c r="U264" s="5">
        <f t="shared" ref="U264:W264" si="73">U64</f>
        <v>56</v>
      </c>
      <c r="V264" s="5">
        <f t="shared" si="73"/>
        <v>73</v>
      </c>
      <c r="W264" s="5">
        <f t="shared" si="73"/>
        <v>0</v>
      </c>
    </row>
    <row r="265" spans="1:23">
      <c r="A265" s="43">
        <v>264</v>
      </c>
      <c r="B265" s="44">
        <f>'Match Score and Team Input'!B265</f>
        <v>0</v>
      </c>
      <c r="C265" s="44">
        <f>'Match Score and Team Input'!C265</f>
        <v>0</v>
      </c>
      <c r="D265" s="44">
        <f>'Match Score and Team Input'!D265</f>
        <v>0</v>
      </c>
      <c r="E265" s="45">
        <f>'Match Score and Team Input'!E265</f>
        <v>0</v>
      </c>
      <c r="F265" s="45">
        <f>'Match Score and Team Input'!F265</f>
        <v>0</v>
      </c>
      <c r="G265" s="45">
        <f>'Match Score and Team Input'!G265</f>
        <v>0</v>
      </c>
      <c r="H265" s="44">
        <f>'Match Score and Team Input'!H265</f>
        <v>0</v>
      </c>
      <c r="I265" s="44">
        <f>'Match Score and Team Input'!I265</f>
        <v>0</v>
      </c>
      <c r="J265" s="44">
        <f>'Match Score and Team Input'!J265</f>
        <v>0</v>
      </c>
      <c r="K265" s="45">
        <f>'Match Score and Team Input'!K265</f>
        <v>0</v>
      </c>
      <c r="L265" s="45">
        <f>'Match Score and Team Input'!L265</f>
        <v>0</v>
      </c>
      <c r="M265" s="45">
        <f>'Match Score and Team Input'!M265</f>
        <v>0</v>
      </c>
      <c r="S265" s="5">
        <f t="shared" si="29"/>
        <v>1610</v>
      </c>
      <c r="T265" s="5">
        <f t="shared" si="28"/>
        <v>64</v>
      </c>
      <c r="U265" s="5">
        <f t="shared" ref="U265:W265" si="74">U65</f>
        <v>65</v>
      </c>
      <c r="V265" s="5">
        <f t="shared" si="74"/>
        <v>110</v>
      </c>
      <c r="W265" s="5">
        <f t="shared" si="74"/>
        <v>0</v>
      </c>
    </row>
    <row r="266" spans="1:23">
      <c r="A266" s="43">
        <v>265</v>
      </c>
      <c r="B266" s="44">
        <f>'Match Score and Team Input'!B266</f>
        <v>0</v>
      </c>
      <c r="C266" s="44">
        <f>'Match Score and Team Input'!C266</f>
        <v>0</v>
      </c>
      <c r="D266" s="44">
        <f>'Match Score and Team Input'!D266</f>
        <v>0</v>
      </c>
      <c r="E266" s="45">
        <f>'Match Score and Team Input'!E266</f>
        <v>0</v>
      </c>
      <c r="F266" s="45">
        <f>'Match Score and Team Input'!F266</f>
        <v>0</v>
      </c>
      <c r="G266" s="45">
        <f>'Match Score and Team Input'!G266</f>
        <v>0</v>
      </c>
      <c r="H266" s="44">
        <f>'Match Score and Team Input'!H266</f>
        <v>0</v>
      </c>
      <c r="I266" s="44">
        <f>'Match Score and Team Input'!I266</f>
        <v>0</v>
      </c>
      <c r="J266" s="44">
        <f>'Match Score and Team Input'!J266</f>
        <v>0</v>
      </c>
      <c r="K266" s="45">
        <f>'Match Score and Team Input'!K266</f>
        <v>0</v>
      </c>
      <c r="L266" s="45">
        <f>'Match Score and Team Input'!L266</f>
        <v>0</v>
      </c>
      <c r="M266" s="45">
        <f>'Match Score and Team Input'!M266</f>
        <v>0</v>
      </c>
      <c r="S266" s="5">
        <f t="shared" si="29"/>
        <v>67</v>
      </c>
      <c r="T266" s="5">
        <f t="shared" si="28"/>
        <v>65</v>
      </c>
      <c r="U266" s="5">
        <f t="shared" si="28"/>
        <v>50</v>
      </c>
      <c r="V266" s="5">
        <f t="shared" si="28"/>
        <v>71</v>
      </c>
      <c r="W266" s="5">
        <f t="shared" si="28"/>
        <v>100</v>
      </c>
    </row>
    <row r="267" spans="1:23">
      <c r="A267" s="43">
        <v>266</v>
      </c>
      <c r="B267" s="44">
        <f>'Match Score and Team Input'!B267</f>
        <v>0</v>
      </c>
      <c r="C267" s="44">
        <f>'Match Score and Team Input'!C267</f>
        <v>0</v>
      </c>
      <c r="D267" s="44">
        <f>'Match Score and Team Input'!D267</f>
        <v>0</v>
      </c>
      <c r="E267" s="45">
        <f>'Match Score and Team Input'!E267</f>
        <v>0</v>
      </c>
      <c r="F267" s="45">
        <f>'Match Score and Team Input'!F267</f>
        <v>0</v>
      </c>
      <c r="G267" s="45">
        <f>'Match Score and Team Input'!G267</f>
        <v>0</v>
      </c>
      <c r="H267" s="44">
        <f>'Match Score and Team Input'!H267</f>
        <v>0</v>
      </c>
      <c r="I267" s="44">
        <f>'Match Score and Team Input'!I267</f>
        <v>0</v>
      </c>
      <c r="J267" s="44">
        <f>'Match Score and Team Input'!J267</f>
        <v>0</v>
      </c>
      <c r="K267" s="45">
        <f>'Match Score and Team Input'!K267</f>
        <v>0</v>
      </c>
      <c r="L267" s="45">
        <f>'Match Score and Team Input'!L267</f>
        <v>0</v>
      </c>
      <c r="M267" s="45">
        <f>'Match Score and Team Input'!M267</f>
        <v>0</v>
      </c>
      <c r="S267" s="5">
        <f t="shared" si="29"/>
        <v>1310</v>
      </c>
      <c r="T267" s="5">
        <f t="shared" ref="T267:W330" si="75">T67</f>
        <v>66</v>
      </c>
      <c r="U267" s="5">
        <f t="shared" si="75"/>
        <v>65</v>
      </c>
      <c r="V267" s="5">
        <f t="shared" si="75"/>
        <v>93</v>
      </c>
      <c r="W267" s="5">
        <f t="shared" si="75"/>
        <v>0</v>
      </c>
    </row>
    <row r="268" spans="1:23">
      <c r="A268" s="43">
        <v>267</v>
      </c>
      <c r="B268" s="44">
        <f>'Match Score and Team Input'!B268</f>
        <v>0</v>
      </c>
      <c r="C268" s="44">
        <f>'Match Score and Team Input'!C268</f>
        <v>0</v>
      </c>
      <c r="D268" s="44">
        <f>'Match Score and Team Input'!D268</f>
        <v>0</v>
      </c>
      <c r="E268" s="45">
        <f>'Match Score and Team Input'!E268</f>
        <v>0</v>
      </c>
      <c r="F268" s="45">
        <f>'Match Score and Team Input'!F268</f>
        <v>0</v>
      </c>
      <c r="G268" s="45">
        <f>'Match Score and Team Input'!G268</f>
        <v>0</v>
      </c>
      <c r="H268" s="44">
        <f>'Match Score and Team Input'!H268</f>
        <v>0</v>
      </c>
      <c r="I268" s="44">
        <f>'Match Score and Team Input'!I268</f>
        <v>0</v>
      </c>
      <c r="J268" s="44">
        <f>'Match Score and Team Input'!J268</f>
        <v>0</v>
      </c>
      <c r="K268" s="45">
        <f>'Match Score and Team Input'!K268</f>
        <v>0</v>
      </c>
      <c r="L268" s="45">
        <f>'Match Score and Team Input'!L268</f>
        <v>0</v>
      </c>
      <c r="M268" s="45">
        <f>'Match Score and Team Input'!M268</f>
        <v>0</v>
      </c>
      <c r="S268" s="5">
        <f t="shared" ref="S268:S331" si="76">C68</f>
        <v>4060</v>
      </c>
      <c r="T268" s="5">
        <f t="shared" si="75"/>
        <v>67</v>
      </c>
      <c r="U268" s="5">
        <f t="shared" si="75"/>
        <v>70</v>
      </c>
      <c r="V268" s="5">
        <f t="shared" si="75"/>
        <v>51</v>
      </c>
      <c r="W268" s="5">
        <f t="shared" si="75"/>
        <v>0</v>
      </c>
    </row>
    <row r="269" spans="1:23">
      <c r="A269" s="43">
        <v>268</v>
      </c>
      <c r="B269" s="44">
        <f>'Match Score and Team Input'!B269</f>
        <v>0</v>
      </c>
      <c r="C269" s="44">
        <f>'Match Score and Team Input'!C269</f>
        <v>0</v>
      </c>
      <c r="D269" s="44">
        <f>'Match Score and Team Input'!D269</f>
        <v>0</v>
      </c>
      <c r="E269" s="45">
        <f>'Match Score and Team Input'!E269</f>
        <v>0</v>
      </c>
      <c r="F269" s="45">
        <f>'Match Score and Team Input'!F269</f>
        <v>0</v>
      </c>
      <c r="G269" s="45">
        <f>'Match Score and Team Input'!G269</f>
        <v>0</v>
      </c>
      <c r="H269" s="44">
        <f>'Match Score and Team Input'!H269</f>
        <v>0</v>
      </c>
      <c r="I269" s="44">
        <f>'Match Score and Team Input'!I269</f>
        <v>0</v>
      </c>
      <c r="J269" s="44">
        <f>'Match Score and Team Input'!J269</f>
        <v>0</v>
      </c>
      <c r="K269" s="45">
        <f>'Match Score and Team Input'!K269</f>
        <v>0</v>
      </c>
      <c r="L269" s="45">
        <f>'Match Score and Team Input'!L269</f>
        <v>0</v>
      </c>
      <c r="M269" s="45">
        <f>'Match Score and Team Input'!M269</f>
        <v>0</v>
      </c>
      <c r="S269" s="5">
        <f t="shared" si="76"/>
        <v>3937</v>
      </c>
      <c r="T269" s="5">
        <f t="shared" si="75"/>
        <v>68</v>
      </c>
      <c r="U269" s="5">
        <f t="shared" si="75"/>
        <v>70</v>
      </c>
      <c r="V269" s="5">
        <f t="shared" si="75"/>
        <v>174</v>
      </c>
      <c r="W269" s="5">
        <f t="shared" si="75"/>
        <v>0</v>
      </c>
    </row>
    <row r="270" spans="1:23">
      <c r="A270" s="43">
        <v>269</v>
      </c>
      <c r="B270" s="44">
        <f>'Match Score and Team Input'!B270</f>
        <v>0</v>
      </c>
      <c r="C270" s="44">
        <f>'Match Score and Team Input'!C270</f>
        <v>0</v>
      </c>
      <c r="D270" s="44">
        <f>'Match Score and Team Input'!D270</f>
        <v>0</v>
      </c>
      <c r="E270" s="45">
        <f>'Match Score and Team Input'!E270</f>
        <v>0</v>
      </c>
      <c r="F270" s="45">
        <f>'Match Score and Team Input'!F270</f>
        <v>0</v>
      </c>
      <c r="G270" s="45">
        <f>'Match Score and Team Input'!G270</f>
        <v>0</v>
      </c>
      <c r="H270" s="44">
        <f>'Match Score and Team Input'!H270</f>
        <v>0</v>
      </c>
      <c r="I270" s="44">
        <f>'Match Score and Team Input'!I270</f>
        <v>0</v>
      </c>
      <c r="J270" s="44">
        <f>'Match Score and Team Input'!J270</f>
        <v>0</v>
      </c>
      <c r="K270" s="45">
        <f>'Match Score and Team Input'!K270</f>
        <v>0</v>
      </c>
      <c r="L270" s="45">
        <f>'Match Score and Team Input'!L270</f>
        <v>0</v>
      </c>
      <c r="M270" s="45">
        <f>'Match Score and Team Input'!M270</f>
        <v>0</v>
      </c>
      <c r="S270" s="5">
        <f t="shared" si="76"/>
        <v>884</v>
      </c>
      <c r="T270" s="5">
        <f t="shared" si="75"/>
        <v>69</v>
      </c>
      <c r="U270" s="5">
        <f t="shared" si="75"/>
        <v>50</v>
      </c>
      <c r="V270" s="5">
        <f t="shared" si="75"/>
        <v>31</v>
      </c>
      <c r="W270" s="5">
        <f t="shared" si="75"/>
        <v>0</v>
      </c>
    </row>
    <row r="271" spans="1:23">
      <c r="A271" s="43">
        <v>270</v>
      </c>
      <c r="B271" s="44">
        <f>'Match Score and Team Input'!B271</f>
        <v>0</v>
      </c>
      <c r="C271" s="44">
        <f>'Match Score and Team Input'!C271</f>
        <v>0</v>
      </c>
      <c r="D271" s="44">
        <f>'Match Score and Team Input'!D271</f>
        <v>0</v>
      </c>
      <c r="E271" s="45">
        <f>'Match Score and Team Input'!E271</f>
        <v>0</v>
      </c>
      <c r="F271" s="45">
        <f>'Match Score and Team Input'!F271</f>
        <v>0</v>
      </c>
      <c r="G271" s="45">
        <f>'Match Score and Team Input'!G271</f>
        <v>0</v>
      </c>
      <c r="H271" s="44">
        <f>'Match Score and Team Input'!H271</f>
        <v>0</v>
      </c>
      <c r="I271" s="44">
        <f>'Match Score and Team Input'!I271</f>
        <v>0</v>
      </c>
      <c r="J271" s="44">
        <f>'Match Score and Team Input'!J271</f>
        <v>0</v>
      </c>
      <c r="K271" s="45">
        <f>'Match Score and Team Input'!K271</f>
        <v>0</v>
      </c>
      <c r="L271" s="45">
        <f>'Match Score and Team Input'!L271</f>
        <v>0</v>
      </c>
      <c r="M271" s="45">
        <f>'Match Score and Team Input'!M271</f>
        <v>0</v>
      </c>
      <c r="S271" s="5">
        <f t="shared" si="76"/>
        <v>5137</v>
      </c>
      <c r="T271" s="5">
        <f t="shared" si="75"/>
        <v>70</v>
      </c>
      <c r="U271" s="5">
        <f t="shared" si="75"/>
        <v>30</v>
      </c>
      <c r="V271" s="5">
        <f t="shared" si="75"/>
        <v>72</v>
      </c>
      <c r="W271" s="5">
        <f t="shared" si="75"/>
        <v>0</v>
      </c>
    </row>
    <row r="272" spans="1:23">
      <c r="A272" s="43">
        <v>271</v>
      </c>
      <c r="B272" s="44">
        <f>'Match Score and Team Input'!B272</f>
        <v>0</v>
      </c>
      <c r="C272" s="44">
        <f>'Match Score and Team Input'!C272</f>
        <v>0</v>
      </c>
      <c r="D272" s="44">
        <f>'Match Score and Team Input'!D272</f>
        <v>0</v>
      </c>
      <c r="E272" s="45">
        <f>'Match Score and Team Input'!E272</f>
        <v>0</v>
      </c>
      <c r="F272" s="45">
        <f>'Match Score and Team Input'!F272</f>
        <v>0</v>
      </c>
      <c r="G272" s="45">
        <f>'Match Score and Team Input'!G272</f>
        <v>0</v>
      </c>
      <c r="H272" s="44">
        <f>'Match Score and Team Input'!H272</f>
        <v>0</v>
      </c>
      <c r="I272" s="44">
        <f>'Match Score and Team Input'!I272</f>
        <v>0</v>
      </c>
      <c r="J272" s="44">
        <f>'Match Score and Team Input'!J272</f>
        <v>0</v>
      </c>
      <c r="K272" s="45">
        <f>'Match Score and Team Input'!K272</f>
        <v>0</v>
      </c>
      <c r="L272" s="45">
        <f>'Match Score and Team Input'!L272</f>
        <v>0</v>
      </c>
      <c r="M272" s="45">
        <f>'Match Score and Team Input'!M272</f>
        <v>0</v>
      </c>
      <c r="S272" s="5">
        <f t="shared" si="76"/>
        <v>148</v>
      </c>
      <c r="T272" s="5">
        <f t="shared" si="75"/>
        <v>71</v>
      </c>
      <c r="U272" s="5">
        <f t="shared" si="75"/>
        <v>70</v>
      </c>
      <c r="V272" s="5">
        <f t="shared" si="75"/>
        <v>81</v>
      </c>
      <c r="W272" s="5">
        <f t="shared" si="75"/>
        <v>0</v>
      </c>
    </row>
    <row r="273" spans="1:23">
      <c r="A273" s="43">
        <v>272</v>
      </c>
      <c r="B273" s="44">
        <f>'Match Score and Team Input'!B273</f>
        <v>0</v>
      </c>
      <c r="C273" s="44">
        <f>'Match Score and Team Input'!C273</f>
        <v>0</v>
      </c>
      <c r="D273" s="44">
        <f>'Match Score and Team Input'!D273</f>
        <v>0</v>
      </c>
      <c r="E273" s="45">
        <f>'Match Score and Team Input'!E273</f>
        <v>0</v>
      </c>
      <c r="F273" s="45">
        <f>'Match Score and Team Input'!F273</f>
        <v>0</v>
      </c>
      <c r="G273" s="45">
        <f>'Match Score and Team Input'!G273</f>
        <v>0</v>
      </c>
      <c r="H273" s="44">
        <f>'Match Score and Team Input'!H273</f>
        <v>0</v>
      </c>
      <c r="I273" s="44">
        <f>'Match Score and Team Input'!I273</f>
        <v>0</v>
      </c>
      <c r="J273" s="44">
        <f>'Match Score and Team Input'!J273</f>
        <v>0</v>
      </c>
      <c r="K273" s="45">
        <f>'Match Score and Team Input'!K273</f>
        <v>0</v>
      </c>
      <c r="L273" s="45">
        <f>'Match Score and Team Input'!L273</f>
        <v>0</v>
      </c>
      <c r="M273" s="45">
        <f>'Match Score and Team Input'!M273</f>
        <v>0</v>
      </c>
      <c r="S273" s="5">
        <f t="shared" si="76"/>
        <v>973</v>
      </c>
      <c r="T273" s="5">
        <f t="shared" si="75"/>
        <v>72</v>
      </c>
      <c r="U273" s="5">
        <f t="shared" si="75"/>
        <v>60</v>
      </c>
      <c r="V273" s="5">
        <f t="shared" si="75"/>
        <v>103</v>
      </c>
      <c r="W273" s="5">
        <f t="shared" si="75"/>
        <v>0</v>
      </c>
    </row>
    <row r="274" spans="1:23">
      <c r="A274" s="43">
        <v>273</v>
      </c>
      <c r="B274" s="44">
        <f>'Match Score and Team Input'!B274</f>
        <v>0</v>
      </c>
      <c r="C274" s="44">
        <f>'Match Score and Team Input'!C274</f>
        <v>0</v>
      </c>
      <c r="D274" s="44">
        <f>'Match Score and Team Input'!D274</f>
        <v>0</v>
      </c>
      <c r="E274" s="45">
        <f>'Match Score and Team Input'!E274</f>
        <v>0</v>
      </c>
      <c r="F274" s="45">
        <f>'Match Score and Team Input'!F274</f>
        <v>0</v>
      </c>
      <c r="G274" s="45">
        <f>'Match Score and Team Input'!G274</f>
        <v>0</v>
      </c>
      <c r="H274" s="44">
        <f>'Match Score and Team Input'!H274</f>
        <v>0</v>
      </c>
      <c r="I274" s="44">
        <f>'Match Score and Team Input'!I274</f>
        <v>0</v>
      </c>
      <c r="J274" s="44">
        <f>'Match Score and Team Input'!J274</f>
        <v>0</v>
      </c>
      <c r="K274" s="45">
        <f>'Match Score and Team Input'!K274</f>
        <v>0</v>
      </c>
      <c r="L274" s="45">
        <f>'Match Score and Team Input'!L274</f>
        <v>0</v>
      </c>
      <c r="M274" s="45">
        <f>'Match Score and Team Input'!M274</f>
        <v>0</v>
      </c>
      <c r="S274" s="5">
        <f t="shared" si="76"/>
        <v>4979</v>
      </c>
      <c r="T274" s="5">
        <f t="shared" si="75"/>
        <v>73</v>
      </c>
      <c r="U274" s="5">
        <f t="shared" si="75"/>
        <v>55</v>
      </c>
      <c r="V274" s="5">
        <f t="shared" si="75"/>
        <v>82</v>
      </c>
      <c r="W274" s="5">
        <f t="shared" si="75"/>
        <v>0</v>
      </c>
    </row>
    <row r="275" spans="1:23">
      <c r="A275" s="43">
        <v>274</v>
      </c>
      <c r="B275" s="44">
        <f>'Match Score and Team Input'!B275</f>
        <v>0</v>
      </c>
      <c r="C275" s="44">
        <f>'Match Score and Team Input'!C275</f>
        <v>0</v>
      </c>
      <c r="D275" s="44">
        <f>'Match Score and Team Input'!D275</f>
        <v>0</v>
      </c>
      <c r="E275" s="45">
        <f>'Match Score and Team Input'!E275</f>
        <v>0</v>
      </c>
      <c r="F275" s="45">
        <f>'Match Score and Team Input'!F275</f>
        <v>0</v>
      </c>
      <c r="G275" s="45">
        <f>'Match Score and Team Input'!G275</f>
        <v>0</v>
      </c>
      <c r="H275" s="44">
        <f>'Match Score and Team Input'!H275</f>
        <v>0</v>
      </c>
      <c r="I275" s="44">
        <f>'Match Score and Team Input'!I275</f>
        <v>0</v>
      </c>
      <c r="J275" s="44">
        <f>'Match Score and Team Input'!J275</f>
        <v>0</v>
      </c>
      <c r="K275" s="45">
        <f>'Match Score and Team Input'!K275</f>
        <v>0</v>
      </c>
      <c r="L275" s="45">
        <f>'Match Score and Team Input'!L275</f>
        <v>0</v>
      </c>
      <c r="M275" s="45">
        <f>'Match Score and Team Input'!M275</f>
        <v>0</v>
      </c>
      <c r="S275" s="5">
        <f t="shared" si="76"/>
        <v>384</v>
      </c>
      <c r="T275" s="5">
        <f t="shared" si="75"/>
        <v>74</v>
      </c>
      <c r="U275" s="5">
        <f t="shared" si="75"/>
        <v>65</v>
      </c>
      <c r="V275" s="5">
        <f t="shared" si="75"/>
        <v>110</v>
      </c>
      <c r="W275" s="5">
        <f t="shared" si="75"/>
        <v>0</v>
      </c>
    </row>
    <row r="276" spans="1:23">
      <c r="A276" s="43">
        <v>275</v>
      </c>
      <c r="B276" s="44">
        <f>'Match Score and Team Input'!B276</f>
        <v>0</v>
      </c>
      <c r="C276" s="44">
        <f>'Match Score and Team Input'!C276</f>
        <v>0</v>
      </c>
      <c r="D276" s="44">
        <f>'Match Score and Team Input'!D276</f>
        <v>0</v>
      </c>
      <c r="E276" s="45">
        <f>'Match Score and Team Input'!E276</f>
        <v>0</v>
      </c>
      <c r="F276" s="45">
        <f>'Match Score and Team Input'!F276</f>
        <v>0</v>
      </c>
      <c r="G276" s="45">
        <f>'Match Score and Team Input'!G276</f>
        <v>0</v>
      </c>
      <c r="H276" s="44">
        <f>'Match Score and Team Input'!H276</f>
        <v>0</v>
      </c>
      <c r="I276" s="44">
        <f>'Match Score and Team Input'!I276</f>
        <v>0</v>
      </c>
      <c r="J276" s="44">
        <f>'Match Score and Team Input'!J276</f>
        <v>0</v>
      </c>
      <c r="K276" s="45">
        <f>'Match Score and Team Input'!K276</f>
        <v>0</v>
      </c>
      <c r="L276" s="45">
        <f>'Match Score and Team Input'!L276</f>
        <v>0</v>
      </c>
      <c r="M276" s="45">
        <f>'Match Score and Team Input'!M276</f>
        <v>0</v>
      </c>
      <c r="S276" s="5">
        <f t="shared" si="76"/>
        <v>3683</v>
      </c>
      <c r="T276" s="5">
        <f t="shared" si="75"/>
        <v>75</v>
      </c>
      <c r="U276" s="5">
        <f t="shared" si="75"/>
        <v>75</v>
      </c>
      <c r="V276" s="5">
        <f t="shared" si="75"/>
        <v>121</v>
      </c>
      <c r="W276" s="5">
        <f t="shared" si="75"/>
        <v>50</v>
      </c>
    </row>
    <row r="277" spans="1:23">
      <c r="A277" s="43">
        <v>276</v>
      </c>
      <c r="B277" s="44">
        <f>'Match Score and Team Input'!B277</f>
        <v>0</v>
      </c>
      <c r="C277" s="44">
        <f>'Match Score and Team Input'!C277</f>
        <v>0</v>
      </c>
      <c r="D277" s="44">
        <f>'Match Score and Team Input'!D277</f>
        <v>0</v>
      </c>
      <c r="E277" s="45">
        <f>'Match Score and Team Input'!E277</f>
        <v>0</v>
      </c>
      <c r="F277" s="45">
        <f>'Match Score and Team Input'!F277</f>
        <v>0</v>
      </c>
      <c r="G277" s="45">
        <f>'Match Score and Team Input'!G277</f>
        <v>0</v>
      </c>
      <c r="H277" s="44">
        <f>'Match Score and Team Input'!H277</f>
        <v>0</v>
      </c>
      <c r="I277" s="44">
        <f>'Match Score and Team Input'!I277</f>
        <v>0</v>
      </c>
      <c r="J277" s="44">
        <f>'Match Score and Team Input'!J277</f>
        <v>0</v>
      </c>
      <c r="K277" s="45">
        <f>'Match Score and Team Input'!K277</f>
        <v>0</v>
      </c>
      <c r="L277" s="45">
        <f>'Match Score and Team Input'!L277</f>
        <v>0</v>
      </c>
      <c r="M277" s="45">
        <f>'Match Score and Team Input'!M277</f>
        <v>0</v>
      </c>
      <c r="S277" s="5">
        <f t="shared" si="76"/>
        <v>4945</v>
      </c>
      <c r="T277" s="5">
        <f t="shared" si="75"/>
        <v>76</v>
      </c>
      <c r="U277" s="5">
        <f t="shared" si="75"/>
        <v>36</v>
      </c>
      <c r="V277" s="5">
        <f t="shared" si="75"/>
        <v>92</v>
      </c>
      <c r="W277" s="5">
        <f t="shared" si="75"/>
        <v>20</v>
      </c>
    </row>
    <row r="278" spans="1:23">
      <c r="A278" s="43">
        <v>277</v>
      </c>
      <c r="B278" s="44">
        <f>'Match Score and Team Input'!B278</f>
        <v>0</v>
      </c>
      <c r="C278" s="44">
        <f>'Match Score and Team Input'!C278</f>
        <v>0</v>
      </c>
      <c r="D278" s="44">
        <f>'Match Score and Team Input'!D278</f>
        <v>0</v>
      </c>
      <c r="E278" s="45">
        <f>'Match Score and Team Input'!E278</f>
        <v>0</v>
      </c>
      <c r="F278" s="45">
        <f>'Match Score and Team Input'!F278</f>
        <v>0</v>
      </c>
      <c r="G278" s="45">
        <f>'Match Score and Team Input'!G278</f>
        <v>0</v>
      </c>
      <c r="H278" s="44">
        <f>'Match Score and Team Input'!H278</f>
        <v>0</v>
      </c>
      <c r="I278" s="44">
        <f>'Match Score and Team Input'!I278</f>
        <v>0</v>
      </c>
      <c r="J278" s="44">
        <f>'Match Score and Team Input'!J278</f>
        <v>0</v>
      </c>
      <c r="K278" s="45">
        <f>'Match Score and Team Input'!K278</f>
        <v>0</v>
      </c>
      <c r="L278" s="45">
        <f>'Match Score and Team Input'!L278</f>
        <v>0</v>
      </c>
      <c r="M278" s="45">
        <f>'Match Score and Team Input'!M278</f>
        <v>0</v>
      </c>
      <c r="S278" s="5">
        <f t="shared" si="76"/>
        <v>2974</v>
      </c>
      <c r="T278" s="5">
        <f t="shared" si="75"/>
        <v>77</v>
      </c>
      <c r="U278" s="5">
        <f t="shared" si="75"/>
        <v>50</v>
      </c>
      <c r="V278" s="5">
        <f t="shared" si="75"/>
        <v>170</v>
      </c>
      <c r="W278" s="5">
        <f t="shared" si="75"/>
        <v>0</v>
      </c>
    </row>
    <row r="279" spans="1:23">
      <c r="A279" s="43">
        <v>278</v>
      </c>
      <c r="B279" s="44">
        <f>'Match Score and Team Input'!B279</f>
        <v>0</v>
      </c>
      <c r="C279" s="44">
        <f>'Match Score and Team Input'!C279</f>
        <v>0</v>
      </c>
      <c r="D279" s="44">
        <f>'Match Score and Team Input'!D279</f>
        <v>0</v>
      </c>
      <c r="E279" s="45">
        <f>'Match Score and Team Input'!E279</f>
        <v>0</v>
      </c>
      <c r="F279" s="45">
        <f>'Match Score and Team Input'!F279</f>
        <v>0</v>
      </c>
      <c r="G279" s="45">
        <f>'Match Score and Team Input'!G279</f>
        <v>0</v>
      </c>
      <c r="H279" s="44">
        <f>'Match Score and Team Input'!H279</f>
        <v>0</v>
      </c>
      <c r="I279" s="44">
        <f>'Match Score and Team Input'!I279</f>
        <v>0</v>
      </c>
      <c r="J279" s="44">
        <f>'Match Score and Team Input'!J279</f>
        <v>0</v>
      </c>
      <c r="K279" s="45">
        <f>'Match Score and Team Input'!K279</f>
        <v>0</v>
      </c>
      <c r="L279" s="45">
        <f>'Match Score and Team Input'!L279</f>
        <v>0</v>
      </c>
      <c r="M279" s="45">
        <f>'Match Score and Team Input'!M279</f>
        <v>0</v>
      </c>
      <c r="S279" s="5">
        <f t="shared" si="76"/>
        <v>5145</v>
      </c>
      <c r="T279" s="5">
        <f t="shared" si="75"/>
        <v>78</v>
      </c>
      <c r="U279" s="5">
        <f t="shared" si="75"/>
        <v>56</v>
      </c>
      <c r="V279" s="5">
        <f t="shared" si="75"/>
        <v>73</v>
      </c>
      <c r="W279" s="5">
        <f t="shared" si="75"/>
        <v>0</v>
      </c>
    </row>
    <row r="280" spans="1:23">
      <c r="A280" s="43">
        <v>279</v>
      </c>
      <c r="B280" s="44">
        <f>'Match Score and Team Input'!B280</f>
        <v>0</v>
      </c>
      <c r="C280" s="44">
        <f>'Match Score and Team Input'!C280</f>
        <v>0</v>
      </c>
      <c r="D280" s="44">
        <f>'Match Score and Team Input'!D280</f>
        <v>0</v>
      </c>
      <c r="E280" s="45">
        <f>'Match Score and Team Input'!E280</f>
        <v>0</v>
      </c>
      <c r="F280" s="45">
        <f>'Match Score and Team Input'!F280</f>
        <v>0</v>
      </c>
      <c r="G280" s="45">
        <f>'Match Score and Team Input'!G280</f>
        <v>0</v>
      </c>
      <c r="H280" s="44">
        <f>'Match Score and Team Input'!H280</f>
        <v>0</v>
      </c>
      <c r="I280" s="44">
        <f>'Match Score and Team Input'!I280</f>
        <v>0</v>
      </c>
      <c r="J280" s="44">
        <f>'Match Score and Team Input'!J280</f>
        <v>0</v>
      </c>
      <c r="K280" s="45">
        <f>'Match Score and Team Input'!K280</f>
        <v>0</v>
      </c>
      <c r="L280" s="45">
        <f>'Match Score and Team Input'!L280</f>
        <v>0</v>
      </c>
      <c r="M280" s="45">
        <f>'Match Score and Team Input'!M280</f>
        <v>0</v>
      </c>
      <c r="S280" s="5">
        <f t="shared" si="76"/>
        <v>2052</v>
      </c>
      <c r="T280" s="5">
        <f t="shared" si="75"/>
        <v>79</v>
      </c>
      <c r="U280" s="5">
        <f t="shared" si="75"/>
        <v>45</v>
      </c>
      <c r="V280" s="5">
        <f t="shared" si="75"/>
        <v>171</v>
      </c>
      <c r="W280" s="5">
        <f t="shared" si="75"/>
        <v>0</v>
      </c>
    </row>
    <row r="281" spans="1:23">
      <c r="A281" s="43">
        <v>280</v>
      </c>
      <c r="B281" s="44">
        <f>'Match Score and Team Input'!B281</f>
        <v>0</v>
      </c>
      <c r="C281" s="44">
        <f>'Match Score and Team Input'!C281</f>
        <v>0</v>
      </c>
      <c r="D281" s="44">
        <f>'Match Score and Team Input'!D281</f>
        <v>0</v>
      </c>
      <c r="E281" s="45">
        <f>'Match Score and Team Input'!E281</f>
        <v>0</v>
      </c>
      <c r="F281" s="45">
        <f>'Match Score and Team Input'!F281</f>
        <v>0</v>
      </c>
      <c r="G281" s="45">
        <f>'Match Score and Team Input'!G281</f>
        <v>0</v>
      </c>
      <c r="H281" s="44">
        <f>'Match Score and Team Input'!H281</f>
        <v>0</v>
      </c>
      <c r="I281" s="44">
        <f>'Match Score and Team Input'!I281</f>
        <v>0</v>
      </c>
      <c r="J281" s="44">
        <f>'Match Score and Team Input'!J281</f>
        <v>0</v>
      </c>
      <c r="K281" s="45">
        <f>'Match Score and Team Input'!K281</f>
        <v>0</v>
      </c>
      <c r="L281" s="45">
        <f>'Match Score and Team Input'!L281</f>
        <v>0</v>
      </c>
      <c r="M281" s="45">
        <f>'Match Score and Team Input'!M281</f>
        <v>0</v>
      </c>
      <c r="S281" s="5">
        <f t="shared" si="76"/>
        <v>1310</v>
      </c>
      <c r="T281" s="5">
        <f t="shared" si="75"/>
        <v>80</v>
      </c>
      <c r="U281" s="5">
        <f t="shared" si="75"/>
        <v>50</v>
      </c>
      <c r="V281" s="5">
        <f t="shared" si="75"/>
        <v>110</v>
      </c>
      <c r="W281" s="5">
        <f t="shared" si="75"/>
        <v>0</v>
      </c>
    </row>
    <row r="282" spans="1:23">
      <c r="A282" s="43">
        <v>281</v>
      </c>
      <c r="B282" s="44">
        <f>'Match Score and Team Input'!B282</f>
        <v>0</v>
      </c>
      <c r="C282" s="44">
        <f>'Match Score and Team Input'!C282</f>
        <v>0</v>
      </c>
      <c r="D282" s="44">
        <f>'Match Score and Team Input'!D282</f>
        <v>0</v>
      </c>
      <c r="E282" s="45">
        <f>'Match Score and Team Input'!E282</f>
        <v>0</v>
      </c>
      <c r="F282" s="45">
        <f>'Match Score and Team Input'!F282</f>
        <v>0</v>
      </c>
      <c r="G282" s="45">
        <f>'Match Score and Team Input'!G282</f>
        <v>0</v>
      </c>
      <c r="H282" s="44">
        <f>'Match Score and Team Input'!H282</f>
        <v>0</v>
      </c>
      <c r="I282" s="44">
        <f>'Match Score and Team Input'!I282</f>
        <v>0</v>
      </c>
      <c r="J282" s="44">
        <f>'Match Score and Team Input'!J282</f>
        <v>0</v>
      </c>
      <c r="K282" s="45">
        <f>'Match Score and Team Input'!K282</f>
        <v>0</v>
      </c>
      <c r="L282" s="45">
        <f>'Match Score and Team Input'!L282</f>
        <v>0</v>
      </c>
      <c r="M282" s="45">
        <f>'Match Score and Team Input'!M282</f>
        <v>0</v>
      </c>
      <c r="S282" s="5">
        <f t="shared" si="76"/>
        <v>604</v>
      </c>
      <c r="T282" s="5">
        <f t="shared" si="75"/>
        <v>81</v>
      </c>
      <c r="U282" s="5">
        <f t="shared" si="75"/>
        <v>70</v>
      </c>
      <c r="V282" s="5">
        <f t="shared" si="75"/>
        <v>51</v>
      </c>
      <c r="W282" s="5">
        <f t="shared" si="75"/>
        <v>50</v>
      </c>
    </row>
    <row r="283" spans="1:23">
      <c r="A283" s="43">
        <v>282</v>
      </c>
      <c r="B283" s="44">
        <f>'Match Score and Team Input'!B283</f>
        <v>0</v>
      </c>
      <c r="C283" s="44">
        <f>'Match Score and Team Input'!C283</f>
        <v>0</v>
      </c>
      <c r="D283" s="44">
        <f>'Match Score and Team Input'!D283</f>
        <v>0</v>
      </c>
      <c r="E283" s="45">
        <f>'Match Score and Team Input'!E283</f>
        <v>0</v>
      </c>
      <c r="F283" s="45">
        <f>'Match Score and Team Input'!F283</f>
        <v>0</v>
      </c>
      <c r="G283" s="45">
        <f>'Match Score and Team Input'!G283</f>
        <v>0</v>
      </c>
      <c r="H283" s="44">
        <f>'Match Score and Team Input'!H283</f>
        <v>0</v>
      </c>
      <c r="I283" s="44">
        <f>'Match Score and Team Input'!I283</f>
        <v>0</v>
      </c>
      <c r="J283" s="44">
        <f>'Match Score and Team Input'!J283</f>
        <v>0</v>
      </c>
      <c r="K283" s="45">
        <f>'Match Score and Team Input'!K283</f>
        <v>0</v>
      </c>
      <c r="L283" s="45">
        <f>'Match Score and Team Input'!L283</f>
        <v>0</v>
      </c>
      <c r="M283" s="45">
        <f>'Match Score and Team Input'!M283</f>
        <v>0</v>
      </c>
      <c r="S283" s="5">
        <f t="shared" si="76"/>
        <v>2337</v>
      </c>
      <c r="T283" s="5">
        <f t="shared" si="75"/>
        <v>82</v>
      </c>
      <c r="U283" s="5">
        <f t="shared" si="75"/>
        <v>65</v>
      </c>
      <c r="V283" s="5">
        <f t="shared" si="75"/>
        <v>190</v>
      </c>
      <c r="W283" s="5">
        <f t="shared" si="75"/>
        <v>0</v>
      </c>
    </row>
    <row r="284" spans="1:23">
      <c r="A284" s="43">
        <v>283</v>
      </c>
      <c r="B284" s="44">
        <f>'Match Score and Team Input'!B284</f>
        <v>0</v>
      </c>
      <c r="C284" s="44">
        <f>'Match Score and Team Input'!C284</f>
        <v>0</v>
      </c>
      <c r="D284" s="44">
        <f>'Match Score and Team Input'!D284</f>
        <v>0</v>
      </c>
      <c r="E284" s="45">
        <f>'Match Score and Team Input'!E284</f>
        <v>0</v>
      </c>
      <c r="F284" s="45">
        <f>'Match Score and Team Input'!F284</f>
        <v>0</v>
      </c>
      <c r="G284" s="45">
        <f>'Match Score and Team Input'!G284</f>
        <v>0</v>
      </c>
      <c r="H284" s="44">
        <f>'Match Score and Team Input'!H284</f>
        <v>0</v>
      </c>
      <c r="I284" s="44">
        <f>'Match Score and Team Input'!I284</f>
        <v>0</v>
      </c>
      <c r="J284" s="44">
        <f>'Match Score and Team Input'!J284</f>
        <v>0</v>
      </c>
      <c r="K284" s="45">
        <f>'Match Score and Team Input'!K284</f>
        <v>0</v>
      </c>
      <c r="L284" s="45">
        <f>'Match Score and Team Input'!L284</f>
        <v>0</v>
      </c>
      <c r="M284" s="45">
        <f>'Match Score and Team Input'!M284</f>
        <v>0</v>
      </c>
      <c r="S284" s="5">
        <f t="shared" si="76"/>
        <v>3360</v>
      </c>
      <c r="T284" s="5">
        <f t="shared" si="75"/>
        <v>83</v>
      </c>
      <c r="U284" s="5">
        <f t="shared" si="75"/>
        <v>65</v>
      </c>
      <c r="V284" s="5">
        <f t="shared" si="75"/>
        <v>123</v>
      </c>
      <c r="W284" s="5">
        <f t="shared" si="75"/>
        <v>0</v>
      </c>
    </row>
    <row r="285" spans="1:23">
      <c r="A285" s="43">
        <v>284</v>
      </c>
      <c r="B285" s="44">
        <f>'Match Score and Team Input'!B285</f>
        <v>0</v>
      </c>
      <c r="C285" s="44">
        <f>'Match Score and Team Input'!C285</f>
        <v>0</v>
      </c>
      <c r="D285" s="44">
        <f>'Match Score and Team Input'!D285</f>
        <v>0</v>
      </c>
      <c r="E285" s="45">
        <f>'Match Score and Team Input'!E285</f>
        <v>0</v>
      </c>
      <c r="F285" s="45">
        <f>'Match Score and Team Input'!F285</f>
        <v>0</v>
      </c>
      <c r="G285" s="45">
        <f>'Match Score and Team Input'!G285</f>
        <v>0</v>
      </c>
      <c r="H285" s="44">
        <f>'Match Score and Team Input'!H285</f>
        <v>0</v>
      </c>
      <c r="I285" s="44">
        <f>'Match Score and Team Input'!I285</f>
        <v>0</v>
      </c>
      <c r="J285" s="44">
        <f>'Match Score and Team Input'!J285</f>
        <v>0</v>
      </c>
      <c r="K285" s="45">
        <f>'Match Score and Team Input'!K285</f>
        <v>0</v>
      </c>
      <c r="L285" s="45">
        <f>'Match Score and Team Input'!L285</f>
        <v>0</v>
      </c>
      <c r="M285" s="45">
        <f>'Match Score and Team Input'!M285</f>
        <v>0</v>
      </c>
      <c r="S285" s="5">
        <f t="shared" si="76"/>
        <v>3191</v>
      </c>
      <c r="T285" s="5">
        <f t="shared" si="75"/>
        <v>84</v>
      </c>
      <c r="U285" s="5">
        <f t="shared" si="75"/>
        <v>45</v>
      </c>
      <c r="V285" s="5">
        <f t="shared" si="75"/>
        <v>61</v>
      </c>
      <c r="W285" s="5">
        <f t="shared" si="75"/>
        <v>0</v>
      </c>
    </row>
    <row r="286" spans="1:23">
      <c r="A286" s="43">
        <v>285</v>
      </c>
      <c r="B286" s="44">
        <f>'Match Score and Team Input'!B286</f>
        <v>0</v>
      </c>
      <c r="C286" s="44">
        <f>'Match Score and Team Input'!C286</f>
        <v>0</v>
      </c>
      <c r="D286" s="44">
        <f>'Match Score and Team Input'!D286</f>
        <v>0</v>
      </c>
      <c r="E286" s="45">
        <f>'Match Score and Team Input'!E286</f>
        <v>0</v>
      </c>
      <c r="F286" s="45">
        <f>'Match Score and Team Input'!F286</f>
        <v>0</v>
      </c>
      <c r="G286" s="45">
        <f>'Match Score and Team Input'!G286</f>
        <v>0</v>
      </c>
      <c r="H286" s="44">
        <f>'Match Score and Team Input'!H286</f>
        <v>0</v>
      </c>
      <c r="I286" s="44">
        <f>'Match Score and Team Input'!I286</f>
        <v>0</v>
      </c>
      <c r="J286" s="44">
        <f>'Match Score and Team Input'!J286</f>
        <v>0</v>
      </c>
      <c r="K286" s="45">
        <f>'Match Score and Team Input'!K286</f>
        <v>0</v>
      </c>
      <c r="L286" s="45">
        <f>'Match Score and Team Input'!L286</f>
        <v>0</v>
      </c>
      <c r="M286" s="45">
        <f>'Match Score and Team Input'!M286</f>
        <v>0</v>
      </c>
      <c r="S286" s="5">
        <f t="shared" si="76"/>
        <v>45</v>
      </c>
      <c r="T286" s="5">
        <f t="shared" si="75"/>
        <v>85</v>
      </c>
      <c r="U286" s="5">
        <f t="shared" si="75"/>
        <v>50</v>
      </c>
      <c r="V286" s="5">
        <f t="shared" si="75"/>
        <v>82</v>
      </c>
      <c r="W286" s="5">
        <f t="shared" si="75"/>
        <v>20</v>
      </c>
    </row>
    <row r="287" spans="1:23">
      <c r="A287" s="43">
        <v>286</v>
      </c>
      <c r="B287" s="44">
        <f>'Match Score and Team Input'!B287</f>
        <v>0</v>
      </c>
      <c r="C287" s="44">
        <f>'Match Score and Team Input'!C287</f>
        <v>0</v>
      </c>
      <c r="D287" s="44">
        <f>'Match Score and Team Input'!D287</f>
        <v>0</v>
      </c>
      <c r="E287" s="45">
        <f>'Match Score and Team Input'!E287</f>
        <v>0</v>
      </c>
      <c r="F287" s="45">
        <f>'Match Score and Team Input'!F287</f>
        <v>0</v>
      </c>
      <c r="G287" s="45">
        <f>'Match Score and Team Input'!G287</f>
        <v>0</v>
      </c>
      <c r="H287" s="44">
        <f>'Match Score and Team Input'!H287</f>
        <v>0</v>
      </c>
      <c r="I287" s="44">
        <f>'Match Score and Team Input'!I287</f>
        <v>0</v>
      </c>
      <c r="J287" s="44">
        <f>'Match Score and Team Input'!J287</f>
        <v>0</v>
      </c>
      <c r="K287" s="45">
        <f>'Match Score and Team Input'!K287</f>
        <v>0</v>
      </c>
      <c r="L287" s="45">
        <f>'Match Score and Team Input'!L287</f>
        <v>0</v>
      </c>
      <c r="M287" s="45">
        <f>'Match Score and Team Input'!M287</f>
        <v>0</v>
      </c>
      <c r="S287" s="5">
        <f t="shared" si="76"/>
        <v>2665</v>
      </c>
      <c r="T287" s="5">
        <f t="shared" si="75"/>
        <v>86</v>
      </c>
      <c r="U287" s="5">
        <f t="shared" si="75"/>
        <v>35</v>
      </c>
      <c r="V287" s="5">
        <f t="shared" si="75"/>
        <v>43</v>
      </c>
      <c r="W287" s="5">
        <f t="shared" si="75"/>
        <v>0</v>
      </c>
    </row>
    <row r="288" spans="1:23">
      <c r="A288" s="43">
        <v>287</v>
      </c>
      <c r="B288" s="44">
        <f>'Match Score and Team Input'!B288</f>
        <v>0</v>
      </c>
      <c r="C288" s="44">
        <f>'Match Score and Team Input'!C288</f>
        <v>0</v>
      </c>
      <c r="D288" s="44">
        <f>'Match Score and Team Input'!D288</f>
        <v>0</v>
      </c>
      <c r="E288" s="45">
        <f>'Match Score and Team Input'!E288</f>
        <v>0</v>
      </c>
      <c r="F288" s="45">
        <f>'Match Score and Team Input'!F288</f>
        <v>0</v>
      </c>
      <c r="G288" s="45">
        <f>'Match Score and Team Input'!G288</f>
        <v>0</v>
      </c>
      <c r="H288" s="44">
        <f>'Match Score and Team Input'!H288</f>
        <v>0</v>
      </c>
      <c r="I288" s="44">
        <f>'Match Score and Team Input'!I288</f>
        <v>0</v>
      </c>
      <c r="J288" s="44">
        <f>'Match Score and Team Input'!J288</f>
        <v>0</v>
      </c>
      <c r="K288" s="45">
        <f>'Match Score and Team Input'!K288</f>
        <v>0</v>
      </c>
      <c r="L288" s="45">
        <f>'Match Score and Team Input'!L288</f>
        <v>0</v>
      </c>
      <c r="M288" s="45">
        <f>'Match Score and Team Input'!M288</f>
        <v>0</v>
      </c>
      <c r="S288" s="5">
        <f t="shared" si="76"/>
        <v>4288</v>
      </c>
      <c r="T288" s="5">
        <f t="shared" si="75"/>
        <v>87</v>
      </c>
      <c r="U288" s="5">
        <f t="shared" si="75"/>
        <v>55</v>
      </c>
      <c r="V288" s="5">
        <f t="shared" si="75"/>
        <v>112</v>
      </c>
      <c r="W288" s="5">
        <f t="shared" si="75"/>
        <v>0</v>
      </c>
    </row>
    <row r="289" spans="1:23">
      <c r="A289" s="43">
        <v>288</v>
      </c>
      <c r="B289" s="44">
        <f>'Match Score and Team Input'!B289</f>
        <v>0</v>
      </c>
      <c r="C289" s="44">
        <f>'Match Score and Team Input'!C289</f>
        <v>0</v>
      </c>
      <c r="D289" s="44">
        <f>'Match Score and Team Input'!D289</f>
        <v>0</v>
      </c>
      <c r="E289" s="45">
        <f>'Match Score and Team Input'!E289</f>
        <v>0</v>
      </c>
      <c r="F289" s="45">
        <f>'Match Score and Team Input'!F289</f>
        <v>0</v>
      </c>
      <c r="G289" s="45">
        <f>'Match Score and Team Input'!G289</f>
        <v>0</v>
      </c>
      <c r="H289" s="44">
        <f>'Match Score and Team Input'!H289</f>
        <v>0</v>
      </c>
      <c r="I289" s="44">
        <f>'Match Score and Team Input'!I289</f>
        <v>0</v>
      </c>
      <c r="J289" s="44">
        <f>'Match Score and Team Input'!J289</f>
        <v>0</v>
      </c>
      <c r="K289" s="45">
        <f>'Match Score and Team Input'!K289</f>
        <v>0</v>
      </c>
      <c r="L289" s="45">
        <f>'Match Score and Team Input'!L289</f>
        <v>0</v>
      </c>
      <c r="M289" s="45">
        <f>'Match Score and Team Input'!M289</f>
        <v>0</v>
      </c>
      <c r="S289" s="5">
        <f t="shared" si="76"/>
        <v>2177</v>
      </c>
      <c r="T289" s="5">
        <f t="shared" si="75"/>
        <v>88</v>
      </c>
      <c r="U289" s="5">
        <f t="shared" si="75"/>
        <v>50</v>
      </c>
      <c r="V289" s="5">
        <f t="shared" si="75"/>
        <v>110</v>
      </c>
      <c r="W289" s="5">
        <f t="shared" si="75"/>
        <v>0</v>
      </c>
    </row>
    <row r="290" spans="1:23">
      <c r="A290" s="43">
        <v>289</v>
      </c>
      <c r="B290" s="44">
        <f>'Match Score and Team Input'!B290</f>
        <v>0</v>
      </c>
      <c r="C290" s="44">
        <f>'Match Score and Team Input'!C290</f>
        <v>0</v>
      </c>
      <c r="D290" s="44">
        <f>'Match Score and Team Input'!D290</f>
        <v>0</v>
      </c>
      <c r="E290" s="45">
        <f>'Match Score and Team Input'!E290</f>
        <v>0</v>
      </c>
      <c r="F290" s="45">
        <f>'Match Score and Team Input'!F290</f>
        <v>0</v>
      </c>
      <c r="G290" s="45">
        <f>'Match Score and Team Input'!G290</f>
        <v>0</v>
      </c>
      <c r="H290" s="44">
        <f>'Match Score and Team Input'!H290</f>
        <v>0</v>
      </c>
      <c r="I290" s="44">
        <f>'Match Score and Team Input'!I290</f>
        <v>0</v>
      </c>
      <c r="J290" s="44">
        <f>'Match Score and Team Input'!J290</f>
        <v>0</v>
      </c>
      <c r="K290" s="45">
        <f>'Match Score and Team Input'!K290</f>
        <v>0</v>
      </c>
      <c r="L290" s="45">
        <f>'Match Score and Team Input'!L290</f>
        <v>0</v>
      </c>
      <c r="M290" s="45">
        <f>'Match Score and Team Input'!M290</f>
        <v>0</v>
      </c>
      <c r="S290" s="5">
        <f t="shared" si="76"/>
        <v>5320</v>
      </c>
      <c r="T290" s="5">
        <f t="shared" si="75"/>
        <v>89</v>
      </c>
      <c r="U290" s="5">
        <f t="shared" si="75"/>
        <v>55</v>
      </c>
      <c r="V290" s="5">
        <f t="shared" si="75"/>
        <v>151</v>
      </c>
      <c r="W290" s="5">
        <f t="shared" si="75"/>
        <v>0</v>
      </c>
    </row>
    <row r="291" spans="1:23">
      <c r="A291" s="43">
        <v>290</v>
      </c>
      <c r="B291" s="44">
        <f>'Match Score and Team Input'!B291</f>
        <v>0</v>
      </c>
      <c r="C291" s="44">
        <f>'Match Score and Team Input'!C291</f>
        <v>0</v>
      </c>
      <c r="D291" s="44">
        <f>'Match Score and Team Input'!D291</f>
        <v>0</v>
      </c>
      <c r="E291" s="45">
        <f>'Match Score and Team Input'!E291</f>
        <v>0</v>
      </c>
      <c r="F291" s="45">
        <f>'Match Score and Team Input'!F291</f>
        <v>0</v>
      </c>
      <c r="G291" s="45">
        <f>'Match Score and Team Input'!G291</f>
        <v>0</v>
      </c>
      <c r="H291" s="44">
        <f>'Match Score and Team Input'!H291</f>
        <v>0</v>
      </c>
      <c r="I291" s="44">
        <f>'Match Score and Team Input'!I291</f>
        <v>0</v>
      </c>
      <c r="J291" s="44">
        <f>'Match Score and Team Input'!J291</f>
        <v>0</v>
      </c>
      <c r="K291" s="45">
        <f>'Match Score and Team Input'!K291</f>
        <v>0</v>
      </c>
      <c r="L291" s="45">
        <f>'Match Score and Team Input'!L291</f>
        <v>0</v>
      </c>
      <c r="M291" s="45">
        <f>'Match Score and Team Input'!M291</f>
        <v>0</v>
      </c>
      <c r="S291" s="5">
        <f t="shared" si="76"/>
        <v>2337</v>
      </c>
      <c r="T291" s="5">
        <f t="shared" si="75"/>
        <v>90</v>
      </c>
      <c r="U291" s="5">
        <f t="shared" si="75"/>
        <v>50</v>
      </c>
      <c r="V291" s="5">
        <f t="shared" si="75"/>
        <v>111</v>
      </c>
      <c r="W291" s="5">
        <f t="shared" si="75"/>
        <v>0</v>
      </c>
    </row>
    <row r="292" spans="1:23">
      <c r="A292" s="43">
        <v>291</v>
      </c>
      <c r="B292" s="44">
        <f>'Match Score and Team Input'!B292</f>
        <v>0</v>
      </c>
      <c r="C292" s="44">
        <f>'Match Score and Team Input'!C292</f>
        <v>0</v>
      </c>
      <c r="D292" s="44">
        <f>'Match Score and Team Input'!D292</f>
        <v>0</v>
      </c>
      <c r="E292" s="45">
        <f>'Match Score and Team Input'!E292</f>
        <v>0</v>
      </c>
      <c r="F292" s="45">
        <f>'Match Score and Team Input'!F292</f>
        <v>0</v>
      </c>
      <c r="G292" s="45">
        <f>'Match Score and Team Input'!G292</f>
        <v>0</v>
      </c>
      <c r="H292" s="44">
        <f>'Match Score and Team Input'!H292</f>
        <v>0</v>
      </c>
      <c r="I292" s="44">
        <f>'Match Score and Team Input'!I292</f>
        <v>0</v>
      </c>
      <c r="J292" s="44">
        <f>'Match Score and Team Input'!J292</f>
        <v>0</v>
      </c>
      <c r="K292" s="45">
        <f>'Match Score and Team Input'!K292</f>
        <v>0</v>
      </c>
      <c r="L292" s="45">
        <f>'Match Score and Team Input'!L292</f>
        <v>0</v>
      </c>
      <c r="M292" s="45">
        <f>'Match Score and Team Input'!M292</f>
        <v>0</v>
      </c>
      <c r="S292" s="5">
        <f t="shared" si="76"/>
        <v>2471</v>
      </c>
      <c r="T292" s="5">
        <f t="shared" si="75"/>
        <v>91</v>
      </c>
      <c r="U292" s="5">
        <f t="shared" si="75"/>
        <v>50</v>
      </c>
      <c r="V292" s="5">
        <f t="shared" si="75"/>
        <v>92</v>
      </c>
      <c r="W292" s="5">
        <f t="shared" si="75"/>
        <v>0</v>
      </c>
    </row>
    <row r="293" spans="1:23">
      <c r="A293" s="43">
        <v>292</v>
      </c>
      <c r="B293" s="44">
        <f>'Match Score and Team Input'!B293</f>
        <v>0</v>
      </c>
      <c r="C293" s="44">
        <f>'Match Score and Team Input'!C293</f>
        <v>0</v>
      </c>
      <c r="D293" s="44">
        <f>'Match Score and Team Input'!D293</f>
        <v>0</v>
      </c>
      <c r="E293" s="45">
        <f>'Match Score and Team Input'!E293</f>
        <v>0</v>
      </c>
      <c r="F293" s="45">
        <f>'Match Score and Team Input'!F293</f>
        <v>0</v>
      </c>
      <c r="G293" s="45">
        <f>'Match Score and Team Input'!G293</f>
        <v>0</v>
      </c>
      <c r="H293" s="44">
        <f>'Match Score and Team Input'!H293</f>
        <v>0</v>
      </c>
      <c r="I293" s="44">
        <f>'Match Score and Team Input'!I293</f>
        <v>0</v>
      </c>
      <c r="J293" s="44">
        <f>'Match Score and Team Input'!J293</f>
        <v>0</v>
      </c>
      <c r="K293" s="45">
        <f>'Match Score and Team Input'!K293</f>
        <v>0</v>
      </c>
      <c r="L293" s="45">
        <f>'Match Score and Team Input'!L293</f>
        <v>0</v>
      </c>
      <c r="M293" s="45">
        <f>'Match Score and Team Input'!M293</f>
        <v>0</v>
      </c>
      <c r="S293" s="5">
        <f t="shared" si="76"/>
        <v>4060</v>
      </c>
      <c r="T293" s="5">
        <f t="shared" si="75"/>
        <v>92</v>
      </c>
      <c r="U293" s="5">
        <f t="shared" si="75"/>
        <v>10</v>
      </c>
      <c r="V293" s="5">
        <f t="shared" si="75"/>
        <v>84</v>
      </c>
      <c r="W293" s="5">
        <f t="shared" si="75"/>
        <v>0</v>
      </c>
    </row>
    <row r="294" spans="1:23">
      <c r="A294" s="43">
        <v>293</v>
      </c>
      <c r="B294" s="44">
        <f>'Match Score and Team Input'!B294</f>
        <v>0</v>
      </c>
      <c r="C294" s="44">
        <f>'Match Score and Team Input'!C294</f>
        <v>0</v>
      </c>
      <c r="D294" s="44">
        <f>'Match Score and Team Input'!D294</f>
        <v>0</v>
      </c>
      <c r="E294" s="45">
        <f>'Match Score and Team Input'!E294</f>
        <v>0</v>
      </c>
      <c r="F294" s="45">
        <f>'Match Score and Team Input'!F294</f>
        <v>0</v>
      </c>
      <c r="G294" s="45">
        <f>'Match Score and Team Input'!G294</f>
        <v>0</v>
      </c>
      <c r="H294" s="44">
        <f>'Match Score and Team Input'!H294</f>
        <v>0</v>
      </c>
      <c r="I294" s="44">
        <f>'Match Score and Team Input'!I294</f>
        <v>0</v>
      </c>
      <c r="J294" s="44">
        <f>'Match Score and Team Input'!J294</f>
        <v>0</v>
      </c>
      <c r="K294" s="45">
        <f>'Match Score and Team Input'!K294</f>
        <v>0</v>
      </c>
      <c r="L294" s="45">
        <f>'Match Score and Team Input'!L294</f>
        <v>0</v>
      </c>
      <c r="M294" s="45">
        <f>'Match Score and Team Input'!M294</f>
        <v>0</v>
      </c>
      <c r="S294" s="5">
        <f t="shared" si="76"/>
        <v>2122</v>
      </c>
      <c r="T294" s="5">
        <f t="shared" si="75"/>
        <v>93</v>
      </c>
      <c r="U294" s="5">
        <f t="shared" si="75"/>
        <v>65</v>
      </c>
      <c r="V294" s="5">
        <f t="shared" si="75"/>
        <v>110</v>
      </c>
      <c r="W294" s="5">
        <f t="shared" si="75"/>
        <v>0</v>
      </c>
    </row>
    <row r="295" spans="1:23">
      <c r="A295" s="43">
        <v>294</v>
      </c>
      <c r="B295" s="44">
        <f>'Match Score and Team Input'!B295</f>
        <v>0</v>
      </c>
      <c r="C295" s="44">
        <f>'Match Score and Team Input'!C295</f>
        <v>0</v>
      </c>
      <c r="D295" s="44">
        <f>'Match Score and Team Input'!D295</f>
        <v>0</v>
      </c>
      <c r="E295" s="45">
        <f>'Match Score and Team Input'!E295</f>
        <v>0</v>
      </c>
      <c r="F295" s="45">
        <f>'Match Score and Team Input'!F295</f>
        <v>0</v>
      </c>
      <c r="G295" s="45">
        <f>'Match Score and Team Input'!G295</f>
        <v>0</v>
      </c>
      <c r="H295" s="44">
        <f>'Match Score and Team Input'!H295</f>
        <v>0</v>
      </c>
      <c r="I295" s="44">
        <f>'Match Score and Team Input'!I295</f>
        <v>0</v>
      </c>
      <c r="J295" s="44">
        <f>'Match Score and Team Input'!J295</f>
        <v>0</v>
      </c>
      <c r="K295" s="45">
        <f>'Match Score and Team Input'!K295</f>
        <v>0</v>
      </c>
      <c r="L295" s="45">
        <f>'Match Score and Team Input'!L295</f>
        <v>0</v>
      </c>
      <c r="M295" s="45">
        <f>'Match Score and Team Input'!M295</f>
        <v>0</v>
      </c>
      <c r="S295" s="5">
        <f t="shared" si="76"/>
        <v>1310</v>
      </c>
      <c r="T295" s="5">
        <f t="shared" si="75"/>
        <v>94</v>
      </c>
      <c r="U295" s="5">
        <f t="shared" si="75"/>
        <v>55</v>
      </c>
      <c r="V295" s="5">
        <f t="shared" si="75"/>
        <v>94</v>
      </c>
      <c r="W295" s="5">
        <f t="shared" si="75"/>
        <v>0</v>
      </c>
    </row>
    <row r="296" spans="1:23">
      <c r="A296" s="43">
        <v>295</v>
      </c>
      <c r="B296" s="44">
        <f>'Match Score and Team Input'!B296</f>
        <v>0</v>
      </c>
      <c r="C296" s="44">
        <f>'Match Score and Team Input'!C296</f>
        <v>0</v>
      </c>
      <c r="D296" s="44">
        <f>'Match Score and Team Input'!D296</f>
        <v>0</v>
      </c>
      <c r="E296" s="45">
        <f>'Match Score and Team Input'!E296</f>
        <v>0</v>
      </c>
      <c r="F296" s="45">
        <f>'Match Score and Team Input'!F296</f>
        <v>0</v>
      </c>
      <c r="G296" s="45">
        <f>'Match Score and Team Input'!G296</f>
        <v>0</v>
      </c>
      <c r="H296" s="44">
        <f>'Match Score and Team Input'!H296</f>
        <v>0</v>
      </c>
      <c r="I296" s="44">
        <f>'Match Score and Team Input'!I296</f>
        <v>0</v>
      </c>
      <c r="J296" s="44">
        <f>'Match Score and Team Input'!J296</f>
        <v>0</v>
      </c>
      <c r="K296" s="45">
        <f>'Match Score and Team Input'!K296</f>
        <v>0</v>
      </c>
      <c r="L296" s="45">
        <f>'Match Score and Team Input'!L296</f>
        <v>0</v>
      </c>
      <c r="M296" s="45">
        <f>'Match Score and Team Input'!M296</f>
        <v>0</v>
      </c>
      <c r="S296" s="5">
        <f t="shared" si="76"/>
        <v>1775</v>
      </c>
      <c r="T296" s="5">
        <f t="shared" si="75"/>
        <v>95</v>
      </c>
      <c r="U296" s="5">
        <f t="shared" si="75"/>
        <v>35</v>
      </c>
      <c r="V296" s="5">
        <f t="shared" si="75"/>
        <v>152</v>
      </c>
      <c r="W296" s="5">
        <f t="shared" si="75"/>
        <v>0</v>
      </c>
    </row>
    <row r="297" spans="1:23">
      <c r="A297" s="43">
        <v>296</v>
      </c>
      <c r="B297" s="44">
        <f>'Match Score and Team Input'!B297</f>
        <v>0</v>
      </c>
      <c r="C297" s="44">
        <f>'Match Score and Team Input'!C297</f>
        <v>0</v>
      </c>
      <c r="D297" s="44">
        <f>'Match Score and Team Input'!D297</f>
        <v>0</v>
      </c>
      <c r="E297" s="45">
        <f>'Match Score and Team Input'!E297</f>
        <v>0</v>
      </c>
      <c r="F297" s="45">
        <f>'Match Score and Team Input'!F297</f>
        <v>0</v>
      </c>
      <c r="G297" s="45">
        <f>'Match Score and Team Input'!G297</f>
        <v>0</v>
      </c>
      <c r="H297" s="44">
        <f>'Match Score and Team Input'!H297</f>
        <v>0</v>
      </c>
      <c r="I297" s="44">
        <f>'Match Score and Team Input'!I297</f>
        <v>0</v>
      </c>
      <c r="J297" s="44">
        <f>'Match Score and Team Input'!J297</f>
        <v>0</v>
      </c>
      <c r="K297" s="45">
        <f>'Match Score and Team Input'!K297</f>
        <v>0</v>
      </c>
      <c r="L297" s="45">
        <f>'Match Score and Team Input'!L297</f>
        <v>0</v>
      </c>
      <c r="M297" s="45">
        <f>'Match Score and Team Input'!M297</f>
        <v>0</v>
      </c>
      <c r="S297" s="5">
        <f t="shared" si="76"/>
        <v>70</v>
      </c>
      <c r="T297" s="5">
        <f t="shared" si="75"/>
        <v>96</v>
      </c>
      <c r="U297" s="5">
        <f t="shared" si="75"/>
        <v>50</v>
      </c>
      <c r="V297" s="5">
        <f t="shared" si="75"/>
        <v>122</v>
      </c>
      <c r="W297" s="5">
        <f t="shared" si="75"/>
        <v>0</v>
      </c>
    </row>
    <row r="298" spans="1:23">
      <c r="A298" s="43">
        <v>297</v>
      </c>
      <c r="B298" s="44">
        <f>'Match Score and Team Input'!B298</f>
        <v>0</v>
      </c>
      <c r="C298" s="44">
        <f>'Match Score and Team Input'!C298</f>
        <v>0</v>
      </c>
      <c r="D298" s="44">
        <f>'Match Score and Team Input'!D298</f>
        <v>0</v>
      </c>
      <c r="E298" s="45">
        <f>'Match Score and Team Input'!E298</f>
        <v>0</v>
      </c>
      <c r="F298" s="45">
        <f>'Match Score and Team Input'!F298</f>
        <v>0</v>
      </c>
      <c r="G298" s="45">
        <f>'Match Score and Team Input'!G298</f>
        <v>0</v>
      </c>
      <c r="H298" s="44">
        <f>'Match Score and Team Input'!H298</f>
        <v>0</v>
      </c>
      <c r="I298" s="44">
        <f>'Match Score and Team Input'!I298</f>
        <v>0</v>
      </c>
      <c r="J298" s="44">
        <f>'Match Score and Team Input'!J298</f>
        <v>0</v>
      </c>
      <c r="K298" s="45">
        <f>'Match Score and Team Input'!K298</f>
        <v>0</v>
      </c>
      <c r="L298" s="45">
        <f>'Match Score and Team Input'!L298</f>
        <v>0</v>
      </c>
      <c r="M298" s="45">
        <f>'Match Score and Team Input'!M298</f>
        <v>0</v>
      </c>
      <c r="S298" s="5">
        <f t="shared" si="76"/>
        <v>4063</v>
      </c>
      <c r="T298" s="5">
        <f t="shared" si="75"/>
        <v>97</v>
      </c>
      <c r="U298" s="5">
        <f t="shared" si="75"/>
        <v>30</v>
      </c>
      <c r="V298" s="5">
        <f t="shared" si="75"/>
        <v>121</v>
      </c>
      <c r="W298" s="5">
        <f t="shared" si="75"/>
        <v>0</v>
      </c>
    </row>
    <row r="299" spans="1:23">
      <c r="A299" s="43">
        <v>298</v>
      </c>
      <c r="B299" s="44">
        <f>'Match Score and Team Input'!B299</f>
        <v>0</v>
      </c>
      <c r="C299" s="44">
        <f>'Match Score and Team Input'!C299</f>
        <v>0</v>
      </c>
      <c r="D299" s="44">
        <f>'Match Score and Team Input'!D299</f>
        <v>0</v>
      </c>
      <c r="E299" s="45">
        <f>'Match Score and Team Input'!E299</f>
        <v>0</v>
      </c>
      <c r="F299" s="45">
        <f>'Match Score and Team Input'!F299</f>
        <v>0</v>
      </c>
      <c r="G299" s="45">
        <f>'Match Score and Team Input'!G299</f>
        <v>0</v>
      </c>
      <c r="H299" s="44">
        <f>'Match Score and Team Input'!H299</f>
        <v>0</v>
      </c>
      <c r="I299" s="44">
        <f>'Match Score and Team Input'!I299</f>
        <v>0</v>
      </c>
      <c r="J299" s="44">
        <f>'Match Score and Team Input'!J299</f>
        <v>0</v>
      </c>
      <c r="K299" s="45">
        <f>'Match Score and Team Input'!K299</f>
        <v>0</v>
      </c>
      <c r="L299" s="45">
        <f>'Match Score and Team Input'!L299</f>
        <v>0</v>
      </c>
      <c r="M299" s="45">
        <f>'Match Score and Team Input'!M299</f>
        <v>0</v>
      </c>
      <c r="S299" s="5">
        <f t="shared" si="76"/>
        <v>836</v>
      </c>
      <c r="T299" s="5">
        <f t="shared" si="75"/>
        <v>98</v>
      </c>
      <c r="U299" s="5">
        <f t="shared" si="75"/>
        <v>61</v>
      </c>
      <c r="V299" s="5">
        <f t="shared" si="75"/>
        <v>190</v>
      </c>
      <c r="W299" s="5">
        <f t="shared" si="75"/>
        <v>0</v>
      </c>
    </row>
    <row r="300" spans="1:23">
      <c r="A300" s="43">
        <v>299</v>
      </c>
      <c r="B300" s="44">
        <f>'Match Score and Team Input'!B300</f>
        <v>0</v>
      </c>
      <c r="C300" s="44">
        <f>'Match Score and Team Input'!C300</f>
        <v>0</v>
      </c>
      <c r="D300" s="44">
        <f>'Match Score and Team Input'!D300</f>
        <v>0</v>
      </c>
      <c r="E300" s="45">
        <f>'Match Score and Team Input'!E300</f>
        <v>0</v>
      </c>
      <c r="F300" s="45">
        <f>'Match Score and Team Input'!F300</f>
        <v>0</v>
      </c>
      <c r="G300" s="45">
        <f>'Match Score and Team Input'!G300</f>
        <v>0</v>
      </c>
      <c r="H300" s="44">
        <f>'Match Score and Team Input'!H300</f>
        <v>0</v>
      </c>
      <c r="I300" s="44">
        <f>'Match Score and Team Input'!I300</f>
        <v>0</v>
      </c>
      <c r="J300" s="44">
        <f>'Match Score and Team Input'!J300</f>
        <v>0</v>
      </c>
      <c r="K300" s="45">
        <f>'Match Score and Team Input'!K300</f>
        <v>0</v>
      </c>
      <c r="L300" s="45">
        <f>'Match Score and Team Input'!L300</f>
        <v>0</v>
      </c>
      <c r="M300" s="45">
        <f>'Match Score and Team Input'!M300</f>
        <v>0</v>
      </c>
      <c r="S300" s="5">
        <f t="shared" si="76"/>
        <v>2424</v>
      </c>
      <c r="T300" s="5">
        <f t="shared" si="75"/>
        <v>99</v>
      </c>
      <c r="U300" s="5">
        <f t="shared" si="75"/>
        <v>15</v>
      </c>
      <c r="V300" s="5">
        <f t="shared" si="75"/>
        <v>34</v>
      </c>
      <c r="W300" s="5">
        <f t="shared" si="75"/>
        <v>0</v>
      </c>
    </row>
    <row r="301" spans="1:23">
      <c r="A301" s="43">
        <v>300</v>
      </c>
      <c r="B301" s="44">
        <f>'Match Score and Team Input'!B301</f>
        <v>0</v>
      </c>
      <c r="C301" s="44">
        <f>'Match Score and Team Input'!C301</f>
        <v>0</v>
      </c>
      <c r="D301" s="44">
        <f>'Match Score and Team Input'!D301</f>
        <v>0</v>
      </c>
      <c r="E301" s="45">
        <f>'Match Score and Team Input'!E301</f>
        <v>0</v>
      </c>
      <c r="F301" s="45">
        <f>'Match Score and Team Input'!F301</f>
        <v>0</v>
      </c>
      <c r="G301" s="45">
        <f>'Match Score and Team Input'!G301</f>
        <v>0</v>
      </c>
      <c r="H301" s="44">
        <f>'Match Score and Team Input'!H301</f>
        <v>0</v>
      </c>
      <c r="I301" s="44">
        <f>'Match Score and Team Input'!I301</f>
        <v>0</v>
      </c>
      <c r="J301" s="44">
        <f>'Match Score and Team Input'!J301</f>
        <v>0</v>
      </c>
      <c r="K301" s="45">
        <f>'Match Score and Team Input'!K301</f>
        <v>0</v>
      </c>
      <c r="L301" s="45">
        <f>'Match Score and Team Input'!L301</f>
        <v>0</v>
      </c>
      <c r="M301" s="45">
        <f>'Match Score and Team Input'!M301</f>
        <v>0</v>
      </c>
      <c r="S301" s="5">
        <f t="shared" si="76"/>
        <v>955</v>
      </c>
      <c r="T301" s="5">
        <f t="shared" si="75"/>
        <v>100</v>
      </c>
      <c r="U301" s="5">
        <f t="shared" si="75"/>
        <v>70</v>
      </c>
      <c r="V301" s="5">
        <f t="shared" si="75"/>
        <v>124</v>
      </c>
      <c r="W301" s="5">
        <f t="shared" si="75"/>
        <v>20</v>
      </c>
    </row>
    <row r="302" spans="1:23">
      <c r="A302" s="43">
        <v>301</v>
      </c>
      <c r="B302" s="44">
        <f>'Match Score and Team Input'!B302</f>
        <v>0</v>
      </c>
      <c r="C302" s="44">
        <f>'Match Score and Team Input'!C302</f>
        <v>0</v>
      </c>
      <c r="D302" s="44">
        <f>'Match Score and Team Input'!D302</f>
        <v>0</v>
      </c>
      <c r="E302" s="45">
        <f>'Match Score and Team Input'!E302</f>
        <v>0</v>
      </c>
      <c r="F302" s="45">
        <f>'Match Score and Team Input'!F302</f>
        <v>0</v>
      </c>
      <c r="G302" s="45">
        <f>'Match Score and Team Input'!G302</f>
        <v>0</v>
      </c>
      <c r="H302" s="44">
        <f>'Match Score and Team Input'!H302</f>
        <v>0</v>
      </c>
      <c r="I302" s="44">
        <f>'Match Score and Team Input'!I302</f>
        <v>0</v>
      </c>
      <c r="J302" s="44">
        <f>'Match Score and Team Input'!J302</f>
        <v>0</v>
      </c>
      <c r="K302" s="45">
        <f>'Match Score and Team Input'!K302</f>
        <v>0</v>
      </c>
      <c r="L302" s="45">
        <f>'Match Score and Team Input'!L302</f>
        <v>0</v>
      </c>
      <c r="M302" s="45">
        <f>'Match Score and Team Input'!M302</f>
        <v>0</v>
      </c>
      <c r="S302" s="5">
        <f t="shared" si="76"/>
        <v>45</v>
      </c>
      <c r="T302" s="5">
        <f t="shared" si="75"/>
        <v>101</v>
      </c>
      <c r="U302" s="5">
        <f t="shared" si="75"/>
        <v>35</v>
      </c>
      <c r="V302" s="5">
        <f t="shared" si="75"/>
        <v>102</v>
      </c>
      <c r="W302" s="5">
        <f t="shared" si="75"/>
        <v>0</v>
      </c>
    </row>
    <row r="303" spans="1:23">
      <c r="A303" s="43">
        <v>302</v>
      </c>
      <c r="B303" s="44">
        <f>'Match Score and Team Input'!B303</f>
        <v>0</v>
      </c>
      <c r="C303" s="44">
        <f>'Match Score and Team Input'!C303</f>
        <v>0</v>
      </c>
      <c r="D303" s="44">
        <f>'Match Score and Team Input'!D303</f>
        <v>0</v>
      </c>
      <c r="E303" s="45">
        <f>'Match Score and Team Input'!E303</f>
        <v>0</v>
      </c>
      <c r="F303" s="45">
        <f>'Match Score and Team Input'!F303</f>
        <v>0</v>
      </c>
      <c r="G303" s="45">
        <f>'Match Score and Team Input'!G303</f>
        <v>0</v>
      </c>
      <c r="H303" s="44">
        <f>'Match Score and Team Input'!H303</f>
        <v>0</v>
      </c>
      <c r="I303" s="44">
        <f>'Match Score and Team Input'!I303</f>
        <v>0</v>
      </c>
      <c r="J303" s="44">
        <f>'Match Score and Team Input'!J303</f>
        <v>0</v>
      </c>
      <c r="K303" s="45">
        <f>'Match Score and Team Input'!K303</f>
        <v>0</v>
      </c>
      <c r="L303" s="45">
        <f>'Match Score and Team Input'!L303</f>
        <v>0</v>
      </c>
      <c r="M303" s="45">
        <f>'Match Score and Team Input'!M303</f>
        <v>0</v>
      </c>
      <c r="S303" s="5">
        <f t="shared" si="76"/>
        <v>337</v>
      </c>
      <c r="T303" s="5">
        <f t="shared" si="75"/>
        <v>102</v>
      </c>
      <c r="U303" s="5">
        <f t="shared" si="75"/>
        <v>15</v>
      </c>
      <c r="V303" s="5">
        <f t="shared" si="75"/>
        <v>45</v>
      </c>
      <c r="W303" s="5">
        <f t="shared" si="75"/>
        <v>0</v>
      </c>
    </row>
    <row r="304" spans="1:23">
      <c r="A304" s="43">
        <v>303</v>
      </c>
      <c r="B304" s="44">
        <f>'Match Score and Team Input'!B304</f>
        <v>0</v>
      </c>
      <c r="C304" s="44">
        <f>'Match Score and Team Input'!C304</f>
        <v>0</v>
      </c>
      <c r="D304" s="44">
        <f>'Match Score and Team Input'!D304</f>
        <v>0</v>
      </c>
      <c r="E304" s="45">
        <f>'Match Score and Team Input'!E304</f>
        <v>0</v>
      </c>
      <c r="F304" s="45">
        <f>'Match Score and Team Input'!F304</f>
        <v>0</v>
      </c>
      <c r="G304" s="45">
        <f>'Match Score and Team Input'!G304</f>
        <v>0</v>
      </c>
      <c r="H304" s="44">
        <f>'Match Score and Team Input'!H304</f>
        <v>0</v>
      </c>
      <c r="I304" s="44">
        <f>'Match Score and Team Input'!I304</f>
        <v>0</v>
      </c>
      <c r="J304" s="44">
        <f>'Match Score and Team Input'!J304</f>
        <v>0</v>
      </c>
      <c r="K304" s="45">
        <f>'Match Score and Team Input'!K304</f>
        <v>0</v>
      </c>
      <c r="L304" s="45">
        <f>'Match Score and Team Input'!L304</f>
        <v>0</v>
      </c>
      <c r="M304" s="45">
        <f>'Match Score and Team Input'!M304</f>
        <v>0</v>
      </c>
      <c r="S304" s="5">
        <f t="shared" si="76"/>
        <v>4991</v>
      </c>
      <c r="T304" s="5">
        <f t="shared" si="75"/>
        <v>103</v>
      </c>
      <c r="U304" s="5">
        <f t="shared" si="75"/>
        <v>50</v>
      </c>
      <c r="V304" s="5">
        <f t="shared" si="75"/>
        <v>130</v>
      </c>
      <c r="W304" s="5">
        <f t="shared" si="75"/>
        <v>0</v>
      </c>
    </row>
    <row r="305" spans="1:23">
      <c r="A305" s="43">
        <v>304</v>
      </c>
      <c r="B305" s="44">
        <f>'Match Score and Team Input'!B305</f>
        <v>0</v>
      </c>
      <c r="C305" s="44">
        <f>'Match Score and Team Input'!C305</f>
        <v>0</v>
      </c>
      <c r="D305" s="44">
        <f>'Match Score and Team Input'!D305</f>
        <v>0</v>
      </c>
      <c r="E305" s="45">
        <f>'Match Score and Team Input'!E305</f>
        <v>0</v>
      </c>
      <c r="F305" s="45">
        <f>'Match Score and Team Input'!F305</f>
        <v>0</v>
      </c>
      <c r="G305" s="45">
        <f>'Match Score and Team Input'!G305</f>
        <v>0</v>
      </c>
      <c r="H305" s="44">
        <f>'Match Score and Team Input'!H305</f>
        <v>0</v>
      </c>
      <c r="I305" s="44">
        <f>'Match Score and Team Input'!I305</f>
        <v>0</v>
      </c>
      <c r="J305" s="44">
        <f>'Match Score and Team Input'!J305</f>
        <v>0</v>
      </c>
      <c r="K305" s="45">
        <f>'Match Score and Team Input'!K305</f>
        <v>0</v>
      </c>
      <c r="L305" s="45">
        <f>'Match Score and Team Input'!L305</f>
        <v>0</v>
      </c>
      <c r="M305" s="45">
        <f>'Match Score and Team Input'!M305</f>
        <v>0</v>
      </c>
      <c r="S305" s="5">
        <f t="shared" si="76"/>
        <v>5148</v>
      </c>
      <c r="T305" s="5">
        <f t="shared" si="75"/>
        <v>104</v>
      </c>
      <c r="U305" s="5">
        <f t="shared" si="75"/>
        <v>50</v>
      </c>
      <c r="V305" s="5">
        <f t="shared" si="75"/>
        <v>101</v>
      </c>
      <c r="W305" s="5">
        <f t="shared" si="75"/>
        <v>0</v>
      </c>
    </row>
    <row r="306" spans="1:23">
      <c r="A306" s="43">
        <v>305</v>
      </c>
      <c r="B306" s="44">
        <f>'Match Score and Team Input'!B306</f>
        <v>0</v>
      </c>
      <c r="C306" s="44">
        <f>'Match Score and Team Input'!C306</f>
        <v>0</v>
      </c>
      <c r="D306" s="44">
        <f>'Match Score and Team Input'!D306</f>
        <v>0</v>
      </c>
      <c r="E306" s="45">
        <f>'Match Score and Team Input'!E306</f>
        <v>0</v>
      </c>
      <c r="F306" s="45">
        <f>'Match Score and Team Input'!F306</f>
        <v>0</v>
      </c>
      <c r="G306" s="45">
        <f>'Match Score and Team Input'!G306</f>
        <v>0</v>
      </c>
      <c r="H306" s="44">
        <f>'Match Score and Team Input'!H306</f>
        <v>0</v>
      </c>
      <c r="I306" s="44">
        <f>'Match Score and Team Input'!I306</f>
        <v>0</v>
      </c>
      <c r="J306" s="44">
        <f>'Match Score and Team Input'!J306</f>
        <v>0</v>
      </c>
      <c r="K306" s="45">
        <f>'Match Score and Team Input'!K306</f>
        <v>0</v>
      </c>
      <c r="L306" s="45">
        <f>'Match Score and Team Input'!L306</f>
        <v>0</v>
      </c>
      <c r="M306" s="45">
        <f>'Match Score and Team Input'!M306</f>
        <v>0</v>
      </c>
      <c r="S306" s="5">
        <f t="shared" si="76"/>
        <v>2052</v>
      </c>
      <c r="T306" s="5">
        <f t="shared" si="75"/>
        <v>105</v>
      </c>
      <c r="U306" s="5">
        <f t="shared" si="75"/>
        <v>70</v>
      </c>
      <c r="V306" s="5">
        <f t="shared" si="75"/>
        <v>180</v>
      </c>
      <c r="W306" s="5">
        <f t="shared" si="75"/>
        <v>0</v>
      </c>
    </row>
    <row r="307" spans="1:23">
      <c r="A307" s="43">
        <v>306</v>
      </c>
      <c r="B307" s="44">
        <f>'Match Score and Team Input'!B307</f>
        <v>0</v>
      </c>
      <c r="C307" s="44">
        <f>'Match Score and Team Input'!C307</f>
        <v>0</v>
      </c>
      <c r="D307" s="44">
        <f>'Match Score and Team Input'!D307</f>
        <v>0</v>
      </c>
      <c r="E307" s="45">
        <f>'Match Score and Team Input'!E307</f>
        <v>0</v>
      </c>
      <c r="F307" s="45">
        <f>'Match Score and Team Input'!F307</f>
        <v>0</v>
      </c>
      <c r="G307" s="45">
        <f>'Match Score and Team Input'!G307</f>
        <v>0</v>
      </c>
      <c r="H307" s="44">
        <f>'Match Score and Team Input'!H307</f>
        <v>0</v>
      </c>
      <c r="I307" s="44">
        <f>'Match Score and Team Input'!I307</f>
        <v>0</v>
      </c>
      <c r="J307" s="44">
        <f>'Match Score and Team Input'!J307</f>
        <v>0</v>
      </c>
      <c r="K307" s="45">
        <f>'Match Score and Team Input'!K307</f>
        <v>0</v>
      </c>
      <c r="L307" s="45">
        <f>'Match Score and Team Input'!L307</f>
        <v>0</v>
      </c>
      <c r="M307" s="45">
        <f>'Match Score and Team Input'!M307</f>
        <v>0</v>
      </c>
      <c r="S307" s="5">
        <f t="shared" si="76"/>
        <v>225</v>
      </c>
      <c r="T307" s="5">
        <f t="shared" si="75"/>
        <v>106</v>
      </c>
      <c r="U307" s="5">
        <f t="shared" si="75"/>
        <v>70</v>
      </c>
      <c r="V307" s="5">
        <f t="shared" si="75"/>
        <v>120</v>
      </c>
      <c r="W307" s="5">
        <f t="shared" si="75"/>
        <v>0</v>
      </c>
    </row>
    <row r="308" spans="1:23">
      <c r="A308" s="43">
        <v>307</v>
      </c>
      <c r="B308" s="44">
        <f>'Match Score and Team Input'!B308</f>
        <v>0</v>
      </c>
      <c r="C308" s="44">
        <f>'Match Score and Team Input'!C308</f>
        <v>0</v>
      </c>
      <c r="D308" s="44">
        <f>'Match Score and Team Input'!D308</f>
        <v>0</v>
      </c>
      <c r="E308" s="45">
        <f>'Match Score and Team Input'!E308</f>
        <v>0</v>
      </c>
      <c r="F308" s="45">
        <f>'Match Score and Team Input'!F308</f>
        <v>0</v>
      </c>
      <c r="G308" s="45">
        <f>'Match Score and Team Input'!G308</f>
        <v>0</v>
      </c>
      <c r="H308" s="44">
        <f>'Match Score and Team Input'!H308</f>
        <v>0</v>
      </c>
      <c r="I308" s="44">
        <f>'Match Score and Team Input'!I308</f>
        <v>0</v>
      </c>
      <c r="J308" s="44">
        <f>'Match Score and Team Input'!J308</f>
        <v>0</v>
      </c>
      <c r="K308" s="45">
        <f>'Match Score and Team Input'!K308</f>
        <v>0</v>
      </c>
      <c r="L308" s="45">
        <f>'Match Score and Team Input'!L308</f>
        <v>0</v>
      </c>
      <c r="M308" s="45">
        <f>'Match Score and Team Input'!M308</f>
        <v>0</v>
      </c>
      <c r="S308" s="5">
        <f t="shared" si="76"/>
        <v>494</v>
      </c>
      <c r="T308" s="5">
        <f t="shared" si="75"/>
        <v>107</v>
      </c>
      <c r="U308" s="5">
        <f t="shared" si="75"/>
        <v>70</v>
      </c>
      <c r="V308" s="5">
        <f t="shared" si="75"/>
        <v>40</v>
      </c>
      <c r="W308" s="5">
        <f t="shared" si="75"/>
        <v>0</v>
      </c>
    </row>
    <row r="309" spans="1:23">
      <c r="A309" s="43">
        <v>308</v>
      </c>
      <c r="B309" s="44">
        <f>'Match Score and Team Input'!B309</f>
        <v>0</v>
      </c>
      <c r="C309" s="44">
        <f>'Match Score and Team Input'!C309</f>
        <v>0</v>
      </c>
      <c r="D309" s="44">
        <f>'Match Score and Team Input'!D309</f>
        <v>0</v>
      </c>
      <c r="E309" s="45">
        <f>'Match Score and Team Input'!E309</f>
        <v>0</v>
      </c>
      <c r="F309" s="45">
        <f>'Match Score and Team Input'!F309</f>
        <v>0</v>
      </c>
      <c r="G309" s="45">
        <f>'Match Score and Team Input'!G309</f>
        <v>0</v>
      </c>
      <c r="H309" s="44">
        <f>'Match Score and Team Input'!H309</f>
        <v>0</v>
      </c>
      <c r="I309" s="44">
        <f>'Match Score and Team Input'!I309</f>
        <v>0</v>
      </c>
      <c r="J309" s="44">
        <f>'Match Score and Team Input'!J309</f>
        <v>0</v>
      </c>
      <c r="K309" s="45">
        <f>'Match Score and Team Input'!K309</f>
        <v>0</v>
      </c>
      <c r="L309" s="45">
        <f>'Match Score and Team Input'!L309</f>
        <v>0</v>
      </c>
      <c r="M309" s="45">
        <f>'Match Score and Team Input'!M309</f>
        <v>0</v>
      </c>
      <c r="S309" s="5">
        <f t="shared" si="76"/>
        <v>4536</v>
      </c>
      <c r="T309" s="5">
        <f t="shared" si="75"/>
        <v>108</v>
      </c>
      <c r="U309" s="5">
        <f t="shared" si="75"/>
        <v>30</v>
      </c>
      <c r="V309" s="5">
        <f t="shared" si="75"/>
        <v>32</v>
      </c>
      <c r="W309" s="5">
        <f t="shared" si="75"/>
        <v>0</v>
      </c>
    </row>
    <row r="310" spans="1:23">
      <c r="A310" s="43">
        <v>309</v>
      </c>
      <c r="B310" s="44">
        <f>'Match Score and Team Input'!B310</f>
        <v>0</v>
      </c>
      <c r="C310" s="44">
        <f>'Match Score and Team Input'!C310</f>
        <v>0</v>
      </c>
      <c r="D310" s="44">
        <f>'Match Score and Team Input'!D310</f>
        <v>0</v>
      </c>
      <c r="E310" s="45">
        <f>'Match Score and Team Input'!E310</f>
        <v>0</v>
      </c>
      <c r="F310" s="45">
        <f>'Match Score and Team Input'!F310</f>
        <v>0</v>
      </c>
      <c r="G310" s="45">
        <f>'Match Score and Team Input'!G310</f>
        <v>0</v>
      </c>
      <c r="H310" s="44">
        <f>'Match Score and Team Input'!H310</f>
        <v>0</v>
      </c>
      <c r="I310" s="44">
        <f>'Match Score and Team Input'!I310</f>
        <v>0</v>
      </c>
      <c r="J310" s="44">
        <f>'Match Score and Team Input'!J310</f>
        <v>0</v>
      </c>
      <c r="K310" s="45">
        <f>'Match Score and Team Input'!K310</f>
        <v>0</v>
      </c>
      <c r="L310" s="45">
        <f>'Match Score and Team Input'!L310</f>
        <v>0</v>
      </c>
      <c r="M310" s="45">
        <f>'Match Score and Team Input'!M310</f>
        <v>0</v>
      </c>
      <c r="S310" s="5">
        <f t="shared" si="76"/>
        <v>5012</v>
      </c>
      <c r="T310" s="5">
        <f t="shared" si="75"/>
        <v>109</v>
      </c>
      <c r="U310" s="5">
        <f t="shared" si="75"/>
        <v>30</v>
      </c>
      <c r="V310" s="5">
        <f t="shared" si="75"/>
        <v>32</v>
      </c>
      <c r="W310" s="5">
        <f t="shared" si="75"/>
        <v>0</v>
      </c>
    </row>
    <row r="311" spans="1:23">
      <c r="A311" s="43">
        <v>310</v>
      </c>
      <c r="B311" s="44">
        <f>'Match Score and Team Input'!B311</f>
        <v>0</v>
      </c>
      <c r="C311" s="44">
        <f>'Match Score and Team Input'!C311</f>
        <v>0</v>
      </c>
      <c r="D311" s="44">
        <f>'Match Score and Team Input'!D311</f>
        <v>0</v>
      </c>
      <c r="E311" s="45">
        <f>'Match Score and Team Input'!E311</f>
        <v>0</v>
      </c>
      <c r="F311" s="45">
        <f>'Match Score and Team Input'!F311</f>
        <v>0</v>
      </c>
      <c r="G311" s="45">
        <f>'Match Score and Team Input'!G311</f>
        <v>0</v>
      </c>
      <c r="H311" s="44">
        <f>'Match Score and Team Input'!H311</f>
        <v>0</v>
      </c>
      <c r="I311" s="44">
        <f>'Match Score and Team Input'!I311</f>
        <v>0</v>
      </c>
      <c r="J311" s="44">
        <f>'Match Score and Team Input'!J311</f>
        <v>0</v>
      </c>
      <c r="K311" s="45">
        <f>'Match Score and Team Input'!K311</f>
        <v>0</v>
      </c>
      <c r="L311" s="45">
        <f>'Match Score and Team Input'!L311</f>
        <v>0</v>
      </c>
      <c r="M311" s="45">
        <f>'Match Score and Team Input'!M311</f>
        <v>0</v>
      </c>
      <c r="S311" s="5">
        <f t="shared" si="76"/>
        <v>179</v>
      </c>
      <c r="T311" s="5">
        <f t="shared" si="75"/>
        <v>110</v>
      </c>
      <c r="U311" s="5">
        <f t="shared" si="75"/>
        <v>50</v>
      </c>
      <c r="V311" s="5">
        <f t="shared" si="75"/>
        <v>80</v>
      </c>
      <c r="W311" s="5">
        <f t="shared" si="75"/>
        <v>0</v>
      </c>
    </row>
    <row r="312" spans="1:23">
      <c r="A312" s="43">
        <v>311</v>
      </c>
      <c r="B312" s="44">
        <f>'Match Score and Team Input'!B312</f>
        <v>0</v>
      </c>
      <c r="C312" s="44">
        <f>'Match Score and Team Input'!C312</f>
        <v>0</v>
      </c>
      <c r="D312" s="44">
        <f>'Match Score and Team Input'!D312</f>
        <v>0</v>
      </c>
      <c r="E312" s="45">
        <f>'Match Score and Team Input'!E312</f>
        <v>0</v>
      </c>
      <c r="F312" s="45">
        <f>'Match Score and Team Input'!F312</f>
        <v>0</v>
      </c>
      <c r="G312" s="45">
        <f>'Match Score and Team Input'!G312</f>
        <v>0</v>
      </c>
      <c r="H312" s="44">
        <f>'Match Score and Team Input'!H312</f>
        <v>0</v>
      </c>
      <c r="I312" s="44">
        <f>'Match Score and Team Input'!I312</f>
        <v>0</v>
      </c>
      <c r="J312" s="44">
        <f>'Match Score and Team Input'!J312</f>
        <v>0</v>
      </c>
      <c r="K312" s="45">
        <f>'Match Score and Team Input'!K312</f>
        <v>0</v>
      </c>
      <c r="L312" s="45">
        <f>'Match Score and Team Input'!L312</f>
        <v>0</v>
      </c>
      <c r="M312" s="45">
        <f>'Match Score and Team Input'!M312</f>
        <v>0</v>
      </c>
      <c r="S312" s="5">
        <f t="shared" si="76"/>
        <v>2363</v>
      </c>
      <c r="T312" s="5">
        <f t="shared" si="75"/>
        <v>111</v>
      </c>
      <c r="U312" s="5">
        <f t="shared" si="75"/>
        <v>35</v>
      </c>
      <c r="V312" s="5">
        <f t="shared" si="75"/>
        <v>201</v>
      </c>
      <c r="W312" s="5">
        <f t="shared" si="75"/>
        <v>0</v>
      </c>
    </row>
    <row r="313" spans="1:23">
      <c r="A313" s="43">
        <v>312</v>
      </c>
      <c r="B313" s="44">
        <f>'Match Score and Team Input'!B313</f>
        <v>0</v>
      </c>
      <c r="C313" s="44">
        <f>'Match Score and Team Input'!C313</f>
        <v>0</v>
      </c>
      <c r="D313" s="44">
        <f>'Match Score and Team Input'!D313</f>
        <v>0</v>
      </c>
      <c r="E313" s="45">
        <f>'Match Score and Team Input'!E313</f>
        <v>0</v>
      </c>
      <c r="F313" s="45">
        <f>'Match Score and Team Input'!F313</f>
        <v>0</v>
      </c>
      <c r="G313" s="45">
        <f>'Match Score and Team Input'!G313</f>
        <v>0</v>
      </c>
      <c r="H313" s="44">
        <f>'Match Score and Team Input'!H313</f>
        <v>0</v>
      </c>
      <c r="I313" s="44">
        <f>'Match Score and Team Input'!I313</f>
        <v>0</v>
      </c>
      <c r="J313" s="44">
        <f>'Match Score and Team Input'!J313</f>
        <v>0</v>
      </c>
      <c r="K313" s="45">
        <f>'Match Score and Team Input'!K313</f>
        <v>0</v>
      </c>
      <c r="L313" s="45">
        <f>'Match Score and Team Input'!L313</f>
        <v>0</v>
      </c>
      <c r="M313" s="45">
        <f>'Match Score and Team Input'!M313</f>
        <v>0</v>
      </c>
      <c r="S313" s="5">
        <f t="shared" si="76"/>
        <v>3309</v>
      </c>
      <c r="T313" s="5">
        <f t="shared" si="75"/>
        <v>112</v>
      </c>
      <c r="U313" s="5">
        <f t="shared" si="75"/>
        <v>50</v>
      </c>
      <c r="V313" s="5">
        <f t="shared" si="75"/>
        <v>81</v>
      </c>
      <c r="W313" s="5">
        <f t="shared" si="75"/>
        <v>0</v>
      </c>
    </row>
    <row r="314" spans="1:23">
      <c r="A314" s="43">
        <v>313</v>
      </c>
      <c r="B314" s="44">
        <f>'Match Score and Team Input'!B314</f>
        <v>0</v>
      </c>
      <c r="C314" s="44">
        <f>'Match Score and Team Input'!C314</f>
        <v>0</v>
      </c>
      <c r="D314" s="44">
        <f>'Match Score and Team Input'!D314</f>
        <v>0</v>
      </c>
      <c r="E314" s="45">
        <f>'Match Score and Team Input'!E314</f>
        <v>0</v>
      </c>
      <c r="F314" s="45">
        <f>'Match Score and Team Input'!F314</f>
        <v>0</v>
      </c>
      <c r="G314" s="45">
        <f>'Match Score and Team Input'!G314</f>
        <v>0</v>
      </c>
      <c r="H314" s="44">
        <f>'Match Score and Team Input'!H314</f>
        <v>0</v>
      </c>
      <c r="I314" s="44">
        <f>'Match Score and Team Input'!I314</f>
        <v>0</v>
      </c>
      <c r="J314" s="44">
        <f>'Match Score and Team Input'!J314</f>
        <v>0</v>
      </c>
      <c r="K314" s="45">
        <f>'Match Score and Team Input'!K314</f>
        <v>0</v>
      </c>
      <c r="L314" s="45">
        <f>'Match Score and Team Input'!L314</f>
        <v>0</v>
      </c>
      <c r="M314" s="45">
        <f>'Match Score and Team Input'!M314</f>
        <v>0</v>
      </c>
      <c r="S314" s="5">
        <f t="shared" si="76"/>
        <v>1885</v>
      </c>
      <c r="T314" s="5">
        <f t="shared" si="75"/>
        <v>113</v>
      </c>
      <c r="U314" s="5">
        <f t="shared" si="75"/>
        <v>70</v>
      </c>
      <c r="V314" s="5">
        <f t="shared" si="75"/>
        <v>90</v>
      </c>
      <c r="W314" s="5">
        <f t="shared" si="75"/>
        <v>0</v>
      </c>
    </row>
    <row r="315" spans="1:23">
      <c r="A315" s="43">
        <v>314</v>
      </c>
      <c r="B315" s="44">
        <f>'Match Score and Team Input'!B315</f>
        <v>0</v>
      </c>
      <c r="C315" s="44">
        <f>'Match Score and Team Input'!C315</f>
        <v>0</v>
      </c>
      <c r="D315" s="44">
        <f>'Match Score and Team Input'!D315</f>
        <v>0</v>
      </c>
      <c r="E315" s="45">
        <f>'Match Score and Team Input'!E315</f>
        <v>0</v>
      </c>
      <c r="F315" s="45">
        <f>'Match Score and Team Input'!F315</f>
        <v>0</v>
      </c>
      <c r="G315" s="45">
        <f>'Match Score and Team Input'!G315</f>
        <v>0</v>
      </c>
      <c r="H315" s="44">
        <f>'Match Score and Team Input'!H315</f>
        <v>0</v>
      </c>
      <c r="I315" s="44">
        <f>'Match Score and Team Input'!I315</f>
        <v>0</v>
      </c>
      <c r="J315" s="44">
        <f>'Match Score and Team Input'!J315</f>
        <v>0</v>
      </c>
      <c r="K315" s="45">
        <f>'Match Score and Team Input'!K315</f>
        <v>0</v>
      </c>
      <c r="L315" s="45">
        <f>'Match Score and Team Input'!L315</f>
        <v>0</v>
      </c>
      <c r="M315" s="45">
        <f>'Match Score and Team Input'!M315</f>
        <v>0</v>
      </c>
      <c r="S315" s="5">
        <f t="shared" si="76"/>
        <v>193</v>
      </c>
      <c r="T315" s="5">
        <f t="shared" si="75"/>
        <v>114</v>
      </c>
      <c r="U315" s="5">
        <f t="shared" si="75"/>
        <v>45</v>
      </c>
      <c r="V315" s="5">
        <f t="shared" si="75"/>
        <v>122</v>
      </c>
      <c r="W315" s="5">
        <f t="shared" si="75"/>
        <v>0</v>
      </c>
    </row>
    <row r="316" spans="1:23">
      <c r="A316" s="43">
        <v>315</v>
      </c>
      <c r="B316" s="44">
        <f>'Match Score and Team Input'!B316</f>
        <v>0</v>
      </c>
      <c r="C316" s="44">
        <f>'Match Score and Team Input'!C316</f>
        <v>0</v>
      </c>
      <c r="D316" s="44">
        <f>'Match Score and Team Input'!D316</f>
        <v>0</v>
      </c>
      <c r="E316" s="45">
        <f>'Match Score and Team Input'!E316</f>
        <v>0</v>
      </c>
      <c r="F316" s="45">
        <f>'Match Score and Team Input'!F316</f>
        <v>0</v>
      </c>
      <c r="G316" s="45">
        <f>'Match Score and Team Input'!G316</f>
        <v>0</v>
      </c>
      <c r="H316" s="44">
        <f>'Match Score and Team Input'!H316</f>
        <v>0</v>
      </c>
      <c r="I316" s="44">
        <f>'Match Score and Team Input'!I316</f>
        <v>0</v>
      </c>
      <c r="J316" s="44">
        <f>'Match Score and Team Input'!J316</f>
        <v>0</v>
      </c>
      <c r="K316" s="45">
        <f>'Match Score and Team Input'!K316</f>
        <v>0</v>
      </c>
      <c r="L316" s="45">
        <f>'Match Score and Team Input'!L316</f>
        <v>0</v>
      </c>
      <c r="M316" s="45">
        <f>'Match Score and Team Input'!M316</f>
        <v>0</v>
      </c>
      <c r="S316" s="5">
        <f t="shared" si="76"/>
        <v>4967</v>
      </c>
      <c r="T316" s="5">
        <f t="shared" si="75"/>
        <v>115</v>
      </c>
      <c r="U316" s="5">
        <f t="shared" si="75"/>
        <v>45</v>
      </c>
      <c r="V316" s="5">
        <f t="shared" si="75"/>
        <v>164</v>
      </c>
      <c r="W316" s="5">
        <f t="shared" si="75"/>
        <v>0</v>
      </c>
    </row>
    <row r="317" spans="1:23">
      <c r="A317" s="43">
        <v>316</v>
      </c>
      <c r="B317" s="44">
        <f>'Match Score and Team Input'!B317</f>
        <v>0</v>
      </c>
      <c r="C317" s="44">
        <f>'Match Score and Team Input'!C317</f>
        <v>0</v>
      </c>
      <c r="D317" s="44">
        <f>'Match Score and Team Input'!D317</f>
        <v>0</v>
      </c>
      <c r="E317" s="45">
        <f>'Match Score and Team Input'!E317</f>
        <v>0</v>
      </c>
      <c r="F317" s="45">
        <f>'Match Score and Team Input'!F317</f>
        <v>0</v>
      </c>
      <c r="G317" s="45">
        <f>'Match Score and Team Input'!G317</f>
        <v>0</v>
      </c>
      <c r="H317" s="44">
        <f>'Match Score and Team Input'!H317</f>
        <v>0</v>
      </c>
      <c r="I317" s="44">
        <f>'Match Score and Team Input'!I317</f>
        <v>0</v>
      </c>
      <c r="J317" s="44">
        <f>'Match Score and Team Input'!J317</f>
        <v>0</v>
      </c>
      <c r="K317" s="45">
        <f>'Match Score and Team Input'!K317</f>
        <v>0</v>
      </c>
      <c r="L317" s="45">
        <f>'Match Score and Team Input'!L317</f>
        <v>0</v>
      </c>
      <c r="M317" s="45">
        <f>'Match Score and Team Input'!M317</f>
        <v>0</v>
      </c>
      <c r="S317" s="5">
        <f t="shared" si="76"/>
        <v>70</v>
      </c>
      <c r="T317" s="5">
        <f t="shared" si="75"/>
        <v>116</v>
      </c>
      <c r="U317" s="5">
        <f t="shared" si="75"/>
        <v>50</v>
      </c>
      <c r="V317" s="5">
        <f t="shared" si="75"/>
        <v>62</v>
      </c>
      <c r="W317" s="5">
        <f t="shared" si="75"/>
        <v>0</v>
      </c>
    </row>
    <row r="318" spans="1:23">
      <c r="A318" s="43">
        <v>317</v>
      </c>
      <c r="B318" s="44">
        <f>'Match Score and Team Input'!B318</f>
        <v>0</v>
      </c>
      <c r="C318" s="44">
        <f>'Match Score and Team Input'!C318</f>
        <v>0</v>
      </c>
      <c r="D318" s="44">
        <f>'Match Score and Team Input'!D318</f>
        <v>0</v>
      </c>
      <c r="E318" s="45">
        <f>'Match Score and Team Input'!E318</f>
        <v>0</v>
      </c>
      <c r="F318" s="45">
        <f>'Match Score and Team Input'!F318</f>
        <v>0</v>
      </c>
      <c r="G318" s="45">
        <f>'Match Score and Team Input'!G318</f>
        <v>0</v>
      </c>
      <c r="H318" s="44">
        <f>'Match Score and Team Input'!H318</f>
        <v>0</v>
      </c>
      <c r="I318" s="44">
        <f>'Match Score and Team Input'!I318</f>
        <v>0</v>
      </c>
      <c r="J318" s="44">
        <f>'Match Score and Team Input'!J318</f>
        <v>0</v>
      </c>
      <c r="K318" s="45">
        <f>'Match Score and Team Input'!K318</f>
        <v>0</v>
      </c>
      <c r="L318" s="45">
        <f>'Match Score and Team Input'!L318</f>
        <v>0</v>
      </c>
      <c r="M318" s="45">
        <f>'Match Score and Team Input'!M318</f>
        <v>0</v>
      </c>
      <c r="S318" s="5">
        <f t="shared" si="76"/>
        <v>303</v>
      </c>
      <c r="T318" s="5">
        <f t="shared" si="75"/>
        <v>117</v>
      </c>
      <c r="U318" s="5">
        <f t="shared" si="75"/>
        <v>50</v>
      </c>
      <c r="V318" s="5">
        <f t="shared" si="75"/>
        <v>32</v>
      </c>
      <c r="W318" s="5">
        <f t="shared" si="75"/>
        <v>50</v>
      </c>
    </row>
    <row r="319" spans="1:23">
      <c r="A319" s="43">
        <v>318</v>
      </c>
      <c r="B319" s="44">
        <f>'Match Score and Team Input'!B319</f>
        <v>0</v>
      </c>
      <c r="C319" s="44">
        <f>'Match Score and Team Input'!C319</f>
        <v>0</v>
      </c>
      <c r="D319" s="44">
        <f>'Match Score and Team Input'!D319</f>
        <v>0</v>
      </c>
      <c r="E319" s="45">
        <f>'Match Score and Team Input'!E319</f>
        <v>0</v>
      </c>
      <c r="F319" s="45">
        <f>'Match Score and Team Input'!F319</f>
        <v>0</v>
      </c>
      <c r="G319" s="45">
        <f>'Match Score and Team Input'!G319</f>
        <v>0</v>
      </c>
      <c r="H319" s="44">
        <f>'Match Score and Team Input'!H319</f>
        <v>0</v>
      </c>
      <c r="I319" s="44">
        <f>'Match Score and Team Input'!I319</f>
        <v>0</v>
      </c>
      <c r="J319" s="44">
        <f>'Match Score and Team Input'!J319</f>
        <v>0</v>
      </c>
      <c r="K319" s="45">
        <f>'Match Score and Team Input'!K319</f>
        <v>0</v>
      </c>
      <c r="L319" s="45">
        <f>'Match Score and Team Input'!L319</f>
        <v>0</v>
      </c>
      <c r="M319" s="45">
        <f>'Match Score and Team Input'!M319</f>
        <v>0</v>
      </c>
      <c r="S319" s="5">
        <f t="shared" si="76"/>
        <v>1334</v>
      </c>
      <c r="T319" s="5">
        <f t="shared" si="75"/>
        <v>118</v>
      </c>
      <c r="U319" s="5">
        <f t="shared" si="75"/>
        <v>50</v>
      </c>
      <c r="V319" s="5">
        <f t="shared" si="75"/>
        <v>92</v>
      </c>
      <c r="W319" s="5">
        <f t="shared" si="75"/>
        <v>0</v>
      </c>
    </row>
    <row r="320" spans="1:23">
      <c r="A320" s="43">
        <v>319</v>
      </c>
      <c r="B320" s="44">
        <f>'Match Score and Team Input'!B320</f>
        <v>0</v>
      </c>
      <c r="C320" s="44">
        <f>'Match Score and Team Input'!C320</f>
        <v>0</v>
      </c>
      <c r="D320" s="44">
        <f>'Match Score and Team Input'!D320</f>
        <v>0</v>
      </c>
      <c r="E320" s="45">
        <f>'Match Score and Team Input'!E320</f>
        <v>0</v>
      </c>
      <c r="F320" s="45">
        <f>'Match Score and Team Input'!F320</f>
        <v>0</v>
      </c>
      <c r="G320" s="45">
        <f>'Match Score and Team Input'!G320</f>
        <v>0</v>
      </c>
      <c r="H320" s="44">
        <f>'Match Score and Team Input'!H320</f>
        <v>0</v>
      </c>
      <c r="I320" s="44">
        <f>'Match Score and Team Input'!I320</f>
        <v>0</v>
      </c>
      <c r="J320" s="44">
        <f>'Match Score and Team Input'!J320</f>
        <v>0</v>
      </c>
      <c r="K320" s="45">
        <f>'Match Score and Team Input'!K320</f>
        <v>0</v>
      </c>
      <c r="L320" s="45">
        <f>'Match Score and Team Input'!L320</f>
        <v>0</v>
      </c>
      <c r="M320" s="45">
        <f>'Match Score and Team Input'!M320</f>
        <v>0</v>
      </c>
      <c r="S320" s="5">
        <f t="shared" si="76"/>
        <v>79</v>
      </c>
      <c r="T320" s="5">
        <f t="shared" si="75"/>
        <v>119</v>
      </c>
      <c r="U320" s="5">
        <f t="shared" si="75"/>
        <v>75</v>
      </c>
      <c r="V320" s="5">
        <f t="shared" si="75"/>
        <v>160</v>
      </c>
      <c r="W320" s="5">
        <f t="shared" si="75"/>
        <v>50</v>
      </c>
    </row>
    <row r="321" spans="1:23">
      <c r="A321" s="43">
        <v>320</v>
      </c>
      <c r="B321" s="44">
        <f>'Match Score and Team Input'!B321</f>
        <v>0</v>
      </c>
      <c r="C321" s="44">
        <f>'Match Score and Team Input'!C321</f>
        <v>0</v>
      </c>
      <c r="D321" s="44">
        <f>'Match Score and Team Input'!D321</f>
        <v>0</v>
      </c>
      <c r="E321" s="45">
        <f>'Match Score and Team Input'!E321</f>
        <v>0</v>
      </c>
      <c r="F321" s="45">
        <f>'Match Score and Team Input'!F321</f>
        <v>0</v>
      </c>
      <c r="G321" s="45">
        <f>'Match Score and Team Input'!G321</f>
        <v>0</v>
      </c>
      <c r="H321" s="44">
        <f>'Match Score and Team Input'!H321</f>
        <v>0</v>
      </c>
      <c r="I321" s="44">
        <f>'Match Score and Team Input'!I321</f>
        <v>0</v>
      </c>
      <c r="J321" s="44">
        <f>'Match Score and Team Input'!J321</f>
        <v>0</v>
      </c>
      <c r="K321" s="45">
        <f>'Match Score and Team Input'!K321</f>
        <v>0</v>
      </c>
      <c r="L321" s="45">
        <f>'Match Score and Team Input'!L321</f>
        <v>0</v>
      </c>
      <c r="M321" s="45">
        <f>'Match Score and Team Input'!M321</f>
        <v>0</v>
      </c>
      <c r="S321" s="5">
        <f t="shared" si="76"/>
        <v>1023</v>
      </c>
      <c r="T321" s="5">
        <f t="shared" si="75"/>
        <v>120</v>
      </c>
      <c r="U321" s="5">
        <f t="shared" si="75"/>
        <v>50</v>
      </c>
      <c r="V321" s="5">
        <f t="shared" si="75"/>
        <v>151</v>
      </c>
      <c r="W321" s="5">
        <f t="shared" si="75"/>
        <v>0</v>
      </c>
    </row>
    <row r="322" spans="1:23">
      <c r="A322" s="43">
        <v>321</v>
      </c>
      <c r="B322" s="44">
        <f>'Match Score and Team Input'!B322</f>
        <v>0</v>
      </c>
      <c r="C322" s="44">
        <f>'Match Score and Team Input'!C322</f>
        <v>0</v>
      </c>
      <c r="D322" s="44">
        <f>'Match Score and Team Input'!D322</f>
        <v>0</v>
      </c>
      <c r="E322" s="45">
        <f>'Match Score and Team Input'!E322</f>
        <v>0</v>
      </c>
      <c r="F322" s="45">
        <f>'Match Score and Team Input'!F322</f>
        <v>0</v>
      </c>
      <c r="G322" s="45">
        <f>'Match Score and Team Input'!G322</f>
        <v>0</v>
      </c>
      <c r="H322" s="44">
        <f>'Match Score and Team Input'!H322</f>
        <v>0</v>
      </c>
      <c r="I322" s="44">
        <f>'Match Score and Team Input'!I322</f>
        <v>0</v>
      </c>
      <c r="J322" s="44">
        <f>'Match Score and Team Input'!J322</f>
        <v>0</v>
      </c>
      <c r="K322" s="45">
        <f>'Match Score and Team Input'!K322</f>
        <v>0</v>
      </c>
      <c r="L322" s="45">
        <f>'Match Score and Team Input'!L322</f>
        <v>0</v>
      </c>
      <c r="M322" s="45">
        <f>'Match Score and Team Input'!M322</f>
        <v>0</v>
      </c>
      <c r="S322" s="5">
        <f t="shared" si="76"/>
        <v>488</v>
      </c>
      <c r="T322" s="5">
        <f t="shared" si="75"/>
        <v>121</v>
      </c>
      <c r="U322" s="5">
        <f t="shared" si="75"/>
        <v>70</v>
      </c>
      <c r="V322" s="5">
        <f t="shared" si="75"/>
        <v>41</v>
      </c>
      <c r="W322" s="5">
        <f t="shared" si="75"/>
        <v>0</v>
      </c>
    </row>
    <row r="323" spans="1:23">
      <c r="A323" s="43">
        <v>322</v>
      </c>
      <c r="B323" s="44">
        <f>'Match Score and Team Input'!B323</f>
        <v>0</v>
      </c>
      <c r="C323" s="44">
        <f>'Match Score and Team Input'!C323</f>
        <v>0</v>
      </c>
      <c r="D323" s="44">
        <f>'Match Score and Team Input'!D323</f>
        <v>0</v>
      </c>
      <c r="E323" s="45">
        <f>'Match Score and Team Input'!E323</f>
        <v>0</v>
      </c>
      <c r="F323" s="45">
        <f>'Match Score and Team Input'!F323</f>
        <v>0</v>
      </c>
      <c r="G323" s="45">
        <f>'Match Score and Team Input'!G323</f>
        <v>0</v>
      </c>
      <c r="H323" s="44">
        <f>'Match Score and Team Input'!H323</f>
        <v>0</v>
      </c>
      <c r="I323" s="44">
        <f>'Match Score and Team Input'!I323</f>
        <v>0</v>
      </c>
      <c r="J323" s="44">
        <f>'Match Score and Team Input'!J323</f>
        <v>0</v>
      </c>
      <c r="K323" s="45">
        <f>'Match Score and Team Input'!K323</f>
        <v>0</v>
      </c>
      <c r="L323" s="45">
        <f>'Match Score and Team Input'!L323</f>
        <v>0</v>
      </c>
      <c r="M323" s="45">
        <f>'Match Score and Team Input'!M323</f>
        <v>0</v>
      </c>
      <c r="S323" s="5">
        <f t="shared" si="76"/>
        <v>2122</v>
      </c>
      <c r="T323" s="5">
        <f t="shared" si="75"/>
        <v>122</v>
      </c>
      <c r="U323" s="5">
        <f t="shared" si="75"/>
        <v>25</v>
      </c>
      <c r="V323" s="5">
        <f t="shared" si="75"/>
        <v>72</v>
      </c>
      <c r="W323" s="5">
        <f t="shared" si="75"/>
        <v>0</v>
      </c>
    </row>
    <row r="324" spans="1:23">
      <c r="A324" s="43">
        <v>323</v>
      </c>
      <c r="B324" s="44">
        <f>'Match Score and Team Input'!B324</f>
        <v>0</v>
      </c>
      <c r="C324" s="44">
        <f>'Match Score and Team Input'!C324</f>
        <v>0</v>
      </c>
      <c r="D324" s="44">
        <f>'Match Score and Team Input'!D324</f>
        <v>0</v>
      </c>
      <c r="E324" s="45">
        <f>'Match Score and Team Input'!E324</f>
        <v>0</v>
      </c>
      <c r="F324" s="45">
        <f>'Match Score and Team Input'!F324</f>
        <v>0</v>
      </c>
      <c r="G324" s="45">
        <f>'Match Score and Team Input'!G324</f>
        <v>0</v>
      </c>
      <c r="H324" s="44">
        <f>'Match Score and Team Input'!H324</f>
        <v>0</v>
      </c>
      <c r="I324" s="44">
        <f>'Match Score and Team Input'!I324</f>
        <v>0</v>
      </c>
      <c r="J324" s="44">
        <f>'Match Score and Team Input'!J324</f>
        <v>0</v>
      </c>
      <c r="K324" s="45">
        <f>'Match Score and Team Input'!K324</f>
        <v>0</v>
      </c>
      <c r="L324" s="45">
        <f>'Match Score and Team Input'!L324</f>
        <v>0</v>
      </c>
      <c r="M324" s="45">
        <f>'Match Score and Team Input'!M324</f>
        <v>0</v>
      </c>
      <c r="S324" s="5">
        <f t="shared" si="76"/>
        <v>2135</v>
      </c>
      <c r="T324" s="5">
        <f t="shared" si="75"/>
        <v>123</v>
      </c>
      <c r="U324" s="5">
        <f t="shared" si="75"/>
        <v>60</v>
      </c>
      <c r="V324" s="5">
        <f t="shared" si="75"/>
        <v>80</v>
      </c>
      <c r="W324" s="5">
        <f t="shared" si="75"/>
        <v>0</v>
      </c>
    </row>
    <row r="325" spans="1:23">
      <c r="A325" s="43">
        <v>324</v>
      </c>
      <c r="B325" s="44">
        <f>'Match Score and Team Input'!B325</f>
        <v>0</v>
      </c>
      <c r="C325" s="44">
        <f>'Match Score and Team Input'!C325</f>
        <v>0</v>
      </c>
      <c r="D325" s="44">
        <f>'Match Score and Team Input'!D325</f>
        <v>0</v>
      </c>
      <c r="E325" s="45">
        <f>'Match Score and Team Input'!E325</f>
        <v>0</v>
      </c>
      <c r="F325" s="45">
        <f>'Match Score and Team Input'!F325</f>
        <v>0</v>
      </c>
      <c r="G325" s="45">
        <f>'Match Score and Team Input'!G325</f>
        <v>0</v>
      </c>
      <c r="H325" s="44">
        <f>'Match Score and Team Input'!H325</f>
        <v>0</v>
      </c>
      <c r="I325" s="44">
        <f>'Match Score and Team Input'!I325</f>
        <v>0</v>
      </c>
      <c r="J325" s="44">
        <f>'Match Score and Team Input'!J325</f>
        <v>0</v>
      </c>
      <c r="K325" s="45">
        <f>'Match Score and Team Input'!K325</f>
        <v>0</v>
      </c>
      <c r="L325" s="45">
        <f>'Match Score and Team Input'!L325</f>
        <v>0</v>
      </c>
      <c r="M325" s="45">
        <f>'Match Score and Team Input'!M325</f>
        <v>0</v>
      </c>
      <c r="S325" s="5">
        <f t="shared" si="76"/>
        <v>365</v>
      </c>
      <c r="T325" s="5">
        <f t="shared" si="75"/>
        <v>124</v>
      </c>
      <c r="U325" s="5">
        <f t="shared" si="75"/>
        <v>70</v>
      </c>
      <c r="V325" s="5">
        <f t="shared" si="75"/>
        <v>153</v>
      </c>
      <c r="W325" s="5">
        <f t="shared" si="75"/>
        <v>0</v>
      </c>
    </row>
    <row r="326" spans="1:23">
      <c r="A326" s="43">
        <v>325</v>
      </c>
      <c r="B326" s="44">
        <f>'Match Score and Team Input'!B326</f>
        <v>0</v>
      </c>
      <c r="C326" s="44">
        <f>'Match Score and Team Input'!C326</f>
        <v>0</v>
      </c>
      <c r="D326" s="44">
        <f>'Match Score and Team Input'!D326</f>
        <v>0</v>
      </c>
      <c r="E326" s="45">
        <f>'Match Score and Team Input'!E326</f>
        <v>0</v>
      </c>
      <c r="F326" s="45">
        <f>'Match Score and Team Input'!F326</f>
        <v>0</v>
      </c>
      <c r="G326" s="45">
        <f>'Match Score and Team Input'!G326</f>
        <v>0</v>
      </c>
      <c r="H326" s="44">
        <f>'Match Score and Team Input'!H326</f>
        <v>0</v>
      </c>
      <c r="I326" s="44">
        <f>'Match Score and Team Input'!I326</f>
        <v>0</v>
      </c>
      <c r="J326" s="44">
        <f>'Match Score and Team Input'!J326</f>
        <v>0</v>
      </c>
      <c r="K326" s="45">
        <f>'Match Score and Team Input'!K326</f>
        <v>0</v>
      </c>
      <c r="L326" s="45">
        <f>'Match Score and Team Input'!L326</f>
        <v>0</v>
      </c>
      <c r="M326" s="45">
        <f>'Match Score and Team Input'!M326</f>
        <v>0</v>
      </c>
      <c r="S326" s="5">
        <f t="shared" si="76"/>
        <v>5320</v>
      </c>
      <c r="T326" s="5">
        <f t="shared" si="75"/>
        <v>125</v>
      </c>
      <c r="U326" s="5">
        <f t="shared" si="75"/>
        <v>35</v>
      </c>
      <c r="V326" s="5">
        <f t="shared" si="75"/>
        <v>50</v>
      </c>
      <c r="W326" s="5">
        <f t="shared" si="75"/>
        <v>0</v>
      </c>
    </row>
    <row r="327" spans="1:23">
      <c r="A327" s="43">
        <v>326</v>
      </c>
      <c r="B327" s="44">
        <f>'Match Score and Team Input'!B327</f>
        <v>0</v>
      </c>
      <c r="C327" s="44">
        <f>'Match Score and Team Input'!C327</f>
        <v>0</v>
      </c>
      <c r="D327" s="44">
        <f>'Match Score and Team Input'!D327</f>
        <v>0</v>
      </c>
      <c r="E327" s="45">
        <f>'Match Score and Team Input'!E327</f>
        <v>0</v>
      </c>
      <c r="F327" s="45">
        <f>'Match Score and Team Input'!F327</f>
        <v>0</v>
      </c>
      <c r="G327" s="45">
        <f>'Match Score and Team Input'!G327</f>
        <v>0</v>
      </c>
      <c r="H327" s="44">
        <f>'Match Score and Team Input'!H327</f>
        <v>0</v>
      </c>
      <c r="I327" s="44">
        <f>'Match Score and Team Input'!I327</f>
        <v>0</v>
      </c>
      <c r="J327" s="44">
        <f>'Match Score and Team Input'!J327</f>
        <v>0</v>
      </c>
      <c r="K327" s="45">
        <f>'Match Score and Team Input'!K327</f>
        <v>0</v>
      </c>
      <c r="L327" s="45">
        <f>'Match Score and Team Input'!L327</f>
        <v>0</v>
      </c>
      <c r="M327" s="45">
        <f>'Match Score and Team Input'!M327</f>
        <v>0</v>
      </c>
      <c r="S327" s="5">
        <f t="shared" si="76"/>
        <v>2424</v>
      </c>
      <c r="T327" s="5">
        <f t="shared" si="75"/>
        <v>126</v>
      </c>
      <c r="U327" s="5">
        <f t="shared" si="75"/>
        <v>35</v>
      </c>
      <c r="V327" s="5">
        <f t="shared" si="75"/>
        <v>52</v>
      </c>
      <c r="W327" s="5">
        <f t="shared" si="75"/>
        <v>0</v>
      </c>
    </row>
    <row r="328" spans="1:23">
      <c r="A328" s="43">
        <v>327</v>
      </c>
      <c r="B328" s="44">
        <f>'Match Score and Team Input'!B328</f>
        <v>0</v>
      </c>
      <c r="C328" s="44">
        <f>'Match Score and Team Input'!C328</f>
        <v>0</v>
      </c>
      <c r="D328" s="44">
        <f>'Match Score and Team Input'!D328</f>
        <v>0</v>
      </c>
      <c r="E328" s="45">
        <f>'Match Score and Team Input'!E328</f>
        <v>0</v>
      </c>
      <c r="F328" s="45">
        <f>'Match Score and Team Input'!F328</f>
        <v>0</v>
      </c>
      <c r="G328" s="45">
        <f>'Match Score and Team Input'!G328</f>
        <v>0</v>
      </c>
      <c r="H328" s="44">
        <f>'Match Score and Team Input'!H328</f>
        <v>0</v>
      </c>
      <c r="I328" s="44">
        <f>'Match Score and Team Input'!I328</f>
        <v>0</v>
      </c>
      <c r="J328" s="44">
        <f>'Match Score and Team Input'!J328</f>
        <v>0</v>
      </c>
      <c r="K328" s="45">
        <f>'Match Score and Team Input'!K328</f>
        <v>0</v>
      </c>
      <c r="L328" s="45">
        <f>'Match Score and Team Input'!L328</f>
        <v>0</v>
      </c>
      <c r="M328" s="45">
        <f>'Match Score and Team Input'!M328</f>
        <v>0</v>
      </c>
      <c r="S328" s="5">
        <f t="shared" si="76"/>
        <v>3103</v>
      </c>
      <c r="T328" s="5">
        <f t="shared" si="75"/>
        <v>127</v>
      </c>
      <c r="U328" s="5">
        <f t="shared" si="75"/>
        <v>55</v>
      </c>
      <c r="V328" s="5">
        <f t="shared" si="75"/>
        <v>62</v>
      </c>
      <c r="W328" s="5">
        <f t="shared" si="75"/>
        <v>0</v>
      </c>
    </row>
    <row r="329" spans="1:23">
      <c r="A329" s="43">
        <v>328</v>
      </c>
      <c r="B329" s="44">
        <f>'Match Score and Team Input'!B329</f>
        <v>0</v>
      </c>
      <c r="C329" s="44">
        <f>'Match Score and Team Input'!C329</f>
        <v>0</v>
      </c>
      <c r="D329" s="44">
        <f>'Match Score and Team Input'!D329</f>
        <v>0</v>
      </c>
      <c r="E329" s="45">
        <f>'Match Score and Team Input'!E329</f>
        <v>0</v>
      </c>
      <c r="F329" s="45">
        <f>'Match Score and Team Input'!F329</f>
        <v>0</v>
      </c>
      <c r="G329" s="45">
        <f>'Match Score and Team Input'!G329</f>
        <v>0</v>
      </c>
      <c r="H329" s="44">
        <f>'Match Score and Team Input'!H329</f>
        <v>0</v>
      </c>
      <c r="I329" s="44">
        <f>'Match Score and Team Input'!I329</f>
        <v>0</v>
      </c>
      <c r="J329" s="44">
        <f>'Match Score and Team Input'!J329</f>
        <v>0</v>
      </c>
      <c r="K329" s="45">
        <f>'Match Score and Team Input'!K329</f>
        <v>0</v>
      </c>
      <c r="L329" s="45">
        <f>'Match Score and Team Input'!L329</f>
        <v>0</v>
      </c>
      <c r="M329" s="45">
        <f>'Match Score and Team Input'!M329</f>
        <v>0</v>
      </c>
      <c r="S329" s="5">
        <f t="shared" si="76"/>
        <v>4063</v>
      </c>
      <c r="T329" s="5">
        <f t="shared" si="75"/>
        <v>128</v>
      </c>
      <c r="U329" s="5">
        <f t="shared" si="75"/>
        <v>50</v>
      </c>
      <c r="V329" s="5">
        <f t="shared" si="75"/>
        <v>52</v>
      </c>
      <c r="W329" s="5">
        <f t="shared" si="75"/>
        <v>0</v>
      </c>
    </row>
    <row r="330" spans="1:23">
      <c r="A330" s="43">
        <v>329</v>
      </c>
      <c r="B330" s="44">
        <f>'Match Score and Team Input'!B330</f>
        <v>0</v>
      </c>
      <c r="C330" s="44">
        <f>'Match Score and Team Input'!C330</f>
        <v>0</v>
      </c>
      <c r="D330" s="44">
        <f>'Match Score and Team Input'!D330</f>
        <v>0</v>
      </c>
      <c r="E330" s="45">
        <f>'Match Score and Team Input'!E330</f>
        <v>0</v>
      </c>
      <c r="F330" s="45">
        <f>'Match Score and Team Input'!F330</f>
        <v>0</v>
      </c>
      <c r="G330" s="45">
        <f>'Match Score and Team Input'!G330</f>
        <v>0</v>
      </c>
      <c r="H330" s="44">
        <f>'Match Score and Team Input'!H330</f>
        <v>0</v>
      </c>
      <c r="I330" s="44">
        <f>'Match Score and Team Input'!I330</f>
        <v>0</v>
      </c>
      <c r="J330" s="44">
        <f>'Match Score and Team Input'!J330</f>
        <v>0</v>
      </c>
      <c r="K330" s="45">
        <f>'Match Score and Team Input'!K330</f>
        <v>0</v>
      </c>
      <c r="L330" s="45">
        <f>'Match Score and Team Input'!L330</f>
        <v>0</v>
      </c>
      <c r="M330" s="45">
        <f>'Match Score and Team Input'!M330</f>
        <v>0</v>
      </c>
      <c r="S330" s="5">
        <f t="shared" si="76"/>
        <v>869</v>
      </c>
      <c r="T330" s="5">
        <f t="shared" si="75"/>
        <v>129</v>
      </c>
      <c r="U330" s="5">
        <f t="shared" si="75"/>
        <v>65</v>
      </c>
      <c r="V330" s="5">
        <f t="shared" si="75"/>
        <v>140</v>
      </c>
      <c r="W330" s="5">
        <f t="shared" ref="W330" si="77">W130</f>
        <v>20</v>
      </c>
    </row>
    <row r="331" spans="1:23">
      <c r="A331" s="43">
        <v>330</v>
      </c>
      <c r="B331" s="44">
        <f>'Match Score and Team Input'!B331</f>
        <v>0</v>
      </c>
      <c r="C331" s="44">
        <f>'Match Score and Team Input'!C331</f>
        <v>0</v>
      </c>
      <c r="D331" s="44">
        <f>'Match Score and Team Input'!D331</f>
        <v>0</v>
      </c>
      <c r="E331" s="45">
        <f>'Match Score and Team Input'!E331</f>
        <v>0</v>
      </c>
      <c r="F331" s="45">
        <f>'Match Score and Team Input'!F331</f>
        <v>0</v>
      </c>
      <c r="G331" s="45">
        <f>'Match Score and Team Input'!G331</f>
        <v>0</v>
      </c>
      <c r="H331" s="44">
        <f>'Match Score and Team Input'!H331</f>
        <v>0</v>
      </c>
      <c r="I331" s="44">
        <f>'Match Score and Team Input'!I331</f>
        <v>0</v>
      </c>
      <c r="J331" s="44">
        <f>'Match Score and Team Input'!J331</f>
        <v>0</v>
      </c>
      <c r="K331" s="45">
        <f>'Match Score and Team Input'!K331</f>
        <v>0</v>
      </c>
      <c r="L331" s="45">
        <f>'Match Score and Team Input'!L331</f>
        <v>0</v>
      </c>
      <c r="M331" s="45">
        <f>'Match Score and Team Input'!M331</f>
        <v>0</v>
      </c>
      <c r="S331" s="5">
        <f t="shared" si="76"/>
        <v>3683</v>
      </c>
      <c r="T331" s="5">
        <f t="shared" ref="T331:W394" si="78">T131</f>
        <v>130</v>
      </c>
      <c r="U331" s="5">
        <f t="shared" si="78"/>
        <v>50</v>
      </c>
      <c r="V331" s="5">
        <f t="shared" si="78"/>
        <v>93</v>
      </c>
      <c r="W331" s="5">
        <f t="shared" si="78"/>
        <v>0</v>
      </c>
    </row>
    <row r="332" spans="1:23">
      <c r="A332" s="43">
        <v>331</v>
      </c>
      <c r="B332" s="44">
        <f>'Match Score and Team Input'!B332</f>
        <v>0</v>
      </c>
      <c r="C332" s="44">
        <f>'Match Score and Team Input'!C332</f>
        <v>0</v>
      </c>
      <c r="D332" s="44">
        <f>'Match Score and Team Input'!D332</f>
        <v>0</v>
      </c>
      <c r="E332" s="45">
        <f>'Match Score and Team Input'!E332</f>
        <v>0</v>
      </c>
      <c r="F332" s="45">
        <f>'Match Score and Team Input'!F332</f>
        <v>0</v>
      </c>
      <c r="G332" s="45">
        <f>'Match Score and Team Input'!G332</f>
        <v>0</v>
      </c>
      <c r="H332" s="44">
        <f>'Match Score and Team Input'!H332</f>
        <v>0</v>
      </c>
      <c r="I332" s="44">
        <f>'Match Score and Team Input'!I332</f>
        <v>0</v>
      </c>
      <c r="J332" s="44">
        <f>'Match Score and Team Input'!J332</f>
        <v>0</v>
      </c>
      <c r="K332" s="45">
        <f>'Match Score and Team Input'!K332</f>
        <v>0</v>
      </c>
      <c r="L332" s="45">
        <f>'Match Score and Team Input'!L332</f>
        <v>0</v>
      </c>
      <c r="M332" s="45">
        <f>'Match Score and Team Input'!M332</f>
        <v>0</v>
      </c>
      <c r="S332" s="5">
        <f t="shared" ref="S332:S395" si="79">C132</f>
        <v>1683</v>
      </c>
      <c r="T332" s="5">
        <f t="shared" si="78"/>
        <v>131</v>
      </c>
      <c r="U332" s="5">
        <f t="shared" si="78"/>
        <v>50</v>
      </c>
      <c r="V332" s="5">
        <f t="shared" si="78"/>
        <v>52</v>
      </c>
      <c r="W332" s="5">
        <f t="shared" si="78"/>
        <v>20</v>
      </c>
    </row>
    <row r="333" spans="1:23">
      <c r="A333" s="43">
        <v>332</v>
      </c>
      <c r="B333" s="44">
        <f>'Match Score and Team Input'!B333</f>
        <v>0</v>
      </c>
      <c r="C333" s="44">
        <f>'Match Score and Team Input'!C333</f>
        <v>0</v>
      </c>
      <c r="D333" s="44">
        <f>'Match Score and Team Input'!D333</f>
        <v>0</v>
      </c>
      <c r="E333" s="45">
        <f>'Match Score and Team Input'!E333</f>
        <v>0</v>
      </c>
      <c r="F333" s="45">
        <f>'Match Score and Team Input'!F333</f>
        <v>0</v>
      </c>
      <c r="G333" s="45">
        <f>'Match Score and Team Input'!G333</f>
        <v>0</v>
      </c>
      <c r="H333" s="44">
        <f>'Match Score and Team Input'!H333</f>
        <v>0</v>
      </c>
      <c r="I333" s="44">
        <f>'Match Score and Team Input'!I333</f>
        <v>0</v>
      </c>
      <c r="J333" s="44">
        <f>'Match Score and Team Input'!J333</f>
        <v>0</v>
      </c>
      <c r="K333" s="45">
        <f>'Match Score and Team Input'!K333</f>
        <v>0</v>
      </c>
      <c r="L333" s="45">
        <f>'Match Score and Team Input'!L333</f>
        <v>0</v>
      </c>
      <c r="M333" s="45">
        <f>'Match Score and Team Input'!M333</f>
        <v>0</v>
      </c>
      <c r="S333" s="5">
        <f t="shared" si="79"/>
        <v>45</v>
      </c>
      <c r="T333" s="5">
        <f t="shared" si="78"/>
        <v>132</v>
      </c>
      <c r="U333" s="5">
        <f t="shared" si="78"/>
        <v>75</v>
      </c>
      <c r="V333" s="5">
        <f t="shared" si="78"/>
        <v>101</v>
      </c>
      <c r="W333" s="5">
        <f t="shared" si="78"/>
        <v>0</v>
      </c>
    </row>
    <row r="334" spans="1:23">
      <c r="A334" s="43">
        <v>333</v>
      </c>
      <c r="B334" s="44">
        <f>'Match Score and Team Input'!B334</f>
        <v>0</v>
      </c>
      <c r="C334" s="44">
        <f>'Match Score and Team Input'!C334</f>
        <v>0</v>
      </c>
      <c r="D334" s="44">
        <f>'Match Score and Team Input'!D334</f>
        <v>0</v>
      </c>
      <c r="E334" s="45">
        <f>'Match Score and Team Input'!E334</f>
        <v>0</v>
      </c>
      <c r="F334" s="45">
        <f>'Match Score and Team Input'!F334</f>
        <v>0</v>
      </c>
      <c r="G334" s="45">
        <f>'Match Score and Team Input'!G334</f>
        <v>0</v>
      </c>
      <c r="H334" s="44">
        <f>'Match Score and Team Input'!H334</f>
        <v>0</v>
      </c>
      <c r="I334" s="44">
        <f>'Match Score and Team Input'!I334</f>
        <v>0</v>
      </c>
      <c r="J334" s="44">
        <f>'Match Score and Team Input'!J334</f>
        <v>0</v>
      </c>
      <c r="K334" s="45">
        <f>'Match Score and Team Input'!K334</f>
        <v>0</v>
      </c>
      <c r="L334" s="45">
        <f>'Match Score and Team Input'!L334</f>
        <v>0</v>
      </c>
      <c r="M334" s="45">
        <f>'Match Score and Team Input'!M334</f>
        <v>0</v>
      </c>
      <c r="S334" s="5">
        <f t="shared" si="79"/>
        <v>1318</v>
      </c>
      <c r="T334" s="5">
        <f t="shared" si="78"/>
        <v>133</v>
      </c>
      <c r="U334" s="5">
        <f t="shared" si="78"/>
        <v>55</v>
      </c>
      <c r="V334" s="5">
        <f t="shared" si="78"/>
        <v>90</v>
      </c>
      <c r="W334" s="5">
        <f t="shared" si="78"/>
        <v>20</v>
      </c>
    </row>
    <row r="335" spans="1:23">
      <c r="A335" s="43">
        <v>334</v>
      </c>
      <c r="B335" s="44">
        <f>'Match Score and Team Input'!B335</f>
        <v>0</v>
      </c>
      <c r="C335" s="44">
        <f>'Match Score and Team Input'!C335</f>
        <v>0</v>
      </c>
      <c r="D335" s="44">
        <f>'Match Score and Team Input'!D335</f>
        <v>0</v>
      </c>
      <c r="E335" s="45">
        <f>'Match Score and Team Input'!E335</f>
        <v>0</v>
      </c>
      <c r="F335" s="45">
        <f>'Match Score and Team Input'!F335</f>
        <v>0</v>
      </c>
      <c r="G335" s="45">
        <f>'Match Score and Team Input'!G335</f>
        <v>0</v>
      </c>
      <c r="H335" s="44">
        <f>'Match Score and Team Input'!H335</f>
        <v>0</v>
      </c>
      <c r="I335" s="44">
        <f>'Match Score and Team Input'!I335</f>
        <v>0</v>
      </c>
      <c r="J335" s="44">
        <f>'Match Score and Team Input'!J335</f>
        <v>0</v>
      </c>
      <c r="K335" s="45">
        <f>'Match Score and Team Input'!K335</f>
        <v>0</v>
      </c>
      <c r="L335" s="45">
        <f>'Match Score and Team Input'!L335</f>
        <v>0</v>
      </c>
      <c r="M335" s="45">
        <f>'Match Score and Team Input'!M335</f>
        <v>0</v>
      </c>
      <c r="S335" s="5">
        <f t="shared" si="79"/>
        <v>4288</v>
      </c>
      <c r="T335" s="5">
        <f t="shared" si="78"/>
        <v>134</v>
      </c>
      <c r="U335" s="5">
        <f t="shared" si="78"/>
        <v>30</v>
      </c>
      <c r="V335" s="5">
        <f t="shared" si="78"/>
        <v>63</v>
      </c>
      <c r="W335" s="5">
        <f t="shared" si="78"/>
        <v>50</v>
      </c>
    </row>
    <row r="336" spans="1:23">
      <c r="A336" s="43">
        <v>335</v>
      </c>
      <c r="B336" s="44">
        <f>'Match Score and Team Input'!B336</f>
        <v>0</v>
      </c>
      <c r="C336" s="44">
        <f>'Match Score and Team Input'!C336</f>
        <v>0</v>
      </c>
      <c r="D336" s="44">
        <f>'Match Score and Team Input'!D336</f>
        <v>0</v>
      </c>
      <c r="E336" s="45">
        <f>'Match Score and Team Input'!E336</f>
        <v>0</v>
      </c>
      <c r="F336" s="45">
        <f>'Match Score and Team Input'!F336</f>
        <v>0</v>
      </c>
      <c r="G336" s="45">
        <f>'Match Score and Team Input'!G336</f>
        <v>0</v>
      </c>
      <c r="H336" s="44">
        <f>'Match Score and Team Input'!H336</f>
        <v>0</v>
      </c>
      <c r="I336" s="44">
        <f>'Match Score and Team Input'!I336</f>
        <v>0</v>
      </c>
      <c r="J336" s="44">
        <f>'Match Score and Team Input'!J336</f>
        <v>0</v>
      </c>
      <c r="K336" s="45">
        <f>'Match Score and Team Input'!K336</f>
        <v>0</v>
      </c>
      <c r="L336" s="45">
        <f>'Match Score and Team Input'!L336</f>
        <v>0</v>
      </c>
      <c r="M336" s="45">
        <f>'Match Score and Team Input'!M336</f>
        <v>0</v>
      </c>
      <c r="S336" s="5">
        <f t="shared" si="79"/>
        <v>3504</v>
      </c>
      <c r="T336" s="5">
        <f t="shared" si="78"/>
        <v>135</v>
      </c>
      <c r="U336" s="5">
        <f t="shared" si="78"/>
        <v>66</v>
      </c>
      <c r="V336" s="5">
        <f t="shared" si="78"/>
        <v>90</v>
      </c>
      <c r="W336" s="5">
        <f t="shared" si="78"/>
        <v>0</v>
      </c>
    </row>
    <row r="337" spans="1:23">
      <c r="A337" s="43">
        <v>336</v>
      </c>
      <c r="B337" s="44">
        <f>'Match Score and Team Input'!B337</f>
        <v>0</v>
      </c>
      <c r="C337" s="44">
        <f>'Match Score and Team Input'!C337</f>
        <v>0</v>
      </c>
      <c r="D337" s="44">
        <f>'Match Score and Team Input'!D337</f>
        <v>0</v>
      </c>
      <c r="E337" s="45">
        <f>'Match Score and Team Input'!E337</f>
        <v>0</v>
      </c>
      <c r="F337" s="45">
        <f>'Match Score and Team Input'!F337</f>
        <v>0</v>
      </c>
      <c r="G337" s="45">
        <f>'Match Score and Team Input'!G337</f>
        <v>0</v>
      </c>
      <c r="H337" s="44">
        <f>'Match Score and Team Input'!H337</f>
        <v>0</v>
      </c>
      <c r="I337" s="44">
        <f>'Match Score and Team Input'!I337</f>
        <v>0</v>
      </c>
      <c r="J337" s="44">
        <f>'Match Score and Team Input'!J337</f>
        <v>0</v>
      </c>
      <c r="K337" s="45">
        <f>'Match Score and Team Input'!K337</f>
        <v>0</v>
      </c>
      <c r="L337" s="45">
        <f>'Match Score and Team Input'!L337</f>
        <v>0</v>
      </c>
      <c r="M337" s="45">
        <f>'Match Score and Team Input'!M337</f>
        <v>0</v>
      </c>
      <c r="S337" s="5">
        <f t="shared" si="79"/>
        <v>3937</v>
      </c>
      <c r="T337" s="5">
        <f t="shared" si="78"/>
        <v>136</v>
      </c>
      <c r="U337" s="5">
        <f t="shared" si="78"/>
        <v>26</v>
      </c>
      <c r="V337" s="5">
        <f t="shared" si="78"/>
        <v>33</v>
      </c>
      <c r="W337" s="5">
        <f t="shared" si="78"/>
        <v>0</v>
      </c>
    </row>
    <row r="338" spans="1:23">
      <c r="A338" s="43">
        <v>337</v>
      </c>
      <c r="B338" s="44">
        <f>'Match Score and Team Input'!B338</f>
        <v>0</v>
      </c>
      <c r="C338" s="44">
        <f>'Match Score and Team Input'!C338</f>
        <v>0</v>
      </c>
      <c r="D338" s="44">
        <f>'Match Score and Team Input'!D338</f>
        <v>0</v>
      </c>
      <c r="E338" s="45">
        <f>'Match Score and Team Input'!E338</f>
        <v>0</v>
      </c>
      <c r="F338" s="45">
        <f>'Match Score and Team Input'!F338</f>
        <v>0</v>
      </c>
      <c r="G338" s="45">
        <f>'Match Score and Team Input'!G338</f>
        <v>0</v>
      </c>
      <c r="H338" s="44">
        <f>'Match Score and Team Input'!H338</f>
        <v>0</v>
      </c>
      <c r="I338" s="44">
        <f>'Match Score and Team Input'!I338</f>
        <v>0</v>
      </c>
      <c r="J338" s="44">
        <f>'Match Score and Team Input'!J338</f>
        <v>0</v>
      </c>
      <c r="K338" s="45">
        <f>'Match Score and Team Input'!K338</f>
        <v>0</v>
      </c>
      <c r="L338" s="45">
        <f>'Match Score and Team Input'!L338</f>
        <v>0</v>
      </c>
      <c r="M338" s="45">
        <f>'Match Score and Team Input'!M338</f>
        <v>0</v>
      </c>
      <c r="S338" s="5">
        <f t="shared" si="79"/>
        <v>766</v>
      </c>
      <c r="T338" s="5">
        <f t="shared" si="78"/>
        <v>137</v>
      </c>
      <c r="U338" s="5">
        <f t="shared" si="78"/>
        <v>45</v>
      </c>
      <c r="V338" s="5">
        <f t="shared" si="78"/>
        <v>93</v>
      </c>
      <c r="W338" s="5">
        <f t="shared" si="78"/>
        <v>0</v>
      </c>
    </row>
    <row r="339" spans="1:23">
      <c r="A339" s="43">
        <v>338</v>
      </c>
      <c r="B339" s="44">
        <f>'Match Score and Team Input'!B339</f>
        <v>0</v>
      </c>
      <c r="C339" s="44">
        <f>'Match Score and Team Input'!C339</f>
        <v>0</v>
      </c>
      <c r="D339" s="44">
        <f>'Match Score and Team Input'!D339</f>
        <v>0</v>
      </c>
      <c r="E339" s="45">
        <f>'Match Score and Team Input'!E339</f>
        <v>0</v>
      </c>
      <c r="F339" s="45">
        <f>'Match Score and Team Input'!F339</f>
        <v>0</v>
      </c>
      <c r="G339" s="45">
        <f>'Match Score and Team Input'!G339</f>
        <v>0</v>
      </c>
      <c r="H339" s="44">
        <f>'Match Score and Team Input'!H339</f>
        <v>0</v>
      </c>
      <c r="I339" s="44">
        <f>'Match Score and Team Input'!I339</f>
        <v>0</v>
      </c>
      <c r="J339" s="44">
        <f>'Match Score and Team Input'!J339</f>
        <v>0</v>
      </c>
      <c r="K339" s="45">
        <f>'Match Score and Team Input'!K339</f>
        <v>0</v>
      </c>
      <c r="L339" s="45">
        <f>'Match Score and Team Input'!L339</f>
        <v>0</v>
      </c>
      <c r="M339" s="45">
        <f>'Match Score and Team Input'!M339</f>
        <v>0</v>
      </c>
      <c r="S339" s="5">
        <f t="shared" si="79"/>
        <v>5148</v>
      </c>
      <c r="T339" s="5">
        <f t="shared" si="78"/>
        <v>138</v>
      </c>
      <c r="U339" s="5">
        <f t="shared" si="78"/>
        <v>50</v>
      </c>
      <c r="V339" s="5">
        <f t="shared" si="78"/>
        <v>121</v>
      </c>
      <c r="W339" s="5">
        <f t="shared" si="78"/>
        <v>100</v>
      </c>
    </row>
    <row r="340" spans="1:23">
      <c r="A340" s="43">
        <v>339</v>
      </c>
      <c r="B340" s="44">
        <f>'Match Score and Team Input'!B340</f>
        <v>0</v>
      </c>
      <c r="C340" s="44">
        <f>'Match Score and Team Input'!C340</f>
        <v>0</v>
      </c>
      <c r="D340" s="44">
        <f>'Match Score and Team Input'!D340</f>
        <v>0</v>
      </c>
      <c r="E340" s="45">
        <f>'Match Score and Team Input'!E340</f>
        <v>0</v>
      </c>
      <c r="F340" s="45">
        <f>'Match Score and Team Input'!F340</f>
        <v>0</v>
      </c>
      <c r="G340" s="45">
        <f>'Match Score and Team Input'!G340</f>
        <v>0</v>
      </c>
      <c r="H340" s="44">
        <f>'Match Score and Team Input'!H340</f>
        <v>0</v>
      </c>
      <c r="I340" s="44">
        <f>'Match Score and Team Input'!I340</f>
        <v>0</v>
      </c>
      <c r="J340" s="44">
        <f>'Match Score and Team Input'!J340</f>
        <v>0</v>
      </c>
      <c r="K340" s="45">
        <f>'Match Score and Team Input'!K340</f>
        <v>0</v>
      </c>
      <c r="L340" s="45">
        <f>'Match Score and Team Input'!L340</f>
        <v>0</v>
      </c>
      <c r="M340" s="45">
        <f>'Match Score and Team Input'!M340</f>
        <v>0</v>
      </c>
      <c r="S340" s="5">
        <f t="shared" si="79"/>
        <v>494</v>
      </c>
      <c r="T340" s="5">
        <f t="shared" si="78"/>
        <v>139</v>
      </c>
      <c r="U340" s="5">
        <f t="shared" si="78"/>
        <v>65</v>
      </c>
      <c r="V340" s="5">
        <f t="shared" si="78"/>
        <v>180</v>
      </c>
      <c r="W340" s="5">
        <f t="shared" si="78"/>
        <v>0</v>
      </c>
    </row>
    <row r="341" spans="1:23">
      <c r="A341" s="43">
        <v>340</v>
      </c>
      <c r="B341" s="44">
        <f>'Match Score and Team Input'!B341</f>
        <v>0</v>
      </c>
      <c r="C341" s="44">
        <f>'Match Score and Team Input'!C341</f>
        <v>0</v>
      </c>
      <c r="D341" s="44">
        <f>'Match Score and Team Input'!D341</f>
        <v>0</v>
      </c>
      <c r="E341" s="45">
        <f>'Match Score and Team Input'!E341</f>
        <v>0</v>
      </c>
      <c r="F341" s="45">
        <f>'Match Score and Team Input'!F341</f>
        <v>0</v>
      </c>
      <c r="G341" s="45">
        <f>'Match Score and Team Input'!G341</f>
        <v>0</v>
      </c>
      <c r="H341" s="44">
        <f>'Match Score and Team Input'!H341</f>
        <v>0</v>
      </c>
      <c r="I341" s="44">
        <f>'Match Score and Team Input'!I341</f>
        <v>0</v>
      </c>
      <c r="J341" s="44">
        <f>'Match Score and Team Input'!J341</f>
        <v>0</v>
      </c>
      <c r="K341" s="45">
        <f>'Match Score and Team Input'!K341</f>
        <v>0</v>
      </c>
      <c r="L341" s="45">
        <f>'Match Score and Team Input'!L341</f>
        <v>0</v>
      </c>
      <c r="M341" s="45">
        <f>'Match Score and Team Input'!M341</f>
        <v>0</v>
      </c>
      <c r="S341" s="5">
        <f t="shared" si="79"/>
        <v>955</v>
      </c>
      <c r="T341" s="5">
        <f t="shared" si="78"/>
        <v>140</v>
      </c>
      <c r="U341" s="5">
        <f t="shared" si="78"/>
        <v>65</v>
      </c>
      <c r="V341" s="5">
        <f t="shared" si="78"/>
        <v>40</v>
      </c>
      <c r="W341" s="5">
        <f t="shared" si="78"/>
        <v>0</v>
      </c>
    </row>
    <row r="342" spans="1:23">
      <c r="A342" s="43">
        <v>341</v>
      </c>
      <c r="B342" s="44">
        <f>'Match Score and Team Input'!B342</f>
        <v>0</v>
      </c>
      <c r="C342" s="44">
        <f>'Match Score and Team Input'!C342</f>
        <v>0</v>
      </c>
      <c r="D342" s="44">
        <f>'Match Score and Team Input'!D342</f>
        <v>0</v>
      </c>
      <c r="E342" s="45">
        <f>'Match Score and Team Input'!E342</f>
        <v>0</v>
      </c>
      <c r="F342" s="45">
        <f>'Match Score and Team Input'!F342</f>
        <v>0</v>
      </c>
      <c r="G342" s="45">
        <f>'Match Score and Team Input'!G342</f>
        <v>0</v>
      </c>
      <c r="H342" s="44">
        <f>'Match Score and Team Input'!H342</f>
        <v>0</v>
      </c>
      <c r="I342" s="44">
        <f>'Match Score and Team Input'!I342</f>
        <v>0</v>
      </c>
      <c r="J342" s="44">
        <f>'Match Score and Team Input'!J342</f>
        <v>0</v>
      </c>
      <c r="K342" s="45">
        <f>'Match Score and Team Input'!K342</f>
        <v>0</v>
      </c>
      <c r="L342" s="45">
        <f>'Match Score and Team Input'!L342</f>
        <v>0</v>
      </c>
      <c r="M342" s="45">
        <f>'Match Score and Team Input'!M342</f>
        <v>0</v>
      </c>
      <c r="S342" s="5">
        <f t="shared" si="79"/>
        <v>3098</v>
      </c>
      <c r="T342" s="5">
        <f t="shared" si="78"/>
        <v>141</v>
      </c>
      <c r="U342" s="5">
        <f t="shared" si="78"/>
        <v>55</v>
      </c>
      <c r="V342" s="5">
        <f t="shared" si="78"/>
        <v>141</v>
      </c>
      <c r="W342" s="5">
        <f t="shared" si="78"/>
        <v>0</v>
      </c>
    </row>
    <row r="343" spans="1:23">
      <c r="A343" s="43">
        <v>342</v>
      </c>
      <c r="B343" s="44">
        <f>'Match Score and Team Input'!B343</f>
        <v>0</v>
      </c>
      <c r="C343" s="44">
        <f>'Match Score and Team Input'!C343</f>
        <v>0</v>
      </c>
      <c r="D343" s="44">
        <f>'Match Score and Team Input'!D343</f>
        <v>0</v>
      </c>
      <c r="E343" s="45">
        <f>'Match Score and Team Input'!E343</f>
        <v>0</v>
      </c>
      <c r="F343" s="45">
        <f>'Match Score and Team Input'!F343</f>
        <v>0</v>
      </c>
      <c r="G343" s="45">
        <f>'Match Score and Team Input'!G343</f>
        <v>0</v>
      </c>
      <c r="H343" s="44">
        <f>'Match Score and Team Input'!H343</f>
        <v>0</v>
      </c>
      <c r="I343" s="44">
        <f>'Match Score and Team Input'!I343</f>
        <v>0</v>
      </c>
      <c r="J343" s="44">
        <f>'Match Score and Team Input'!J343</f>
        <v>0</v>
      </c>
      <c r="K343" s="45">
        <f>'Match Score and Team Input'!K343</f>
        <v>0</v>
      </c>
      <c r="L343" s="45">
        <f>'Match Score and Team Input'!L343</f>
        <v>0</v>
      </c>
      <c r="M343" s="45">
        <f>'Match Score and Team Input'!M343</f>
        <v>0</v>
      </c>
      <c r="S343" s="5">
        <f t="shared" si="79"/>
        <v>1310</v>
      </c>
      <c r="T343" s="5">
        <f t="shared" si="78"/>
        <v>142</v>
      </c>
      <c r="U343" s="5">
        <f t="shared" si="78"/>
        <v>65</v>
      </c>
      <c r="V343" s="5">
        <f t="shared" si="78"/>
        <v>103</v>
      </c>
      <c r="W343" s="5">
        <f t="shared" si="78"/>
        <v>0</v>
      </c>
    </row>
    <row r="344" spans="1:23">
      <c r="A344" s="43">
        <v>343</v>
      </c>
      <c r="B344" s="44">
        <f>'Match Score and Team Input'!B344</f>
        <v>0</v>
      </c>
      <c r="C344" s="44">
        <f>'Match Score and Team Input'!C344</f>
        <v>0</v>
      </c>
      <c r="D344" s="44">
        <f>'Match Score and Team Input'!D344</f>
        <v>0</v>
      </c>
      <c r="E344" s="45">
        <f>'Match Score and Team Input'!E344</f>
        <v>0</v>
      </c>
      <c r="F344" s="45">
        <f>'Match Score and Team Input'!F344</f>
        <v>0</v>
      </c>
      <c r="G344" s="45">
        <f>'Match Score and Team Input'!G344</f>
        <v>0</v>
      </c>
      <c r="H344" s="44">
        <f>'Match Score and Team Input'!H344</f>
        <v>0</v>
      </c>
      <c r="I344" s="44">
        <f>'Match Score and Team Input'!I344</f>
        <v>0</v>
      </c>
      <c r="J344" s="44">
        <f>'Match Score and Team Input'!J344</f>
        <v>0</v>
      </c>
      <c r="K344" s="45">
        <f>'Match Score and Team Input'!K344</f>
        <v>0</v>
      </c>
      <c r="L344" s="45">
        <f>'Match Score and Team Input'!L344</f>
        <v>0</v>
      </c>
      <c r="M344" s="45">
        <f>'Match Score and Team Input'!M344</f>
        <v>0</v>
      </c>
      <c r="S344" s="5">
        <f t="shared" si="79"/>
        <v>3310</v>
      </c>
      <c r="T344" s="5">
        <f t="shared" si="78"/>
        <v>143</v>
      </c>
      <c r="U344" s="5">
        <f t="shared" si="78"/>
        <v>70</v>
      </c>
      <c r="V344" s="5">
        <f t="shared" si="78"/>
        <v>110</v>
      </c>
      <c r="W344" s="5">
        <f t="shared" si="78"/>
        <v>0</v>
      </c>
    </row>
    <row r="345" spans="1:23">
      <c r="A345" s="43">
        <v>344</v>
      </c>
      <c r="B345" s="44">
        <f>'Match Score and Team Input'!B345</f>
        <v>0</v>
      </c>
      <c r="C345" s="44">
        <f>'Match Score and Team Input'!C345</f>
        <v>0</v>
      </c>
      <c r="D345" s="44">
        <f>'Match Score and Team Input'!D345</f>
        <v>0</v>
      </c>
      <c r="E345" s="45">
        <f>'Match Score and Team Input'!E345</f>
        <v>0</v>
      </c>
      <c r="F345" s="45">
        <f>'Match Score and Team Input'!F345</f>
        <v>0</v>
      </c>
      <c r="G345" s="45">
        <f>'Match Score and Team Input'!G345</f>
        <v>0</v>
      </c>
      <c r="H345" s="44">
        <f>'Match Score and Team Input'!H345</f>
        <v>0</v>
      </c>
      <c r="I345" s="44">
        <f>'Match Score and Team Input'!I345</f>
        <v>0</v>
      </c>
      <c r="J345" s="44">
        <f>'Match Score and Team Input'!J345</f>
        <v>0</v>
      </c>
      <c r="K345" s="45">
        <f>'Match Score and Team Input'!K345</f>
        <v>0</v>
      </c>
      <c r="L345" s="45">
        <f>'Match Score and Team Input'!L345</f>
        <v>0</v>
      </c>
      <c r="M345" s="45">
        <f>'Match Score and Team Input'!M345</f>
        <v>0</v>
      </c>
      <c r="S345" s="5">
        <f t="shared" si="79"/>
        <v>2052</v>
      </c>
      <c r="T345" s="5">
        <f t="shared" si="78"/>
        <v>144</v>
      </c>
      <c r="U345" s="5">
        <f t="shared" si="78"/>
        <v>45</v>
      </c>
      <c r="V345" s="5">
        <f t="shared" si="78"/>
        <v>124</v>
      </c>
      <c r="W345" s="5">
        <f t="shared" si="78"/>
        <v>0</v>
      </c>
    </row>
    <row r="346" spans="1:23">
      <c r="A346" s="43">
        <v>345</v>
      </c>
      <c r="B346" s="44">
        <f>'Match Score and Team Input'!B346</f>
        <v>0</v>
      </c>
      <c r="C346" s="44">
        <f>'Match Score and Team Input'!C346</f>
        <v>0</v>
      </c>
      <c r="D346" s="44">
        <f>'Match Score and Team Input'!D346</f>
        <v>0</v>
      </c>
      <c r="E346" s="45">
        <f>'Match Score and Team Input'!E346</f>
        <v>0</v>
      </c>
      <c r="F346" s="45">
        <f>'Match Score and Team Input'!F346</f>
        <v>0</v>
      </c>
      <c r="G346" s="45">
        <f>'Match Score and Team Input'!G346</f>
        <v>0</v>
      </c>
      <c r="H346" s="44">
        <f>'Match Score and Team Input'!H346</f>
        <v>0</v>
      </c>
      <c r="I346" s="44">
        <f>'Match Score and Team Input'!I346</f>
        <v>0</v>
      </c>
      <c r="J346" s="44">
        <f>'Match Score and Team Input'!J346</f>
        <v>0</v>
      </c>
      <c r="K346" s="45">
        <f>'Match Score and Team Input'!K346</f>
        <v>0</v>
      </c>
      <c r="L346" s="45">
        <f>'Match Score and Team Input'!L346</f>
        <v>0</v>
      </c>
      <c r="M346" s="45">
        <f>'Match Score and Team Input'!M346</f>
        <v>0</v>
      </c>
      <c r="S346" s="5">
        <f t="shared" si="79"/>
        <v>148</v>
      </c>
      <c r="T346" s="5">
        <f t="shared" si="78"/>
        <v>145</v>
      </c>
      <c r="U346" s="5">
        <f t="shared" si="78"/>
        <v>50</v>
      </c>
      <c r="V346" s="5">
        <f t="shared" si="78"/>
        <v>73</v>
      </c>
      <c r="W346" s="5">
        <f t="shared" si="78"/>
        <v>0</v>
      </c>
    </row>
    <row r="347" spans="1:23">
      <c r="A347" s="43">
        <v>346</v>
      </c>
      <c r="B347" s="44">
        <f>'Match Score and Team Input'!B347</f>
        <v>0</v>
      </c>
      <c r="C347" s="44">
        <f>'Match Score and Team Input'!C347</f>
        <v>0</v>
      </c>
      <c r="D347" s="44">
        <f>'Match Score and Team Input'!D347</f>
        <v>0</v>
      </c>
      <c r="E347" s="45">
        <f>'Match Score and Team Input'!E347</f>
        <v>0</v>
      </c>
      <c r="F347" s="45">
        <f>'Match Score and Team Input'!F347</f>
        <v>0</v>
      </c>
      <c r="G347" s="45">
        <f>'Match Score and Team Input'!G347</f>
        <v>0</v>
      </c>
      <c r="H347" s="44">
        <f>'Match Score and Team Input'!H347</f>
        <v>0</v>
      </c>
      <c r="I347" s="44">
        <f>'Match Score and Team Input'!I347</f>
        <v>0</v>
      </c>
      <c r="J347" s="44">
        <f>'Match Score and Team Input'!J347</f>
        <v>0</v>
      </c>
      <c r="K347" s="45">
        <f>'Match Score and Team Input'!K347</f>
        <v>0</v>
      </c>
      <c r="L347" s="45">
        <f>'Match Score and Team Input'!L347</f>
        <v>0</v>
      </c>
      <c r="M347" s="45">
        <f>'Match Score and Team Input'!M347</f>
        <v>0</v>
      </c>
      <c r="S347" s="5">
        <f t="shared" si="79"/>
        <v>176</v>
      </c>
      <c r="T347" s="5">
        <f t="shared" si="78"/>
        <v>146</v>
      </c>
      <c r="U347" s="5">
        <f t="shared" si="78"/>
        <v>45</v>
      </c>
      <c r="V347" s="5">
        <f t="shared" si="78"/>
        <v>101</v>
      </c>
      <c r="W347" s="5">
        <f t="shared" si="78"/>
        <v>0</v>
      </c>
    </row>
    <row r="348" spans="1:23">
      <c r="A348" s="43">
        <v>347</v>
      </c>
      <c r="B348" s="44">
        <f>'Match Score and Team Input'!B348</f>
        <v>0</v>
      </c>
      <c r="C348" s="44">
        <f>'Match Score and Team Input'!C348</f>
        <v>0</v>
      </c>
      <c r="D348" s="44">
        <f>'Match Score and Team Input'!D348</f>
        <v>0</v>
      </c>
      <c r="E348" s="45">
        <f>'Match Score and Team Input'!E348</f>
        <v>0</v>
      </c>
      <c r="F348" s="45">
        <f>'Match Score and Team Input'!F348</f>
        <v>0</v>
      </c>
      <c r="G348" s="45">
        <f>'Match Score and Team Input'!G348</f>
        <v>0</v>
      </c>
      <c r="H348" s="44">
        <f>'Match Score and Team Input'!H348</f>
        <v>0</v>
      </c>
      <c r="I348" s="44">
        <f>'Match Score and Team Input'!I348</f>
        <v>0</v>
      </c>
      <c r="J348" s="44">
        <f>'Match Score and Team Input'!J348</f>
        <v>0</v>
      </c>
      <c r="K348" s="45">
        <f>'Match Score and Team Input'!K348</f>
        <v>0</v>
      </c>
      <c r="L348" s="45">
        <f>'Match Score and Team Input'!L348</f>
        <v>0</v>
      </c>
      <c r="M348" s="45">
        <f>'Match Score and Team Input'!M348</f>
        <v>0</v>
      </c>
      <c r="S348" s="5">
        <f t="shared" si="79"/>
        <v>4940</v>
      </c>
      <c r="T348" s="5">
        <f t="shared" si="78"/>
        <v>147</v>
      </c>
      <c r="U348" s="5">
        <f t="shared" si="78"/>
        <v>10</v>
      </c>
      <c r="V348" s="5">
        <f t="shared" si="78"/>
        <v>41</v>
      </c>
      <c r="W348" s="5">
        <f t="shared" si="78"/>
        <v>0</v>
      </c>
    </row>
    <row r="349" spans="1:23">
      <c r="A349" s="43">
        <v>348</v>
      </c>
      <c r="B349" s="44">
        <f>'Match Score and Team Input'!B349</f>
        <v>0</v>
      </c>
      <c r="C349" s="44">
        <f>'Match Score and Team Input'!C349</f>
        <v>0</v>
      </c>
      <c r="D349" s="44">
        <f>'Match Score and Team Input'!D349</f>
        <v>0</v>
      </c>
      <c r="E349" s="45">
        <f>'Match Score and Team Input'!E349</f>
        <v>0</v>
      </c>
      <c r="F349" s="45">
        <f>'Match Score and Team Input'!F349</f>
        <v>0</v>
      </c>
      <c r="G349" s="45">
        <f>'Match Score and Team Input'!G349</f>
        <v>0</v>
      </c>
      <c r="H349" s="44">
        <f>'Match Score and Team Input'!H349</f>
        <v>0</v>
      </c>
      <c r="I349" s="44">
        <f>'Match Score and Team Input'!I349</f>
        <v>0</v>
      </c>
      <c r="J349" s="44">
        <f>'Match Score and Team Input'!J349</f>
        <v>0</v>
      </c>
      <c r="K349" s="45">
        <f>'Match Score and Team Input'!K349</f>
        <v>0</v>
      </c>
      <c r="L349" s="45">
        <f>'Match Score and Team Input'!L349</f>
        <v>0</v>
      </c>
      <c r="M349" s="45">
        <f>'Match Score and Team Input'!M349</f>
        <v>0</v>
      </c>
      <c r="S349" s="5">
        <f t="shared" si="79"/>
        <v>3480</v>
      </c>
      <c r="T349" s="5">
        <f t="shared" si="78"/>
        <v>148</v>
      </c>
      <c r="U349" s="5">
        <f t="shared" si="78"/>
        <v>55</v>
      </c>
      <c r="V349" s="5">
        <f t="shared" si="78"/>
        <v>100</v>
      </c>
      <c r="W349" s="5">
        <f t="shared" si="78"/>
        <v>0</v>
      </c>
    </row>
    <row r="350" spans="1:23">
      <c r="A350" s="43">
        <v>349</v>
      </c>
      <c r="B350" s="44">
        <f>'Match Score and Team Input'!B350</f>
        <v>0</v>
      </c>
      <c r="C350" s="44">
        <f>'Match Score and Team Input'!C350</f>
        <v>0</v>
      </c>
      <c r="D350" s="44">
        <f>'Match Score and Team Input'!D350</f>
        <v>0</v>
      </c>
      <c r="E350" s="45">
        <f>'Match Score and Team Input'!E350</f>
        <v>0</v>
      </c>
      <c r="F350" s="45">
        <f>'Match Score and Team Input'!F350</f>
        <v>0</v>
      </c>
      <c r="G350" s="45">
        <f>'Match Score and Team Input'!G350</f>
        <v>0</v>
      </c>
      <c r="H350" s="44">
        <f>'Match Score and Team Input'!H350</f>
        <v>0</v>
      </c>
      <c r="I350" s="44">
        <f>'Match Score and Team Input'!I350</f>
        <v>0</v>
      </c>
      <c r="J350" s="44">
        <f>'Match Score and Team Input'!J350</f>
        <v>0</v>
      </c>
      <c r="K350" s="45">
        <f>'Match Score and Team Input'!K350</f>
        <v>0</v>
      </c>
      <c r="L350" s="45">
        <f>'Match Score and Team Input'!L350</f>
        <v>0</v>
      </c>
      <c r="M350" s="45">
        <f>'Match Score and Team Input'!M350</f>
        <v>0</v>
      </c>
      <c r="S350" s="5">
        <f t="shared" si="79"/>
        <v>2481</v>
      </c>
      <c r="T350" s="5">
        <f t="shared" si="78"/>
        <v>149</v>
      </c>
      <c r="U350" s="5">
        <f t="shared" si="78"/>
        <v>70</v>
      </c>
      <c r="V350" s="5">
        <f t="shared" si="78"/>
        <v>111</v>
      </c>
      <c r="W350" s="5">
        <f t="shared" si="78"/>
        <v>20</v>
      </c>
    </row>
    <row r="351" spans="1:23">
      <c r="A351" s="43">
        <v>350</v>
      </c>
      <c r="B351" s="44">
        <f>'Match Score and Team Input'!B351</f>
        <v>0</v>
      </c>
      <c r="C351" s="44">
        <f>'Match Score and Team Input'!C351</f>
        <v>0</v>
      </c>
      <c r="D351" s="44">
        <f>'Match Score and Team Input'!D351</f>
        <v>0</v>
      </c>
      <c r="E351" s="45">
        <f>'Match Score and Team Input'!E351</f>
        <v>0</v>
      </c>
      <c r="F351" s="45">
        <f>'Match Score and Team Input'!F351</f>
        <v>0</v>
      </c>
      <c r="G351" s="45">
        <f>'Match Score and Team Input'!G351</f>
        <v>0</v>
      </c>
      <c r="H351" s="44">
        <f>'Match Score and Team Input'!H351</f>
        <v>0</v>
      </c>
      <c r="I351" s="44">
        <f>'Match Score and Team Input'!I351</f>
        <v>0</v>
      </c>
      <c r="J351" s="44">
        <f>'Match Score and Team Input'!J351</f>
        <v>0</v>
      </c>
      <c r="K351" s="45">
        <f>'Match Score and Team Input'!K351</f>
        <v>0</v>
      </c>
      <c r="L351" s="45">
        <f>'Match Score and Team Input'!L351</f>
        <v>0</v>
      </c>
      <c r="M351" s="45">
        <f>'Match Score and Team Input'!M351</f>
        <v>0</v>
      </c>
      <c r="S351" s="5">
        <f t="shared" si="79"/>
        <v>1717</v>
      </c>
      <c r="T351" s="5">
        <f t="shared" si="78"/>
        <v>150</v>
      </c>
      <c r="U351" s="5">
        <f t="shared" si="78"/>
        <v>75</v>
      </c>
      <c r="V351" s="5">
        <f t="shared" si="78"/>
        <v>155</v>
      </c>
      <c r="W351" s="5">
        <f t="shared" si="78"/>
        <v>0</v>
      </c>
    </row>
    <row r="352" spans="1:23">
      <c r="A352" s="43">
        <v>351</v>
      </c>
      <c r="B352" s="44">
        <f>'Match Score and Team Input'!B352</f>
        <v>0</v>
      </c>
      <c r="C352" s="44">
        <f>'Match Score and Team Input'!C352</f>
        <v>0</v>
      </c>
      <c r="D352" s="44">
        <f>'Match Score and Team Input'!D352</f>
        <v>0</v>
      </c>
      <c r="E352" s="45">
        <f>'Match Score and Team Input'!E352</f>
        <v>0</v>
      </c>
      <c r="F352" s="45">
        <f>'Match Score and Team Input'!F352</f>
        <v>0</v>
      </c>
      <c r="G352" s="45">
        <f>'Match Score and Team Input'!G352</f>
        <v>0</v>
      </c>
      <c r="H352" s="44">
        <f>'Match Score and Team Input'!H352</f>
        <v>0</v>
      </c>
      <c r="I352" s="44">
        <f>'Match Score and Team Input'!I352</f>
        <v>0</v>
      </c>
      <c r="J352" s="44">
        <f>'Match Score and Team Input'!J352</f>
        <v>0</v>
      </c>
      <c r="K352" s="45">
        <f>'Match Score and Team Input'!K352</f>
        <v>0</v>
      </c>
      <c r="L352" s="45">
        <f>'Match Score and Team Input'!L352</f>
        <v>0</v>
      </c>
      <c r="M352" s="45">
        <f>'Match Score and Team Input'!M352</f>
        <v>0</v>
      </c>
      <c r="S352" s="5">
        <f t="shared" si="79"/>
        <v>5137</v>
      </c>
      <c r="T352" s="5">
        <f t="shared" si="78"/>
        <v>151</v>
      </c>
      <c r="U352" s="5">
        <f t="shared" si="78"/>
        <v>45</v>
      </c>
      <c r="V352" s="5">
        <f t="shared" si="78"/>
        <v>111</v>
      </c>
      <c r="W352" s="5">
        <f t="shared" si="78"/>
        <v>0</v>
      </c>
    </row>
    <row r="353" spans="1:23">
      <c r="A353" s="43">
        <v>352</v>
      </c>
      <c r="B353" s="44">
        <f>'Match Score and Team Input'!B353</f>
        <v>0</v>
      </c>
      <c r="C353" s="44">
        <f>'Match Score and Team Input'!C353</f>
        <v>0</v>
      </c>
      <c r="D353" s="44">
        <f>'Match Score and Team Input'!D353</f>
        <v>0</v>
      </c>
      <c r="E353" s="45">
        <f>'Match Score and Team Input'!E353</f>
        <v>0</v>
      </c>
      <c r="F353" s="45">
        <f>'Match Score and Team Input'!F353</f>
        <v>0</v>
      </c>
      <c r="G353" s="45">
        <f>'Match Score and Team Input'!G353</f>
        <v>0</v>
      </c>
      <c r="H353" s="44">
        <f>'Match Score and Team Input'!H353</f>
        <v>0</v>
      </c>
      <c r="I353" s="44">
        <f>'Match Score and Team Input'!I353</f>
        <v>0</v>
      </c>
      <c r="J353" s="44">
        <f>'Match Score and Team Input'!J353</f>
        <v>0</v>
      </c>
      <c r="K353" s="45">
        <f>'Match Score and Team Input'!K353</f>
        <v>0</v>
      </c>
      <c r="L353" s="45">
        <f>'Match Score and Team Input'!L353</f>
        <v>0</v>
      </c>
      <c r="M353" s="45">
        <f>'Match Score and Team Input'!M353</f>
        <v>0</v>
      </c>
      <c r="S353" s="5">
        <f t="shared" si="79"/>
        <v>79</v>
      </c>
      <c r="T353" s="5">
        <f t="shared" si="78"/>
        <v>152</v>
      </c>
      <c r="U353" s="5">
        <f t="shared" si="78"/>
        <v>50</v>
      </c>
      <c r="V353" s="5">
        <f t="shared" si="78"/>
        <v>102</v>
      </c>
      <c r="W353" s="5">
        <f t="shared" si="78"/>
        <v>0</v>
      </c>
    </row>
    <row r="354" spans="1:23">
      <c r="A354" s="43">
        <v>353</v>
      </c>
      <c r="B354" s="44">
        <f>'Match Score and Team Input'!B354</f>
        <v>0</v>
      </c>
      <c r="C354" s="44">
        <f>'Match Score and Team Input'!C354</f>
        <v>0</v>
      </c>
      <c r="D354" s="44">
        <f>'Match Score and Team Input'!D354</f>
        <v>0</v>
      </c>
      <c r="E354" s="45">
        <f>'Match Score and Team Input'!E354</f>
        <v>0</v>
      </c>
      <c r="F354" s="45">
        <f>'Match Score and Team Input'!F354</f>
        <v>0</v>
      </c>
      <c r="G354" s="45">
        <f>'Match Score and Team Input'!G354</f>
        <v>0</v>
      </c>
      <c r="H354" s="44">
        <f>'Match Score and Team Input'!H354</f>
        <v>0</v>
      </c>
      <c r="I354" s="44">
        <f>'Match Score and Team Input'!I354</f>
        <v>0</v>
      </c>
      <c r="J354" s="44">
        <f>'Match Score and Team Input'!J354</f>
        <v>0</v>
      </c>
      <c r="K354" s="45">
        <f>'Match Score and Team Input'!K354</f>
        <v>0</v>
      </c>
      <c r="L354" s="45">
        <f>'Match Score and Team Input'!L354</f>
        <v>0</v>
      </c>
      <c r="M354" s="45">
        <f>'Match Score and Team Input'!M354</f>
        <v>0</v>
      </c>
      <c r="S354" s="5">
        <f t="shared" si="79"/>
        <v>558</v>
      </c>
      <c r="T354" s="5">
        <f t="shared" si="78"/>
        <v>153</v>
      </c>
      <c r="U354" s="5">
        <f t="shared" si="78"/>
        <v>35</v>
      </c>
      <c r="V354" s="5">
        <f t="shared" si="78"/>
        <v>152</v>
      </c>
      <c r="W354" s="5">
        <f t="shared" si="78"/>
        <v>0</v>
      </c>
    </row>
    <row r="355" spans="1:23">
      <c r="A355" s="43">
        <v>354</v>
      </c>
      <c r="B355" s="44">
        <f>'Match Score and Team Input'!B355</f>
        <v>0</v>
      </c>
      <c r="C355" s="44">
        <f>'Match Score and Team Input'!C355</f>
        <v>0</v>
      </c>
      <c r="D355" s="44">
        <f>'Match Score and Team Input'!D355</f>
        <v>0</v>
      </c>
      <c r="E355" s="45">
        <f>'Match Score and Team Input'!E355</f>
        <v>0</v>
      </c>
      <c r="F355" s="45">
        <f>'Match Score and Team Input'!F355</f>
        <v>0</v>
      </c>
      <c r="G355" s="45">
        <f>'Match Score and Team Input'!G355</f>
        <v>0</v>
      </c>
      <c r="H355" s="44">
        <f>'Match Score and Team Input'!H355</f>
        <v>0</v>
      </c>
      <c r="I355" s="44">
        <f>'Match Score and Team Input'!I355</f>
        <v>0</v>
      </c>
      <c r="J355" s="44">
        <f>'Match Score and Team Input'!J355</f>
        <v>0</v>
      </c>
      <c r="K355" s="45">
        <f>'Match Score and Team Input'!K355</f>
        <v>0</v>
      </c>
      <c r="L355" s="45">
        <f>'Match Score and Team Input'!L355</f>
        <v>0</v>
      </c>
      <c r="M355" s="45">
        <f>'Match Score and Team Input'!M355</f>
        <v>0</v>
      </c>
      <c r="S355" s="5">
        <f t="shared" si="79"/>
        <v>4965</v>
      </c>
      <c r="T355" s="5">
        <f t="shared" si="78"/>
        <v>154</v>
      </c>
      <c r="U355" s="5">
        <f t="shared" si="78"/>
        <v>10</v>
      </c>
      <c r="V355" s="5">
        <f t="shared" si="78"/>
        <v>1</v>
      </c>
      <c r="W355" s="5">
        <f t="shared" si="78"/>
        <v>0</v>
      </c>
    </row>
    <row r="356" spans="1:23">
      <c r="A356" s="43">
        <v>355</v>
      </c>
      <c r="B356" s="44">
        <f>'Match Score and Team Input'!B356</f>
        <v>0</v>
      </c>
      <c r="C356" s="44">
        <f>'Match Score and Team Input'!C356</f>
        <v>0</v>
      </c>
      <c r="D356" s="44">
        <f>'Match Score and Team Input'!D356</f>
        <v>0</v>
      </c>
      <c r="E356" s="45">
        <f>'Match Score and Team Input'!E356</f>
        <v>0</v>
      </c>
      <c r="F356" s="45">
        <f>'Match Score and Team Input'!F356</f>
        <v>0</v>
      </c>
      <c r="G356" s="45">
        <f>'Match Score and Team Input'!G356</f>
        <v>0</v>
      </c>
      <c r="H356" s="44">
        <f>'Match Score and Team Input'!H356</f>
        <v>0</v>
      </c>
      <c r="I356" s="44">
        <f>'Match Score and Team Input'!I356</f>
        <v>0</v>
      </c>
      <c r="J356" s="44">
        <f>'Match Score and Team Input'!J356</f>
        <v>0</v>
      </c>
      <c r="K356" s="45">
        <f>'Match Score and Team Input'!K356</f>
        <v>0</v>
      </c>
      <c r="L356" s="45">
        <f>'Match Score and Team Input'!L356</f>
        <v>0</v>
      </c>
      <c r="M356" s="45">
        <f>'Match Score and Team Input'!M356</f>
        <v>0</v>
      </c>
      <c r="S356" s="5">
        <f t="shared" si="79"/>
        <v>2665</v>
      </c>
      <c r="T356" s="5">
        <f t="shared" si="78"/>
        <v>155</v>
      </c>
      <c r="U356" s="5">
        <f t="shared" si="78"/>
        <v>35</v>
      </c>
      <c r="V356" s="5">
        <f t="shared" si="78"/>
        <v>42</v>
      </c>
      <c r="W356" s="5">
        <f t="shared" si="78"/>
        <v>0</v>
      </c>
    </row>
    <row r="357" spans="1:23">
      <c r="A357" s="43">
        <v>356</v>
      </c>
      <c r="B357" s="44">
        <f>'Match Score and Team Input'!B357</f>
        <v>0</v>
      </c>
      <c r="C357" s="44">
        <f>'Match Score and Team Input'!C357</f>
        <v>0</v>
      </c>
      <c r="D357" s="44">
        <f>'Match Score and Team Input'!D357</f>
        <v>0</v>
      </c>
      <c r="E357" s="45">
        <f>'Match Score and Team Input'!E357</f>
        <v>0</v>
      </c>
      <c r="F357" s="45">
        <f>'Match Score and Team Input'!F357</f>
        <v>0</v>
      </c>
      <c r="G357" s="45">
        <f>'Match Score and Team Input'!G357</f>
        <v>0</v>
      </c>
      <c r="H357" s="44">
        <f>'Match Score and Team Input'!H357</f>
        <v>0</v>
      </c>
      <c r="I357" s="44">
        <f>'Match Score and Team Input'!I357</f>
        <v>0</v>
      </c>
      <c r="J357" s="44">
        <f>'Match Score and Team Input'!J357</f>
        <v>0</v>
      </c>
      <c r="K357" s="45">
        <f>'Match Score and Team Input'!K357</f>
        <v>0</v>
      </c>
      <c r="L357" s="45">
        <f>'Match Score and Team Input'!L357</f>
        <v>0</v>
      </c>
      <c r="M357" s="45">
        <f>'Match Score and Team Input'!M357</f>
        <v>0</v>
      </c>
      <c r="S357" s="5">
        <f t="shared" si="79"/>
        <v>4063</v>
      </c>
      <c r="T357" s="5">
        <f t="shared" si="78"/>
        <v>156</v>
      </c>
      <c r="U357" s="5">
        <f t="shared" si="78"/>
        <v>50</v>
      </c>
      <c r="V357" s="5">
        <f t="shared" si="78"/>
        <v>40</v>
      </c>
      <c r="W357" s="5">
        <f t="shared" si="78"/>
        <v>0</v>
      </c>
    </row>
    <row r="358" spans="1:23">
      <c r="A358" s="43">
        <v>357</v>
      </c>
      <c r="B358" s="44">
        <f>'Match Score and Team Input'!B358</f>
        <v>0</v>
      </c>
      <c r="C358" s="44">
        <f>'Match Score and Team Input'!C358</f>
        <v>0</v>
      </c>
      <c r="D358" s="44">
        <f>'Match Score and Team Input'!D358</f>
        <v>0</v>
      </c>
      <c r="E358" s="45">
        <f>'Match Score and Team Input'!E358</f>
        <v>0</v>
      </c>
      <c r="F358" s="45">
        <f>'Match Score and Team Input'!F358</f>
        <v>0</v>
      </c>
      <c r="G358" s="45">
        <f>'Match Score and Team Input'!G358</f>
        <v>0</v>
      </c>
      <c r="H358" s="44">
        <f>'Match Score and Team Input'!H358</f>
        <v>0</v>
      </c>
      <c r="I358" s="44">
        <f>'Match Score and Team Input'!I358</f>
        <v>0</v>
      </c>
      <c r="J358" s="44">
        <f>'Match Score and Team Input'!J358</f>
        <v>0</v>
      </c>
      <c r="K358" s="45">
        <f>'Match Score and Team Input'!K358</f>
        <v>0</v>
      </c>
      <c r="L358" s="45">
        <f>'Match Score and Team Input'!L358</f>
        <v>0</v>
      </c>
      <c r="M358" s="45">
        <f>'Match Score and Team Input'!M358</f>
        <v>0</v>
      </c>
      <c r="S358" s="5">
        <f t="shared" si="79"/>
        <v>188</v>
      </c>
      <c r="T358" s="5">
        <f t="shared" si="78"/>
        <v>157</v>
      </c>
      <c r="U358" s="5">
        <f t="shared" si="78"/>
        <v>70</v>
      </c>
      <c r="V358" s="5">
        <f t="shared" si="78"/>
        <v>51</v>
      </c>
      <c r="W358" s="5">
        <f t="shared" si="78"/>
        <v>0</v>
      </c>
    </row>
    <row r="359" spans="1:23">
      <c r="A359" s="43">
        <v>358</v>
      </c>
      <c r="B359" s="44">
        <f>'Match Score and Team Input'!B359</f>
        <v>0</v>
      </c>
      <c r="C359" s="44">
        <f>'Match Score and Team Input'!C359</f>
        <v>0</v>
      </c>
      <c r="D359" s="44">
        <f>'Match Score and Team Input'!D359</f>
        <v>0</v>
      </c>
      <c r="E359" s="45">
        <f>'Match Score and Team Input'!E359</f>
        <v>0</v>
      </c>
      <c r="F359" s="45">
        <f>'Match Score and Team Input'!F359</f>
        <v>0</v>
      </c>
      <c r="G359" s="45">
        <f>'Match Score and Team Input'!G359</f>
        <v>0</v>
      </c>
      <c r="H359" s="44">
        <f>'Match Score and Team Input'!H359</f>
        <v>0</v>
      </c>
      <c r="I359" s="44">
        <f>'Match Score and Team Input'!I359</f>
        <v>0</v>
      </c>
      <c r="J359" s="44">
        <f>'Match Score and Team Input'!J359</f>
        <v>0</v>
      </c>
      <c r="K359" s="45">
        <f>'Match Score and Team Input'!K359</f>
        <v>0</v>
      </c>
      <c r="L359" s="45">
        <f>'Match Score and Team Input'!L359</f>
        <v>0</v>
      </c>
      <c r="M359" s="45">
        <f>'Match Score and Team Input'!M359</f>
        <v>0</v>
      </c>
      <c r="S359" s="5">
        <f t="shared" si="79"/>
        <v>3360</v>
      </c>
      <c r="T359" s="5">
        <f t="shared" si="78"/>
        <v>158</v>
      </c>
      <c r="U359" s="5">
        <f t="shared" si="78"/>
        <v>15</v>
      </c>
      <c r="V359" s="5">
        <f t="shared" si="78"/>
        <v>84</v>
      </c>
      <c r="W359" s="5">
        <f t="shared" si="78"/>
        <v>0</v>
      </c>
    </row>
    <row r="360" spans="1:23">
      <c r="A360" s="43">
        <v>359</v>
      </c>
      <c r="B360" s="44">
        <f>'Match Score and Team Input'!B360</f>
        <v>0</v>
      </c>
      <c r="C360" s="44">
        <f>'Match Score and Team Input'!C360</f>
        <v>0</v>
      </c>
      <c r="D360" s="44">
        <f>'Match Score and Team Input'!D360</f>
        <v>0</v>
      </c>
      <c r="E360" s="45">
        <f>'Match Score and Team Input'!E360</f>
        <v>0</v>
      </c>
      <c r="F360" s="45">
        <f>'Match Score and Team Input'!F360</f>
        <v>0</v>
      </c>
      <c r="G360" s="45">
        <f>'Match Score and Team Input'!G360</f>
        <v>0</v>
      </c>
      <c r="H360" s="44">
        <f>'Match Score and Team Input'!H360</f>
        <v>0</v>
      </c>
      <c r="I360" s="44">
        <f>'Match Score and Team Input'!I360</f>
        <v>0</v>
      </c>
      <c r="J360" s="44">
        <f>'Match Score and Team Input'!J360</f>
        <v>0</v>
      </c>
      <c r="K360" s="45">
        <f>'Match Score and Team Input'!K360</f>
        <v>0</v>
      </c>
      <c r="L360" s="45">
        <f>'Match Score and Team Input'!L360</f>
        <v>0</v>
      </c>
      <c r="M360" s="45">
        <f>'Match Score and Team Input'!M360</f>
        <v>0</v>
      </c>
      <c r="S360" s="5">
        <f t="shared" si="79"/>
        <v>4985</v>
      </c>
      <c r="T360" s="5">
        <f t="shared" si="78"/>
        <v>159</v>
      </c>
      <c r="U360" s="5">
        <f t="shared" si="78"/>
        <v>21</v>
      </c>
      <c r="V360" s="5">
        <f t="shared" si="78"/>
        <v>42</v>
      </c>
      <c r="W360" s="5">
        <f t="shared" si="78"/>
        <v>0</v>
      </c>
    </row>
    <row r="361" spans="1:23">
      <c r="A361" s="43">
        <v>360</v>
      </c>
      <c r="B361" s="44">
        <f>'Match Score and Team Input'!B361</f>
        <v>0</v>
      </c>
      <c r="C361" s="44">
        <f>'Match Score and Team Input'!C361</f>
        <v>0</v>
      </c>
      <c r="D361" s="44">
        <f>'Match Score and Team Input'!D361</f>
        <v>0</v>
      </c>
      <c r="E361" s="45">
        <f>'Match Score and Team Input'!E361</f>
        <v>0</v>
      </c>
      <c r="F361" s="45">
        <f>'Match Score and Team Input'!F361</f>
        <v>0</v>
      </c>
      <c r="G361" s="45">
        <f>'Match Score and Team Input'!G361</f>
        <v>0</v>
      </c>
      <c r="H361" s="44">
        <f>'Match Score and Team Input'!H361</f>
        <v>0</v>
      </c>
      <c r="I361" s="44">
        <f>'Match Score and Team Input'!I361</f>
        <v>0</v>
      </c>
      <c r="J361" s="44">
        <f>'Match Score and Team Input'!J361</f>
        <v>0</v>
      </c>
      <c r="K361" s="45">
        <f>'Match Score and Team Input'!K361</f>
        <v>0</v>
      </c>
      <c r="L361" s="45">
        <f>'Match Score and Team Input'!L361</f>
        <v>0</v>
      </c>
      <c r="M361" s="45">
        <f>'Match Score and Team Input'!M361</f>
        <v>0</v>
      </c>
      <c r="S361" s="5">
        <f t="shared" si="79"/>
        <v>4967</v>
      </c>
      <c r="T361" s="5">
        <f t="shared" si="78"/>
        <v>160</v>
      </c>
      <c r="U361" s="5">
        <f t="shared" si="78"/>
        <v>35</v>
      </c>
      <c r="V361" s="5">
        <f t="shared" si="78"/>
        <v>182</v>
      </c>
      <c r="W361" s="5">
        <f t="shared" si="78"/>
        <v>0</v>
      </c>
    </row>
    <row r="362" spans="1:23">
      <c r="A362" s="43">
        <v>361</v>
      </c>
      <c r="B362" s="44">
        <f>'Match Score and Team Input'!B362</f>
        <v>0</v>
      </c>
      <c r="C362" s="44">
        <f>'Match Score and Team Input'!C362</f>
        <v>0</v>
      </c>
      <c r="D362" s="44">
        <f>'Match Score and Team Input'!D362</f>
        <v>0</v>
      </c>
      <c r="E362" s="45">
        <f>'Match Score and Team Input'!E362</f>
        <v>0</v>
      </c>
      <c r="F362" s="45">
        <f>'Match Score and Team Input'!F362</f>
        <v>0</v>
      </c>
      <c r="G362" s="45">
        <f>'Match Score and Team Input'!G362</f>
        <v>0</v>
      </c>
      <c r="H362" s="44">
        <f>'Match Score and Team Input'!H362</f>
        <v>0</v>
      </c>
      <c r="I362" s="44">
        <f>'Match Score and Team Input'!I362</f>
        <v>0</v>
      </c>
      <c r="J362" s="44">
        <f>'Match Score and Team Input'!J362</f>
        <v>0</v>
      </c>
      <c r="K362" s="45">
        <f>'Match Score and Team Input'!K362</f>
        <v>0</v>
      </c>
      <c r="L362" s="45">
        <f>'Match Score and Team Input'!L362</f>
        <v>0</v>
      </c>
      <c r="M362" s="45">
        <f>'Match Score and Team Input'!M362</f>
        <v>0</v>
      </c>
      <c r="S362" s="5">
        <f t="shared" si="79"/>
        <v>955</v>
      </c>
      <c r="T362" s="5">
        <f t="shared" si="78"/>
        <v>161</v>
      </c>
      <c r="U362" s="5">
        <f t="shared" si="78"/>
        <v>45</v>
      </c>
      <c r="V362" s="5">
        <f t="shared" si="78"/>
        <v>82</v>
      </c>
      <c r="W362" s="5">
        <f t="shared" si="78"/>
        <v>0</v>
      </c>
    </row>
    <row r="363" spans="1:23">
      <c r="A363" s="43">
        <v>362</v>
      </c>
      <c r="B363" s="44">
        <f>'Match Score and Team Input'!B363</f>
        <v>0</v>
      </c>
      <c r="C363" s="44">
        <f>'Match Score and Team Input'!C363</f>
        <v>0</v>
      </c>
      <c r="D363" s="44">
        <f>'Match Score and Team Input'!D363</f>
        <v>0</v>
      </c>
      <c r="E363" s="45">
        <f>'Match Score and Team Input'!E363</f>
        <v>0</v>
      </c>
      <c r="F363" s="45">
        <f>'Match Score and Team Input'!F363</f>
        <v>0</v>
      </c>
      <c r="G363" s="45">
        <f>'Match Score and Team Input'!G363</f>
        <v>0</v>
      </c>
      <c r="H363" s="44">
        <f>'Match Score and Team Input'!H363</f>
        <v>0</v>
      </c>
      <c r="I363" s="44">
        <f>'Match Score and Team Input'!I363</f>
        <v>0</v>
      </c>
      <c r="J363" s="44">
        <f>'Match Score and Team Input'!J363</f>
        <v>0</v>
      </c>
      <c r="K363" s="45">
        <f>'Match Score and Team Input'!K363</f>
        <v>0</v>
      </c>
      <c r="L363" s="45">
        <f>'Match Score and Team Input'!L363</f>
        <v>0</v>
      </c>
      <c r="M363" s="45">
        <f>'Match Score and Team Input'!M363</f>
        <v>0</v>
      </c>
      <c r="S363" s="5">
        <f t="shared" si="79"/>
        <v>2481</v>
      </c>
      <c r="T363" s="5">
        <f t="shared" si="78"/>
        <v>162</v>
      </c>
      <c r="U363" s="5">
        <f t="shared" si="78"/>
        <v>50</v>
      </c>
      <c r="V363" s="5">
        <f t="shared" si="78"/>
        <v>63</v>
      </c>
      <c r="W363" s="5">
        <f t="shared" si="78"/>
        <v>0</v>
      </c>
    </row>
    <row r="364" spans="1:23">
      <c r="A364" s="43">
        <v>363</v>
      </c>
      <c r="B364" s="44">
        <f>'Match Score and Team Input'!B364</f>
        <v>0</v>
      </c>
      <c r="C364" s="44">
        <f>'Match Score and Team Input'!C364</f>
        <v>0</v>
      </c>
      <c r="D364" s="44">
        <f>'Match Score and Team Input'!D364</f>
        <v>0</v>
      </c>
      <c r="E364" s="45">
        <f>'Match Score and Team Input'!E364</f>
        <v>0</v>
      </c>
      <c r="F364" s="45">
        <f>'Match Score and Team Input'!F364</f>
        <v>0</v>
      </c>
      <c r="G364" s="45">
        <f>'Match Score and Team Input'!G364</f>
        <v>0</v>
      </c>
      <c r="H364" s="44">
        <f>'Match Score and Team Input'!H364</f>
        <v>0</v>
      </c>
      <c r="I364" s="44">
        <f>'Match Score and Team Input'!I364</f>
        <v>0</v>
      </c>
      <c r="J364" s="44">
        <f>'Match Score and Team Input'!J364</f>
        <v>0</v>
      </c>
      <c r="K364" s="45">
        <f>'Match Score and Team Input'!K364</f>
        <v>0</v>
      </c>
      <c r="L364" s="45">
        <f>'Match Score and Team Input'!L364</f>
        <v>0</v>
      </c>
      <c r="M364" s="45">
        <f>'Match Score and Team Input'!M364</f>
        <v>0</v>
      </c>
      <c r="S364" s="5">
        <f t="shared" si="79"/>
        <v>836</v>
      </c>
      <c r="T364" s="5">
        <f t="shared" si="78"/>
        <v>163</v>
      </c>
      <c r="U364" s="5">
        <f t="shared" si="78"/>
        <v>55</v>
      </c>
      <c r="V364" s="5">
        <f t="shared" si="78"/>
        <v>121</v>
      </c>
      <c r="W364" s="5">
        <f t="shared" si="78"/>
        <v>0</v>
      </c>
    </row>
    <row r="365" spans="1:23">
      <c r="A365" s="43">
        <v>364</v>
      </c>
      <c r="B365" s="44">
        <f>'Match Score and Team Input'!B365</f>
        <v>0</v>
      </c>
      <c r="C365" s="44">
        <f>'Match Score and Team Input'!C365</f>
        <v>0</v>
      </c>
      <c r="D365" s="44">
        <f>'Match Score and Team Input'!D365</f>
        <v>0</v>
      </c>
      <c r="E365" s="45">
        <f>'Match Score and Team Input'!E365</f>
        <v>0</v>
      </c>
      <c r="F365" s="45">
        <f>'Match Score and Team Input'!F365</f>
        <v>0</v>
      </c>
      <c r="G365" s="45">
        <f>'Match Score and Team Input'!G365</f>
        <v>0</v>
      </c>
      <c r="H365" s="44">
        <f>'Match Score and Team Input'!H365</f>
        <v>0</v>
      </c>
      <c r="I365" s="44">
        <f>'Match Score and Team Input'!I365</f>
        <v>0</v>
      </c>
      <c r="J365" s="44">
        <f>'Match Score and Team Input'!J365</f>
        <v>0</v>
      </c>
      <c r="K365" s="45">
        <f>'Match Score and Team Input'!K365</f>
        <v>0</v>
      </c>
      <c r="L365" s="45">
        <f>'Match Score and Team Input'!L365</f>
        <v>0</v>
      </c>
      <c r="M365" s="45">
        <f>'Match Score and Team Input'!M365</f>
        <v>0</v>
      </c>
      <c r="S365" s="5">
        <f t="shared" si="79"/>
        <v>67</v>
      </c>
      <c r="T365" s="5">
        <f t="shared" si="78"/>
        <v>164</v>
      </c>
      <c r="U365" s="5">
        <f t="shared" si="78"/>
        <v>70</v>
      </c>
      <c r="V365" s="5">
        <f t="shared" si="78"/>
        <v>210</v>
      </c>
      <c r="W365" s="5">
        <f t="shared" si="78"/>
        <v>0</v>
      </c>
    </row>
    <row r="366" spans="1:23">
      <c r="A366" s="43">
        <v>365</v>
      </c>
      <c r="B366" s="44">
        <f>'Match Score and Team Input'!B366</f>
        <v>0</v>
      </c>
      <c r="C366" s="44">
        <f>'Match Score and Team Input'!C366</f>
        <v>0</v>
      </c>
      <c r="D366" s="44">
        <f>'Match Score and Team Input'!D366</f>
        <v>0</v>
      </c>
      <c r="E366" s="45">
        <f>'Match Score and Team Input'!E366</f>
        <v>0</v>
      </c>
      <c r="F366" s="45">
        <f>'Match Score and Team Input'!F366</f>
        <v>0</v>
      </c>
      <c r="G366" s="45">
        <f>'Match Score and Team Input'!G366</f>
        <v>0</v>
      </c>
      <c r="H366" s="44">
        <f>'Match Score and Team Input'!H366</f>
        <v>0</v>
      </c>
      <c r="I366" s="44">
        <f>'Match Score and Team Input'!I366</f>
        <v>0</v>
      </c>
      <c r="J366" s="44">
        <f>'Match Score and Team Input'!J366</f>
        <v>0</v>
      </c>
      <c r="K366" s="45">
        <f>'Match Score and Team Input'!K366</f>
        <v>0</v>
      </c>
      <c r="L366" s="45">
        <f>'Match Score and Team Input'!L366</f>
        <v>0</v>
      </c>
      <c r="M366" s="45">
        <f>'Match Score and Team Input'!M366</f>
        <v>0</v>
      </c>
      <c r="S366" s="5">
        <f t="shared" si="79"/>
        <v>884</v>
      </c>
      <c r="T366" s="5">
        <f t="shared" si="78"/>
        <v>165</v>
      </c>
      <c r="U366" s="5">
        <f t="shared" si="78"/>
        <v>50</v>
      </c>
      <c r="V366" s="5">
        <f t="shared" si="78"/>
        <v>120</v>
      </c>
      <c r="W366" s="5">
        <f t="shared" si="78"/>
        <v>0</v>
      </c>
    </row>
    <row r="367" spans="1:23">
      <c r="A367" s="43">
        <v>366</v>
      </c>
      <c r="B367" s="44">
        <f>'Match Score and Team Input'!B367</f>
        <v>0</v>
      </c>
      <c r="C367" s="44">
        <f>'Match Score and Team Input'!C367</f>
        <v>0</v>
      </c>
      <c r="D367" s="44">
        <f>'Match Score and Team Input'!D367</f>
        <v>0</v>
      </c>
      <c r="E367" s="45">
        <f>'Match Score and Team Input'!E367</f>
        <v>0</v>
      </c>
      <c r="F367" s="45">
        <f>'Match Score and Team Input'!F367</f>
        <v>0</v>
      </c>
      <c r="G367" s="45">
        <f>'Match Score and Team Input'!G367</f>
        <v>0</v>
      </c>
      <c r="H367" s="44">
        <f>'Match Score and Team Input'!H367</f>
        <v>0</v>
      </c>
      <c r="I367" s="44">
        <f>'Match Score and Team Input'!I367</f>
        <v>0</v>
      </c>
      <c r="J367" s="44">
        <f>'Match Score and Team Input'!J367</f>
        <v>0</v>
      </c>
      <c r="K367" s="45">
        <f>'Match Score and Team Input'!K367</f>
        <v>0</v>
      </c>
      <c r="L367" s="45">
        <f>'Match Score and Team Input'!L367</f>
        <v>0</v>
      </c>
      <c r="M367" s="45">
        <f>'Match Score and Team Input'!M367</f>
        <v>0</v>
      </c>
      <c r="S367" s="5">
        <f t="shared" si="79"/>
        <v>384</v>
      </c>
      <c r="T367" s="5">
        <f t="shared" si="78"/>
        <v>166</v>
      </c>
      <c r="U367" s="5">
        <f t="shared" si="78"/>
        <v>70</v>
      </c>
      <c r="V367" s="5">
        <f t="shared" si="78"/>
        <v>20</v>
      </c>
      <c r="W367" s="5">
        <f t="shared" si="78"/>
        <v>0</v>
      </c>
    </row>
    <row r="368" spans="1:23">
      <c r="A368" s="43">
        <v>367</v>
      </c>
      <c r="B368" s="44">
        <f>'Match Score and Team Input'!B368</f>
        <v>0</v>
      </c>
      <c r="C368" s="44">
        <f>'Match Score and Team Input'!C368</f>
        <v>0</v>
      </c>
      <c r="D368" s="44">
        <f>'Match Score and Team Input'!D368</f>
        <v>0</v>
      </c>
      <c r="E368" s="45">
        <f>'Match Score and Team Input'!E368</f>
        <v>0</v>
      </c>
      <c r="F368" s="45">
        <f>'Match Score and Team Input'!F368</f>
        <v>0</v>
      </c>
      <c r="G368" s="45">
        <f>'Match Score and Team Input'!G368</f>
        <v>0</v>
      </c>
      <c r="H368" s="44">
        <f>'Match Score and Team Input'!H368</f>
        <v>0</v>
      </c>
      <c r="I368" s="44">
        <f>'Match Score and Team Input'!I368</f>
        <v>0</v>
      </c>
      <c r="J368" s="44">
        <f>'Match Score and Team Input'!J368</f>
        <v>0</v>
      </c>
      <c r="K368" s="45">
        <f>'Match Score and Team Input'!K368</f>
        <v>0</v>
      </c>
      <c r="L368" s="45">
        <f>'Match Score and Team Input'!L368</f>
        <v>0</v>
      </c>
      <c r="M368" s="45">
        <f>'Match Score and Team Input'!M368</f>
        <v>0</v>
      </c>
      <c r="S368" s="5">
        <f t="shared" si="79"/>
        <v>4476</v>
      </c>
      <c r="T368" s="5">
        <f t="shared" si="78"/>
        <v>167</v>
      </c>
      <c r="U368" s="5">
        <f t="shared" si="78"/>
        <v>55</v>
      </c>
      <c r="V368" s="5">
        <f t="shared" si="78"/>
        <v>93</v>
      </c>
      <c r="W368" s="5">
        <f t="shared" si="78"/>
        <v>0</v>
      </c>
    </row>
    <row r="369" spans="1:23">
      <c r="A369" s="43">
        <v>368</v>
      </c>
      <c r="B369" s="44">
        <f>'Match Score and Team Input'!B369</f>
        <v>0</v>
      </c>
      <c r="C369" s="44">
        <f>'Match Score and Team Input'!C369</f>
        <v>0</v>
      </c>
      <c r="D369" s="44">
        <f>'Match Score and Team Input'!D369</f>
        <v>0</v>
      </c>
      <c r="E369" s="45">
        <f>'Match Score and Team Input'!E369</f>
        <v>0</v>
      </c>
      <c r="F369" s="45">
        <f>'Match Score and Team Input'!F369</f>
        <v>0</v>
      </c>
      <c r="G369" s="45">
        <f>'Match Score and Team Input'!G369</f>
        <v>0</v>
      </c>
      <c r="H369" s="44">
        <f>'Match Score and Team Input'!H369</f>
        <v>0</v>
      </c>
      <c r="I369" s="44">
        <f>'Match Score and Team Input'!I369</f>
        <v>0</v>
      </c>
      <c r="J369" s="44">
        <f>'Match Score and Team Input'!J369</f>
        <v>0</v>
      </c>
      <c r="K369" s="45">
        <f>'Match Score and Team Input'!K369</f>
        <v>0</v>
      </c>
      <c r="L369" s="45">
        <f>'Match Score and Team Input'!L369</f>
        <v>0</v>
      </c>
      <c r="M369" s="45">
        <f>'Match Score and Team Input'!M369</f>
        <v>0</v>
      </c>
      <c r="S369" s="5">
        <f t="shared" si="79"/>
        <v>4940</v>
      </c>
      <c r="T369" s="5">
        <f t="shared" si="78"/>
        <v>168</v>
      </c>
      <c r="U369" s="5">
        <f t="shared" si="78"/>
        <v>30</v>
      </c>
      <c r="V369" s="5">
        <f t="shared" si="78"/>
        <v>42</v>
      </c>
      <c r="W369" s="5">
        <f t="shared" si="78"/>
        <v>0</v>
      </c>
    </row>
    <row r="370" spans="1:23">
      <c r="A370" s="43">
        <v>369</v>
      </c>
      <c r="B370" s="44">
        <f>'Match Score and Team Input'!B370</f>
        <v>0</v>
      </c>
      <c r="C370" s="44">
        <f>'Match Score and Team Input'!C370</f>
        <v>0</v>
      </c>
      <c r="D370" s="44">
        <f>'Match Score and Team Input'!D370</f>
        <v>0</v>
      </c>
      <c r="E370" s="45">
        <f>'Match Score and Team Input'!E370</f>
        <v>0</v>
      </c>
      <c r="F370" s="45">
        <f>'Match Score and Team Input'!F370</f>
        <v>0</v>
      </c>
      <c r="G370" s="45">
        <f>'Match Score and Team Input'!G370</f>
        <v>0</v>
      </c>
      <c r="H370" s="44">
        <f>'Match Score and Team Input'!H370</f>
        <v>0</v>
      </c>
      <c r="I370" s="44">
        <f>'Match Score and Team Input'!I370</f>
        <v>0</v>
      </c>
      <c r="J370" s="44">
        <f>'Match Score and Team Input'!J370</f>
        <v>0</v>
      </c>
      <c r="K370" s="45">
        <f>'Match Score and Team Input'!K370</f>
        <v>0</v>
      </c>
      <c r="L370" s="45">
        <f>'Match Score and Team Input'!L370</f>
        <v>0</v>
      </c>
      <c r="M370" s="45">
        <f>'Match Score and Team Input'!M370</f>
        <v>0</v>
      </c>
      <c r="S370" s="5">
        <f t="shared" si="79"/>
        <v>604</v>
      </c>
      <c r="T370" s="5">
        <f t="shared" si="78"/>
        <v>169</v>
      </c>
      <c r="U370" s="5">
        <f t="shared" si="78"/>
        <v>50</v>
      </c>
      <c r="V370" s="5">
        <f t="shared" si="78"/>
        <v>110</v>
      </c>
      <c r="W370" s="5">
        <f t="shared" si="78"/>
        <v>0</v>
      </c>
    </row>
    <row r="371" spans="1:23">
      <c r="A371" s="43">
        <v>370</v>
      </c>
      <c r="B371" s="44">
        <f>'Match Score and Team Input'!B371</f>
        <v>0</v>
      </c>
      <c r="C371" s="44">
        <f>'Match Score and Team Input'!C371</f>
        <v>0</v>
      </c>
      <c r="D371" s="44">
        <f>'Match Score and Team Input'!D371</f>
        <v>0</v>
      </c>
      <c r="E371" s="45">
        <f>'Match Score and Team Input'!E371</f>
        <v>0</v>
      </c>
      <c r="F371" s="45">
        <f>'Match Score and Team Input'!F371</f>
        <v>0</v>
      </c>
      <c r="G371" s="45">
        <f>'Match Score and Team Input'!G371</f>
        <v>0</v>
      </c>
      <c r="H371" s="44">
        <f>'Match Score and Team Input'!H371</f>
        <v>0</v>
      </c>
      <c r="I371" s="44">
        <f>'Match Score and Team Input'!I371</f>
        <v>0</v>
      </c>
      <c r="J371" s="44">
        <f>'Match Score and Team Input'!J371</f>
        <v>0</v>
      </c>
      <c r="K371" s="45">
        <f>'Match Score and Team Input'!K371</f>
        <v>0</v>
      </c>
      <c r="L371" s="45">
        <f>'Match Score and Team Input'!L371</f>
        <v>0</v>
      </c>
      <c r="M371" s="45">
        <f>'Match Score and Team Input'!M371</f>
        <v>0</v>
      </c>
      <c r="S371" s="5">
        <f t="shared" si="79"/>
        <v>4965</v>
      </c>
      <c r="T371" s="5">
        <f t="shared" si="78"/>
        <v>170</v>
      </c>
      <c r="U371" s="5">
        <f t="shared" si="78"/>
        <v>70</v>
      </c>
      <c r="V371" s="5">
        <f t="shared" si="78"/>
        <v>91</v>
      </c>
      <c r="W371" s="5">
        <f t="shared" si="78"/>
        <v>20</v>
      </c>
    </row>
    <row r="372" spans="1:23">
      <c r="A372" s="43">
        <v>371</v>
      </c>
      <c r="B372" s="44">
        <f>'Match Score and Team Input'!B372</f>
        <v>0</v>
      </c>
      <c r="C372" s="44">
        <f>'Match Score and Team Input'!C372</f>
        <v>0</v>
      </c>
      <c r="D372" s="44">
        <f>'Match Score and Team Input'!D372</f>
        <v>0</v>
      </c>
      <c r="E372" s="45">
        <f>'Match Score and Team Input'!E372</f>
        <v>0</v>
      </c>
      <c r="F372" s="45">
        <f>'Match Score and Team Input'!F372</f>
        <v>0</v>
      </c>
      <c r="G372" s="45">
        <f>'Match Score and Team Input'!G372</f>
        <v>0</v>
      </c>
      <c r="H372" s="44">
        <f>'Match Score and Team Input'!H372</f>
        <v>0</v>
      </c>
      <c r="I372" s="44">
        <f>'Match Score and Team Input'!I372</f>
        <v>0</v>
      </c>
      <c r="J372" s="44">
        <f>'Match Score and Team Input'!J372</f>
        <v>0</v>
      </c>
      <c r="K372" s="45">
        <f>'Match Score and Team Input'!K372</f>
        <v>0</v>
      </c>
      <c r="L372" s="45">
        <f>'Match Score and Team Input'!L372</f>
        <v>0</v>
      </c>
      <c r="M372" s="45">
        <f>'Match Score and Team Input'!M372</f>
        <v>0</v>
      </c>
      <c r="S372" s="5">
        <f t="shared" si="79"/>
        <v>228</v>
      </c>
      <c r="T372" s="5">
        <f t="shared" si="78"/>
        <v>171</v>
      </c>
      <c r="U372" s="5">
        <f t="shared" si="78"/>
        <v>50</v>
      </c>
      <c r="V372" s="5">
        <f t="shared" si="78"/>
        <v>121</v>
      </c>
      <c r="W372" s="5">
        <f t="shared" si="78"/>
        <v>0</v>
      </c>
    </row>
    <row r="373" spans="1:23">
      <c r="A373" s="43">
        <v>372</v>
      </c>
      <c r="B373" s="44">
        <f>'Match Score and Team Input'!B373</f>
        <v>0</v>
      </c>
      <c r="C373" s="44">
        <f>'Match Score and Team Input'!C373</f>
        <v>0</v>
      </c>
      <c r="D373" s="44">
        <f>'Match Score and Team Input'!D373</f>
        <v>0</v>
      </c>
      <c r="E373" s="45">
        <f>'Match Score and Team Input'!E373</f>
        <v>0</v>
      </c>
      <c r="F373" s="45">
        <f>'Match Score and Team Input'!F373</f>
        <v>0</v>
      </c>
      <c r="G373" s="45">
        <f>'Match Score and Team Input'!G373</f>
        <v>0</v>
      </c>
      <c r="H373" s="44">
        <f>'Match Score and Team Input'!H373</f>
        <v>0</v>
      </c>
      <c r="I373" s="44">
        <f>'Match Score and Team Input'!I373</f>
        <v>0</v>
      </c>
      <c r="J373" s="44">
        <f>'Match Score and Team Input'!J373</f>
        <v>0</v>
      </c>
      <c r="K373" s="45">
        <f>'Match Score and Team Input'!K373</f>
        <v>0</v>
      </c>
      <c r="L373" s="45">
        <f>'Match Score and Team Input'!L373</f>
        <v>0</v>
      </c>
      <c r="M373" s="45">
        <f>'Match Score and Team Input'!M373</f>
        <v>0</v>
      </c>
      <c r="S373" s="5">
        <f t="shared" si="79"/>
        <v>3309</v>
      </c>
      <c r="T373" s="5">
        <f t="shared" si="78"/>
        <v>172</v>
      </c>
      <c r="U373" s="5">
        <f t="shared" si="78"/>
        <v>65</v>
      </c>
      <c r="V373" s="5">
        <f t="shared" si="78"/>
        <v>131</v>
      </c>
      <c r="W373" s="5">
        <f t="shared" si="78"/>
        <v>0</v>
      </c>
    </row>
    <row r="374" spans="1:23">
      <c r="A374" s="43">
        <v>373</v>
      </c>
      <c r="B374" s="44">
        <f>'Match Score and Team Input'!B374</f>
        <v>0</v>
      </c>
      <c r="C374" s="44">
        <f>'Match Score and Team Input'!C374</f>
        <v>0</v>
      </c>
      <c r="D374" s="44">
        <f>'Match Score and Team Input'!D374</f>
        <v>0</v>
      </c>
      <c r="E374" s="45">
        <f>'Match Score and Team Input'!E374</f>
        <v>0</v>
      </c>
      <c r="F374" s="45">
        <f>'Match Score and Team Input'!F374</f>
        <v>0</v>
      </c>
      <c r="G374" s="45">
        <f>'Match Score and Team Input'!G374</f>
        <v>0</v>
      </c>
      <c r="H374" s="44">
        <f>'Match Score and Team Input'!H374</f>
        <v>0</v>
      </c>
      <c r="I374" s="44">
        <f>'Match Score and Team Input'!I374</f>
        <v>0</v>
      </c>
      <c r="J374" s="44">
        <f>'Match Score and Team Input'!J374</f>
        <v>0</v>
      </c>
      <c r="K374" s="45">
        <f>'Match Score and Team Input'!K374</f>
        <v>0</v>
      </c>
      <c r="L374" s="45">
        <f>'Match Score and Team Input'!L374</f>
        <v>0</v>
      </c>
      <c r="M374" s="45">
        <f>'Match Score and Team Input'!M374</f>
        <v>0</v>
      </c>
      <c r="S374" s="5">
        <f t="shared" si="79"/>
        <v>2424</v>
      </c>
      <c r="T374" s="5">
        <f t="shared" si="78"/>
        <v>173</v>
      </c>
      <c r="U374" s="5">
        <f t="shared" si="78"/>
        <v>35</v>
      </c>
      <c r="V374" s="5">
        <f t="shared" si="78"/>
        <v>93</v>
      </c>
      <c r="W374" s="5">
        <f t="shared" si="78"/>
        <v>0</v>
      </c>
    </row>
    <row r="375" spans="1:23">
      <c r="A375" s="43">
        <v>374</v>
      </c>
      <c r="B375" s="44">
        <f>'Match Score and Team Input'!B375</f>
        <v>0</v>
      </c>
      <c r="C375" s="44">
        <f>'Match Score and Team Input'!C375</f>
        <v>0</v>
      </c>
      <c r="D375" s="44">
        <f>'Match Score and Team Input'!D375</f>
        <v>0</v>
      </c>
      <c r="E375" s="45">
        <f>'Match Score and Team Input'!E375</f>
        <v>0</v>
      </c>
      <c r="F375" s="45">
        <f>'Match Score and Team Input'!F375</f>
        <v>0</v>
      </c>
      <c r="G375" s="45">
        <f>'Match Score and Team Input'!G375</f>
        <v>0</v>
      </c>
      <c r="H375" s="44">
        <f>'Match Score and Team Input'!H375</f>
        <v>0</v>
      </c>
      <c r="I375" s="44">
        <f>'Match Score and Team Input'!I375</f>
        <v>0</v>
      </c>
      <c r="J375" s="44">
        <f>'Match Score and Team Input'!J375</f>
        <v>0</v>
      </c>
      <c r="K375" s="45">
        <f>'Match Score and Team Input'!K375</f>
        <v>0</v>
      </c>
      <c r="L375" s="45">
        <f>'Match Score and Team Input'!L375</f>
        <v>0</v>
      </c>
      <c r="M375" s="45">
        <f>'Match Score and Team Input'!M375</f>
        <v>0</v>
      </c>
      <c r="S375" s="5">
        <f t="shared" si="79"/>
        <v>353</v>
      </c>
      <c r="T375" s="5">
        <f t="shared" si="78"/>
        <v>174</v>
      </c>
      <c r="U375" s="5">
        <f t="shared" si="78"/>
        <v>50</v>
      </c>
      <c r="V375" s="5">
        <f t="shared" si="78"/>
        <v>140</v>
      </c>
      <c r="W375" s="5">
        <f t="shared" si="78"/>
        <v>0</v>
      </c>
    </row>
    <row r="376" spans="1:23">
      <c r="A376" s="43">
        <v>375</v>
      </c>
      <c r="B376" s="44">
        <f>'Match Score and Team Input'!B376</f>
        <v>0</v>
      </c>
      <c r="C376" s="44">
        <f>'Match Score and Team Input'!C376</f>
        <v>0</v>
      </c>
      <c r="D376" s="44">
        <f>'Match Score and Team Input'!D376</f>
        <v>0</v>
      </c>
      <c r="E376" s="45">
        <f>'Match Score and Team Input'!E376</f>
        <v>0</v>
      </c>
      <c r="F376" s="45">
        <f>'Match Score and Team Input'!F376</f>
        <v>0</v>
      </c>
      <c r="G376" s="45">
        <f>'Match Score and Team Input'!G376</f>
        <v>0</v>
      </c>
      <c r="H376" s="44">
        <f>'Match Score and Team Input'!H376</f>
        <v>0</v>
      </c>
      <c r="I376" s="44">
        <f>'Match Score and Team Input'!I376</f>
        <v>0</v>
      </c>
      <c r="J376" s="44">
        <f>'Match Score and Team Input'!J376</f>
        <v>0</v>
      </c>
      <c r="K376" s="45">
        <f>'Match Score and Team Input'!K376</f>
        <v>0</v>
      </c>
      <c r="L376" s="45">
        <f>'Match Score and Team Input'!L376</f>
        <v>0</v>
      </c>
      <c r="M376" s="45">
        <f>'Match Score and Team Input'!M376</f>
        <v>0</v>
      </c>
      <c r="S376" s="5">
        <f t="shared" si="79"/>
        <v>1775</v>
      </c>
      <c r="T376" s="5">
        <f t="shared" si="78"/>
        <v>175</v>
      </c>
      <c r="U376" s="5">
        <f t="shared" si="78"/>
        <v>35</v>
      </c>
      <c r="V376" s="5">
        <f t="shared" si="78"/>
        <v>81</v>
      </c>
      <c r="W376" s="5">
        <f t="shared" si="78"/>
        <v>0</v>
      </c>
    </row>
    <row r="377" spans="1:23">
      <c r="A377" s="43">
        <v>376</v>
      </c>
      <c r="B377" s="44">
        <f>'Match Score and Team Input'!B377</f>
        <v>0</v>
      </c>
      <c r="C377" s="44">
        <f>'Match Score and Team Input'!C377</f>
        <v>0</v>
      </c>
      <c r="D377" s="44">
        <f>'Match Score and Team Input'!D377</f>
        <v>0</v>
      </c>
      <c r="E377" s="45">
        <f>'Match Score and Team Input'!E377</f>
        <v>0</v>
      </c>
      <c r="F377" s="45">
        <f>'Match Score and Team Input'!F377</f>
        <v>0</v>
      </c>
      <c r="G377" s="45">
        <f>'Match Score and Team Input'!G377</f>
        <v>0</v>
      </c>
      <c r="H377" s="44">
        <f>'Match Score and Team Input'!H377</f>
        <v>0</v>
      </c>
      <c r="I377" s="44">
        <f>'Match Score and Team Input'!I377</f>
        <v>0</v>
      </c>
      <c r="J377" s="44">
        <f>'Match Score and Team Input'!J377</f>
        <v>0</v>
      </c>
      <c r="K377" s="45">
        <f>'Match Score and Team Input'!K377</f>
        <v>0</v>
      </c>
      <c r="L377" s="45">
        <f>'Match Score and Team Input'!L377</f>
        <v>0</v>
      </c>
      <c r="M377" s="45">
        <f>'Match Score and Team Input'!M377</f>
        <v>0</v>
      </c>
      <c r="S377" s="5">
        <f t="shared" si="79"/>
        <v>3138</v>
      </c>
      <c r="T377" s="5">
        <f t="shared" si="78"/>
        <v>176</v>
      </c>
      <c r="U377" s="5">
        <f t="shared" si="78"/>
        <v>30</v>
      </c>
      <c r="V377" s="5">
        <f t="shared" si="78"/>
        <v>142</v>
      </c>
      <c r="W377" s="5">
        <f t="shared" si="78"/>
        <v>0</v>
      </c>
    </row>
    <row r="378" spans="1:23">
      <c r="A378" s="43">
        <v>377</v>
      </c>
      <c r="B378" s="44">
        <f>'Match Score and Team Input'!B378</f>
        <v>0</v>
      </c>
      <c r="C378" s="44">
        <f>'Match Score and Team Input'!C378</f>
        <v>0</v>
      </c>
      <c r="D378" s="44">
        <f>'Match Score and Team Input'!D378</f>
        <v>0</v>
      </c>
      <c r="E378" s="45">
        <f>'Match Score and Team Input'!E378</f>
        <v>0</v>
      </c>
      <c r="F378" s="45">
        <f>'Match Score and Team Input'!F378</f>
        <v>0</v>
      </c>
      <c r="G378" s="45">
        <f>'Match Score and Team Input'!G378</f>
        <v>0</v>
      </c>
      <c r="H378" s="44">
        <f>'Match Score and Team Input'!H378</f>
        <v>0</v>
      </c>
      <c r="I378" s="44">
        <f>'Match Score and Team Input'!I378</f>
        <v>0</v>
      </c>
      <c r="J378" s="44">
        <f>'Match Score and Team Input'!J378</f>
        <v>0</v>
      </c>
      <c r="K378" s="45">
        <f>'Match Score and Team Input'!K378</f>
        <v>0</v>
      </c>
      <c r="L378" s="45">
        <f>'Match Score and Team Input'!L378</f>
        <v>0</v>
      </c>
      <c r="M378" s="45">
        <f>'Match Score and Team Input'!M378</f>
        <v>0</v>
      </c>
      <c r="S378" s="5">
        <f t="shared" si="79"/>
        <v>4982</v>
      </c>
      <c r="T378" s="5">
        <f t="shared" si="78"/>
        <v>177</v>
      </c>
      <c r="U378" s="5">
        <f t="shared" si="78"/>
        <v>45</v>
      </c>
      <c r="V378" s="5">
        <f t="shared" si="78"/>
        <v>111</v>
      </c>
      <c r="W378" s="5">
        <f t="shared" si="78"/>
        <v>0</v>
      </c>
    </row>
    <row r="379" spans="1:23">
      <c r="A379" s="43">
        <v>378</v>
      </c>
      <c r="B379" s="44">
        <f>'Match Score and Team Input'!B379</f>
        <v>0</v>
      </c>
      <c r="C379" s="44">
        <f>'Match Score and Team Input'!C379</f>
        <v>0</v>
      </c>
      <c r="D379" s="44">
        <f>'Match Score and Team Input'!D379</f>
        <v>0</v>
      </c>
      <c r="E379" s="45">
        <f>'Match Score and Team Input'!E379</f>
        <v>0</v>
      </c>
      <c r="F379" s="45">
        <f>'Match Score and Team Input'!F379</f>
        <v>0</v>
      </c>
      <c r="G379" s="45">
        <f>'Match Score and Team Input'!G379</f>
        <v>0</v>
      </c>
      <c r="H379" s="44">
        <f>'Match Score and Team Input'!H379</f>
        <v>0</v>
      </c>
      <c r="I379" s="44">
        <f>'Match Score and Team Input'!I379</f>
        <v>0</v>
      </c>
      <c r="J379" s="44">
        <f>'Match Score and Team Input'!J379</f>
        <v>0</v>
      </c>
      <c r="K379" s="45">
        <f>'Match Score and Team Input'!K379</f>
        <v>0</v>
      </c>
      <c r="L379" s="45">
        <f>'Match Score and Team Input'!L379</f>
        <v>0</v>
      </c>
      <c r="M379" s="45">
        <f>'Match Score and Team Input'!M379</f>
        <v>0</v>
      </c>
      <c r="S379" s="5">
        <f t="shared" si="79"/>
        <v>2665</v>
      </c>
      <c r="T379" s="5">
        <f t="shared" si="78"/>
        <v>178</v>
      </c>
      <c r="U379" s="5">
        <f t="shared" si="78"/>
        <v>10</v>
      </c>
      <c r="V379" s="5">
        <f t="shared" si="78"/>
        <v>55</v>
      </c>
      <c r="W379" s="5">
        <f t="shared" si="78"/>
        <v>0</v>
      </c>
    </row>
    <row r="380" spans="1:23">
      <c r="A380" s="43">
        <v>379</v>
      </c>
      <c r="B380" s="44">
        <f>'Match Score and Team Input'!B380</f>
        <v>0</v>
      </c>
      <c r="C380" s="44">
        <f>'Match Score and Team Input'!C380</f>
        <v>0</v>
      </c>
      <c r="D380" s="44">
        <f>'Match Score and Team Input'!D380</f>
        <v>0</v>
      </c>
      <c r="E380" s="45">
        <f>'Match Score and Team Input'!E380</f>
        <v>0</v>
      </c>
      <c r="F380" s="45">
        <f>'Match Score and Team Input'!F380</f>
        <v>0</v>
      </c>
      <c r="G380" s="45">
        <f>'Match Score and Team Input'!G380</f>
        <v>0</v>
      </c>
      <c r="H380" s="44">
        <f>'Match Score and Team Input'!H380</f>
        <v>0</v>
      </c>
      <c r="I380" s="44">
        <f>'Match Score and Team Input'!I380</f>
        <v>0</v>
      </c>
      <c r="J380" s="44">
        <f>'Match Score and Team Input'!J380</f>
        <v>0</v>
      </c>
      <c r="K380" s="45">
        <f>'Match Score and Team Input'!K380</f>
        <v>0</v>
      </c>
      <c r="L380" s="45">
        <f>'Match Score and Team Input'!L380</f>
        <v>0</v>
      </c>
      <c r="M380" s="45">
        <f>'Match Score and Team Input'!M380</f>
        <v>0</v>
      </c>
      <c r="S380" s="5">
        <f t="shared" si="79"/>
        <v>4945</v>
      </c>
      <c r="T380" s="5">
        <f t="shared" si="78"/>
        <v>179</v>
      </c>
      <c r="U380" s="5">
        <f t="shared" si="78"/>
        <v>36</v>
      </c>
      <c r="V380" s="5">
        <f t="shared" si="78"/>
        <v>102</v>
      </c>
      <c r="W380" s="5">
        <f t="shared" si="78"/>
        <v>0</v>
      </c>
    </row>
    <row r="381" spans="1:23">
      <c r="A381" s="43">
        <v>380</v>
      </c>
      <c r="B381" s="44">
        <f>'Match Score and Team Input'!B381</f>
        <v>0</v>
      </c>
      <c r="C381" s="44">
        <f>'Match Score and Team Input'!C381</f>
        <v>0</v>
      </c>
      <c r="D381" s="44">
        <f>'Match Score and Team Input'!D381</f>
        <v>0</v>
      </c>
      <c r="E381" s="45">
        <f>'Match Score and Team Input'!E381</f>
        <v>0</v>
      </c>
      <c r="F381" s="45">
        <f>'Match Score and Team Input'!F381</f>
        <v>0</v>
      </c>
      <c r="G381" s="45">
        <f>'Match Score and Team Input'!G381</f>
        <v>0</v>
      </c>
      <c r="H381" s="44">
        <f>'Match Score and Team Input'!H381</f>
        <v>0</v>
      </c>
      <c r="I381" s="44">
        <f>'Match Score and Team Input'!I381</f>
        <v>0</v>
      </c>
      <c r="J381" s="44">
        <f>'Match Score and Team Input'!J381</f>
        <v>0</v>
      </c>
      <c r="K381" s="45">
        <f>'Match Score and Team Input'!K381</f>
        <v>0</v>
      </c>
      <c r="L381" s="45">
        <f>'Match Score and Team Input'!L381</f>
        <v>0</v>
      </c>
      <c r="M381" s="45">
        <f>'Match Score and Team Input'!M381</f>
        <v>0</v>
      </c>
      <c r="S381" s="5">
        <f t="shared" si="79"/>
        <v>4967</v>
      </c>
      <c r="T381" s="5">
        <f t="shared" si="78"/>
        <v>180</v>
      </c>
      <c r="U381" s="5">
        <f t="shared" si="78"/>
        <v>35</v>
      </c>
      <c r="V381" s="5">
        <f t="shared" si="78"/>
        <v>31</v>
      </c>
      <c r="W381" s="5">
        <f t="shared" si="78"/>
        <v>0</v>
      </c>
    </row>
    <row r="382" spans="1:23">
      <c r="A382" s="43">
        <v>381</v>
      </c>
      <c r="B382" s="44">
        <f>'Match Score and Team Input'!B382</f>
        <v>0</v>
      </c>
      <c r="C382" s="44">
        <f>'Match Score and Team Input'!C382</f>
        <v>0</v>
      </c>
      <c r="D382" s="44">
        <f>'Match Score and Team Input'!D382</f>
        <v>0</v>
      </c>
      <c r="E382" s="45">
        <f>'Match Score and Team Input'!E382</f>
        <v>0</v>
      </c>
      <c r="F382" s="45">
        <f>'Match Score and Team Input'!F382</f>
        <v>0</v>
      </c>
      <c r="G382" s="45">
        <f>'Match Score and Team Input'!G382</f>
        <v>0</v>
      </c>
      <c r="H382" s="44">
        <f>'Match Score and Team Input'!H382</f>
        <v>0</v>
      </c>
      <c r="I382" s="44">
        <f>'Match Score and Team Input'!I382</f>
        <v>0</v>
      </c>
      <c r="J382" s="44">
        <f>'Match Score and Team Input'!J382</f>
        <v>0</v>
      </c>
      <c r="K382" s="45">
        <f>'Match Score and Team Input'!K382</f>
        <v>0</v>
      </c>
      <c r="L382" s="45">
        <f>'Match Score and Team Input'!L382</f>
        <v>0</v>
      </c>
      <c r="M382" s="45">
        <f>'Match Score and Team Input'!M382</f>
        <v>0</v>
      </c>
      <c r="S382" s="5">
        <f t="shared" si="79"/>
        <v>1885</v>
      </c>
      <c r="T382" s="5">
        <f t="shared" si="78"/>
        <v>181</v>
      </c>
      <c r="U382" s="5">
        <f t="shared" si="78"/>
        <v>75</v>
      </c>
      <c r="V382" s="5">
        <f t="shared" si="78"/>
        <v>134</v>
      </c>
      <c r="W382" s="5">
        <f t="shared" si="78"/>
        <v>0</v>
      </c>
    </row>
    <row r="383" spans="1:23">
      <c r="A383" s="43">
        <v>382</v>
      </c>
      <c r="B383" s="44">
        <f>'Match Score and Team Input'!B383</f>
        <v>0</v>
      </c>
      <c r="C383" s="44">
        <f>'Match Score and Team Input'!C383</f>
        <v>0</v>
      </c>
      <c r="D383" s="44">
        <f>'Match Score and Team Input'!D383</f>
        <v>0</v>
      </c>
      <c r="E383" s="45">
        <f>'Match Score and Team Input'!E383</f>
        <v>0</v>
      </c>
      <c r="F383" s="45">
        <f>'Match Score and Team Input'!F383</f>
        <v>0</v>
      </c>
      <c r="G383" s="45">
        <f>'Match Score and Team Input'!G383</f>
        <v>0</v>
      </c>
      <c r="H383" s="44">
        <f>'Match Score and Team Input'!H383</f>
        <v>0</v>
      </c>
      <c r="I383" s="44">
        <f>'Match Score and Team Input'!I383</f>
        <v>0</v>
      </c>
      <c r="J383" s="44">
        <f>'Match Score and Team Input'!J383</f>
        <v>0</v>
      </c>
      <c r="K383" s="45">
        <f>'Match Score and Team Input'!K383</f>
        <v>0</v>
      </c>
      <c r="L383" s="45">
        <f>'Match Score and Team Input'!L383</f>
        <v>0</v>
      </c>
      <c r="M383" s="45">
        <f>'Match Score and Team Input'!M383</f>
        <v>0</v>
      </c>
      <c r="S383" s="5">
        <f t="shared" si="79"/>
        <v>4985</v>
      </c>
      <c r="T383" s="5">
        <f t="shared" si="78"/>
        <v>182</v>
      </c>
      <c r="U383" s="5">
        <f t="shared" si="78"/>
        <v>60</v>
      </c>
      <c r="V383" s="5">
        <f t="shared" si="78"/>
        <v>150</v>
      </c>
      <c r="W383" s="5">
        <f t="shared" si="78"/>
        <v>0</v>
      </c>
    </row>
    <row r="384" spans="1:23">
      <c r="A384" s="43">
        <v>383</v>
      </c>
      <c r="B384" s="44">
        <f>'Match Score and Team Input'!B384</f>
        <v>0</v>
      </c>
      <c r="C384" s="44">
        <f>'Match Score and Team Input'!C384</f>
        <v>0</v>
      </c>
      <c r="D384" s="44">
        <f>'Match Score and Team Input'!D384</f>
        <v>0</v>
      </c>
      <c r="E384" s="45">
        <f>'Match Score and Team Input'!E384</f>
        <v>0</v>
      </c>
      <c r="F384" s="45">
        <f>'Match Score and Team Input'!F384</f>
        <v>0</v>
      </c>
      <c r="G384" s="45">
        <f>'Match Score and Team Input'!G384</f>
        <v>0</v>
      </c>
      <c r="H384" s="44">
        <f>'Match Score and Team Input'!H384</f>
        <v>0</v>
      </c>
      <c r="I384" s="44">
        <f>'Match Score and Team Input'!I384</f>
        <v>0</v>
      </c>
      <c r="J384" s="44">
        <f>'Match Score and Team Input'!J384</f>
        <v>0</v>
      </c>
      <c r="K384" s="45">
        <f>'Match Score and Team Input'!K384</f>
        <v>0</v>
      </c>
      <c r="L384" s="45">
        <f>'Match Score and Team Input'!L384</f>
        <v>0</v>
      </c>
      <c r="M384" s="45">
        <f>'Match Score and Team Input'!M384</f>
        <v>0</v>
      </c>
      <c r="S384" s="5">
        <f t="shared" si="79"/>
        <v>4719</v>
      </c>
      <c r="T384" s="5">
        <f t="shared" si="78"/>
        <v>183</v>
      </c>
      <c r="U384" s="5">
        <f t="shared" si="78"/>
        <v>30</v>
      </c>
      <c r="V384" s="5">
        <f t="shared" si="78"/>
        <v>132</v>
      </c>
      <c r="W384" s="5">
        <f t="shared" si="78"/>
        <v>0</v>
      </c>
    </row>
    <row r="385" spans="1:23">
      <c r="A385" s="43">
        <v>384</v>
      </c>
      <c r="B385" s="44">
        <f>'Match Score and Team Input'!B385</f>
        <v>0</v>
      </c>
      <c r="C385" s="44">
        <f>'Match Score and Team Input'!C385</f>
        <v>0</v>
      </c>
      <c r="D385" s="44">
        <f>'Match Score and Team Input'!D385</f>
        <v>0</v>
      </c>
      <c r="E385" s="45">
        <f>'Match Score and Team Input'!E385</f>
        <v>0</v>
      </c>
      <c r="F385" s="45">
        <f>'Match Score and Team Input'!F385</f>
        <v>0</v>
      </c>
      <c r="G385" s="45">
        <f>'Match Score and Team Input'!G385</f>
        <v>0</v>
      </c>
      <c r="H385" s="44">
        <f>'Match Score and Team Input'!H385</f>
        <v>0</v>
      </c>
      <c r="I385" s="44">
        <f>'Match Score and Team Input'!I385</f>
        <v>0</v>
      </c>
      <c r="J385" s="44">
        <f>'Match Score and Team Input'!J385</f>
        <v>0</v>
      </c>
      <c r="K385" s="45">
        <f>'Match Score and Team Input'!K385</f>
        <v>0</v>
      </c>
      <c r="L385" s="45">
        <f>'Match Score and Team Input'!L385</f>
        <v>0</v>
      </c>
      <c r="M385" s="45">
        <f>'Match Score and Team Input'!M385</f>
        <v>0</v>
      </c>
      <c r="S385" s="5">
        <f t="shared" si="79"/>
        <v>1011</v>
      </c>
      <c r="T385" s="5">
        <f t="shared" si="78"/>
        <v>184</v>
      </c>
      <c r="U385" s="5">
        <f t="shared" si="78"/>
        <v>45</v>
      </c>
      <c r="V385" s="5">
        <f t="shared" si="78"/>
        <v>72</v>
      </c>
      <c r="W385" s="5">
        <f t="shared" si="78"/>
        <v>0</v>
      </c>
    </row>
    <row r="386" spans="1:23">
      <c r="A386" s="43">
        <v>385</v>
      </c>
      <c r="B386" s="44">
        <f>'Match Score and Team Input'!B386</f>
        <v>0</v>
      </c>
      <c r="C386" s="44">
        <f>'Match Score and Team Input'!C386</f>
        <v>0</v>
      </c>
      <c r="D386" s="44">
        <f>'Match Score and Team Input'!D386</f>
        <v>0</v>
      </c>
      <c r="E386" s="45">
        <f>'Match Score and Team Input'!E386</f>
        <v>0</v>
      </c>
      <c r="F386" s="45">
        <f>'Match Score and Team Input'!F386</f>
        <v>0</v>
      </c>
      <c r="G386" s="45">
        <f>'Match Score and Team Input'!G386</f>
        <v>0</v>
      </c>
      <c r="H386" s="44">
        <f>'Match Score and Team Input'!H386</f>
        <v>0</v>
      </c>
      <c r="I386" s="44">
        <f>'Match Score and Team Input'!I386</f>
        <v>0</v>
      </c>
      <c r="J386" s="44">
        <f>'Match Score and Team Input'!J386</f>
        <v>0</v>
      </c>
      <c r="K386" s="45">
        <f>'Match Score and Team Input'!K386</f>
        <v>0</v>
      </c>
      <c r="L386" s="45">
        <f>'Match Score and Team Input'!L386</f>
        <v>0</v>
      </c>
      <c r="M386" s="45">
        <f>'Match Score and Team Input'!M386</f>
        <v>0</v>
      </c>
      <c r="S386" s="5">
        <f t="shared" si="79"/>
        <v>4991</v>
      </c>
      <c r="T386" s="5">
        <f t="shared" si="78"/>
        <v>185</v>
      </c>
      <c r="U386" s="5">
        <f t="shared" si="78"/>
        <v>15</v>
      </c>
      <c r="V386" s="5">
        <f t="shared" si="78"/>
        <v>1</v>
      </c>
      <c r="W386" s="5">
        <f t="shared" si="78"/>
        <v>0</v>
      </c>
    </row>
    <row r="387" spans="1:23">
      <c r="A387" s="43">
        <v>386</v>
      </c>
      <c r="B387" s="44">
        <f>'Match Score and Team Input'!B387</f>
        <v>0</v>
      </c>
      <c r="C387" s="44">
        <f>'Match Score and Team Input'!C387</f>
        <v>0</v>
      </c>
      <c r="D387" s="44">
        <f>'Match Score and Team Input'!D387</f>
        <v>0</v>
      </c>
      <c r="E387" s="45">
        <f>'Match Score and Team Input'!E387</f>
        <v>0</v>
      </c>
      <c r="F387" s="45">
        <f>'Match Score and Team Input'!F387</f>
        <v>0</v>
      </c>
      <c r="G387" s="45">
        <f>'Match Score and Team Input'!G387</f>
        <v>0</v>
      </c>
      <c r="H387" s="44">
        <f>'Match Score and Team Input'!H387</f>
        <v>0</v>
      </c>
      <c r="I387" s="44">
        <f>'Match Score and Team Input'!I387</f>
        <v>0</v>
      </c>
      <c r="J387" s="44">
        <f>'Match Score and Team Input'!J387</f>
        <v>0</v>
      </c>
      <c r="K387" s="45">
        <f>'Match Score and Team Input'!K387</f>
        <v>0</v>
      </c>
      <c r="L387" s="45">
        <f>'Match Score and Team Input'!L387</f>
        <v>0</v>
      </c>
      <c r="M387" s="45">
        <f>'Match Score and Team Input'!M387</f>
        <v>0</v>
      </c>
      <c r="S387" s="5">
        <f t="shared" si="79"/>
        <v>3103</v>
      </c>
      <c r="T387" s="5">
        <f t="shared" si="78"/>
        <v>186</v>
      </c>
      <c r="U387" s="5">
        <f t="shared" si="78"/>
        <v>15</v>
      </c>
      <c r="V387" s="5">
        <f t="shared" si="78"/>
        <v>51</v>
      </c>
      <c r="W387" s="5">
        <f t="shared" si="78"/>
        <v>0</v>
      </c>
    </row>
    <row r="388" spans="1:23">
      <c r="A388" s="43">
        <v>387</v>
      </c>
      <c r="B388" s="44">
        <f>'Match Score and Team Input'!B388</f>
        <v>0</v>
      </c>
      <c r="C388" s="44">
        <f>'Match Score and Team Input'!C388</f>
        <v>0</v>
      </c>
      <c r="D388" s="44">
        <f>'Match Score and Team Input'!D388</f>
        <v>0</v>
      </c>
      <c r="E388" s="45">
        <f>'Match Score and Team Input'!E388</f>
        <v>0</v>
      </c>
      <c r="F388" s="45">
        <f>'Match Score and Team Input'!F388</f>
        <v>0</v>
      </c>
      <c r="G388" s="45">
        <f>'Match Score and Team Input'!G388</f>
        <v>0</v>
      </c>
      <c r="H388" s="44">
        <f>'Match Score and Team Input'!H388</f>
        <v>0</v>
      </c>
      <c r="I388" s="44">
        <f>'Match Score and Team Input'!I388</f>
        <v>0</v>
      </c>
      <c r="J388" s="44">
        <f>'Match Score and Team Input'!J388</f>
        <v>0</v>
      </c>
      <c r="K388" s="45">
        <f>'Match Score and Team Input'!K388</f>
        <v>0</v>
      </c>
      <c r="L388" s="45">
        <f>'Match Score and Team Input'!L388</f>
        <v>0</v>
      </c>
      <c r="M388" s="45">
        <f>'Match Score and Team Input'!M388</f>
        <v>0</v>
      </c>
      <c r="S388" s="5">
        <f t="shared" si="79"/>
        <v>0</v>
      </c>
      <c r="T388" s="5">
        <f t="shared" si="78"/>
        <v>187</v>
      </c>
      <c r="U388" s="5">
        <f t="shared" si="78"/>
        <v>0</v>
      </c>
      <c r="V388" s="5">
        <f t="shared" si="78"/>
        <v>0</v>
      </c>
      <c r="W388" s="5">
        <f t="shared" si="78"/>
        <v>0</v>
      </c>
    </row>
    <row r="389" spans="1:23">
      <c r="A389" s="43">
        <v>388</v>
      </c>
      <c r="B389" s="44">
        <f>'Match Score and Team Input'!B389</f>
        <v>0</v>
      </c>
      <c r="C389" s="44">
        <f>'Match Score and Team Input'!C389</f>
        <v>0</v>
      </c>
      <c r="D389" s="44">
        <f>'Match Score and Team Input'!D389</f>
        <v>0</v>
      </c>
      <c r="E389" s="45">
        <f>'Match Score and Team Input'!E389</f>
        <v>0</v>
      </c>
      <c r="F389" s="45">
        <f>'Match Score and Team Input'!F389</f>
        <v>0</v>
      </c>
      <c r="G389" s="45">
        <f>'Match Score and Team Input'!G389</f>
        <v>0</v>
      </c>
      <c r="H389" s="44">
        <f>'Match Score and Team Input'!H389</f>
        <v>0</v>
      </c>
      <c r="I389" s="44">
        <f>'Match Score and Team Input'!I389</f>
        <v>0</v>
      </c>
      <c r="J389" s="44">
        <f>'Match Score and Team Input'!J389</f>
        <v>0</v>
      </c>
      <c r="K389" s="45">
        <f>'Match Score and Team Input'!K389</f>
        <v>0</v>
      </c>
      <c r="L389" s="45">
        <f>'Match Score and Team Input'!L389</f>
        <v>0</v>
      </c>
      <c r="M389" s="45">
        <f>'Match Score and Team Input'!M389</f>
        <v>0</v>
      </c>
      <c r="S389" s="5">
        <f t="shared" si="79"/>
        <v>0</v>
      </c>
      <c r="T389" s="5">
        <f t="shared" si="78"/>
        <v>188</v>
      </c>
      <c r="U389" s="5">
        <f t="shared" si="78"/>
        <v>0</v>
      </c>
      <c r="V389" s="5">
        <f t="shared" si="78"/>
        <v>0</v>
      </c>
      <c r="W389" s="5">
        <f t="shared" si="78"/>
        <v>0</v>
      </c>
    </row>
    <row r="390" spans="1:23">
      <c r="A390" s="43">
        <v>389</v>
      </c>
      <c r="B390" s="44">
        <f>'Match Score and Team Input'!B390</f>
        <v>0</v>
      </c>
      <c r="C390" s="44">
        <f>'Match Score and Team Input'!C390</f>
        <v>0</v>
      </c>
      <c r="D390" s="44">
        <f>'Match Score and Team Input'!D390</f>
        <v>0</v>
      </c>
      <c r="E390" s="45">
        <f>'Match Score and Team Input'!E390</f>
        <v>0</v>
      </c>
      <c r="F390" s="45">
        <f>'Match Score and Team Input'!F390</f>
        <v>0</v>
      </c>
      <c r="G390" s="45">
        <f>'Match Score and Team Input'!G390</f>
        <v>0</v>
      </c>
      <c r="H390" s="44">
        <f>'Match Score and Team Input'!H390</f>
        <v>0</v>
      </c>
      <c r="I390" s="44">
        <f>'Match Score and Team Input'!I390</f>
        <v>0</v>
      </c>
      <c r="J390" s="44">
        <f>'Match Score and Team Input'!J390</f>
        <v>0</v>
      </c>
      <c r="K390" s="45">
        <f>'Match Score and Team Input'!K390</f>
        <v>0</v>
      </c>
      <c r="L390" s="45">
        <f>'Match Score and Team Input'!L390</f>
        <v>0</v>
      </c>
      <c r="M390" s="45">
        <f>'Match Score and Team Input'!M390</f>
        <v>0</v>
      </c>
      <c r="S390" s="5">
        <f t="shared" si="79"/>
        <v>0</v>
      </c>
      <c r="T390" s="5">
        <f t="shared" si="78"/>
        <v>189</v>
      </c>
      <c r="U390" s="5">
        <f t="shared" si="78"/>
        <v>0</v>
      </c>
      <c r="V390" s="5">
        <f t="shared" si="78"/>
        <v>0</v>
      </c>
      <c r="W390" s="5">
        <f t="shared" si="78"/>
        <v>0</v>
      </c>
    </row>
    <row r="391" spans="1:23">
      <c r="A391" s="43">
        <v>390</v>
      </c>
      <c r="B391" s="44">
        <f>'Match Score and Team Input'!B391</f>
        <v>0</v>
      </c>
      <c r="C391" s="44">
        <f>'Match Score and Team Input'!C391</f>
        <v>0</v>
      </c>
      <c r="D391" s="44">
        <f>'Match Score and Team Input'!D391</f>
        <v>0</v>
      </c>
      <c r="E391" s="45">
        <f>'Match Score and Team Input'!E391</f>
        <v>0</v>
      </c>
      <c r="F391" s="45">
        <f>'Match Score and Team Input'!F391</f>
        <v>0</v>
      </c>
      <c r="G391" s="45">
        <f>'Match Score and Team Input'!G391</f>
        <v>0</v>
      </c>
      <c r="H391" s="44">
        <f>'Match Score and Team Input'!H391</f>
        <v>0</v>
      </c>
      <c r="I391" s="44">
        <f>'Match Score and Team Input'!I391</f>
        <v>0</v>
      </c>
      <c r="J391" s="44">
        <f>'Match Score and Team Input'!J391</f>
        <v>0</v>
      </c>
      <c r="K391" s="45">
        <f>'Match Score and Team Input'!K391</f>
        <v>0</v>
      </c>
      <c r="L391" s="45">
        <f>'Match Score and Team Input'!L391</f>
        <v>0</v>
      </c>
      <c r="M391" s="45">
        <f>'Match Score and Team Input'!M391</f>
        <v>0</v>
      </c>
      <c r="S391" s="5">
        <f t="shared" si="79"/>
        <v>0</v>
      </c>
      <c r="T391" s="5">
        <f t="shared" si="78"/>
        <v>190</v>
      </c>
      <c r="U391" s="5">
        <f t="shared" si="78"/>
        <v>0</v>
      </c>
      <c r="V391" s="5">
        <f t="shared" si="78"/>
        <v>0</v>
      </c>
      <c r="W391" s="5">
        <f t="shared" si="78"/>
        <v>0</v>
      </c>
    </row>
    <row r="392" spans="1:23">
      <c r="A392" s="43">
        <v>391</v>
      </c>
      <c r="B392" s="44">
        <f>'Match Score and Team Input'!B392</f>
        <v>0</v>
      </c>
      <c r="C392" s="44">
        <f>'Match Score and Team Input'!C392</f>
        <v>0</v>
      </c>
      <c r="D392" s="44">
        <f>'Match Score and Team Input'!D392</f>
        <v>0</v>
      </c>
      <c r="E392" s="45">
        <f>'Match Score and Team Input'!E392</f>
        <v>0</v>
      </c>
      <c r="F392" s="45">
        <f>'Match Score and Team Input'!F392</f>
        <v>0</v>
      </c>
      <c r="G392" s="45">
        <f>'Match Score and Team Input'!G392</f>
        <v>0</v>
      </c>
      <c r="H392" s="44">
        <f>'Match Score and Team Input'!H392</f>
        <v>0</v>
      </c>
      <c r="I392" s="44">
        <f>'Match Score and Team Input'!I392</f>
        <v>0</v>
      </c>
      <c r="J392" s="44">
        <f>'Match Score and Team Input'!J392</f>
        <v>0</v>
      </c>
      <c r="K392" s="45">
        <f>'Match Score and Team Input'!K392</f>
        <v>0</v>
      </c>
      <c r="L392" s="45">
        <f>'Match Score and Team Input'!L392</f>
        <v>0</v>
      </c>
      <c r="M392" s="45">
        <f>'Match Score and Team Input'!M392</f>
        <v>0</v>
      </c>
      <c r="S392" s="5">
        <f t="shared" si="79"/>
        <v>0</v>
      </c>
      <c r="T392" s="5">
        <f t="shared" si="78"/>
        <v>191</v>
      </c>
      <c r="U392" s="5">
        <f t="shared" si="78"/>
        <v>0</v>
      </c>
      <c r="V392" s="5">
        <f t="shared" si="78"/>
        <v>0</v>
      </c>
      <c r="W392" s="5">
        <f t="shared" si="78"/>
        <v>0</v>
      </c>
    </row>
    <row r="393" spans="1:23">
      <c r="A393" s="43">
        <v>392</v>
      </c>
      <c r="B393" s="44">
        <f>'Match Score and Team Input'!B393</f>
        <v>0</v>
      </c>
      <c r="C393" s="44">
        <f>'Match Score and Team Input'!C393</f>
        <v>0</v>
      </c>
      <c r="D393" s="44">
        <f>'Match Score and Team Input'!D393</f>
        <v>0</v>
      </c>
      <c r="E393" s="45">
        <f>'Match Score and Team Input'!E393</f>
        <v>0</v>
      </c>
      <c r="F393" s="45">
        <f>'Match Score and Team Input'!F393</f>
        <v>0</v>
      </c>
      <c r="G393" s="45">
        <f>'Match Score and Team Input'!G393</f>
        <v>0</v>
      </c>
      <c r="H393" s="44">
        <f>'Match Score and Team Input'!H393</f>
        <v>0</v>
      </c>
      <c r="I393" s="44">
        <f>'Match Score and Team Input'!I393</f>
        <v>0</v>
      </c>
      <c r="J393" s="44">
        <f>'Match Score and Team Input'!J393</f>
        <v>0</v>
      </c>
      <c r="K393" s="45">
        <f>'Match Score and Team Input'!K393</f>
        <v>0</v>
      </c>
      <c r="L393" s="45">
        <f>'Match Score and Team Input'!L393</f>
        <v>0</v>
      </c>
      <c r="M393" s="45">
        <f>'Match Score and Team Input'!M393</f>
        <v>0</v>
      </c>
      <c r="S393" s="5">
        <f t="shared" si="79"/>
        <v>0</v>
      </c>
      <c r="T393" s="5">
        <f t="shared" si="78"/>
        <v>192</v>
      </c>
      <c r="U393" s="5">
        <f t="shared" si="78"/>
        <v>0</v>
      </c>
      <c r="V393" s="5">
        <f t="shared" si="78"/>
        <v>0</v>
      </c>
      <c r="W393" s="5">
        <f t="shared" si="78"/>
        <v>0</v>
      </c>
    </row>
    <row r="394" spans="1:23">
      <c r="A394" s="43">
        <v>393</v>
      </c>
      <c r="B394" s="44">
        <f>'Match Score and Team Input'!B394</f>
        <v>0</v>
      </c>
      <c r="C394" s="44">
        <f>'Match Score and Team Input'!C394</f>
        <v>0</v>
      </c>
      <c r="D394" s="44">
        <f>'Match Score and Team Input'!D394</f>
        <v>0</v>
      </c>
      <c r="E394" s="45">
        <f>'Match Score and Team Input'!E394</f>
        <v>0</v>
      </c>
      <c r="F394" s="45">
        <f>'Match Score and Team Input'!F394</f>
        <v>0</v>
      </c>
      <c r="G394" s="45">
        <f>'Match Score and Team Input'!G394</f>
        <v>0</v>
      </c>
      <c r="H394" s="44">
        <f>'Match Score and Team Input'!H394</f>
        <v>0</v>
      </c>
      <c r="I394" s="44">
        <f>'Match Score and Team Input'!I394</f>
        <v>0</v>
      </c>
      <c r="J394" s="44">
        <f>'Match Score and Team Input'!J394</f>
        <v>0</v>
      </c>
      <c r="K394" s="45">
        <f>'Match Score and Team Input'!K394</f>
        <v>0</v>
      </c>
      <c r="L394" s="45">
        <f>'Match Score and Team Input'!L394</f>
        <v>0</v>
      </c>
      <c r="M394" s="45">
        <f>'Match Score and Team Input'!M394</f>
        <v>0</v>
      </c>
      <c r="S394" s="5">
        <f t="shared" si="79"/>
        <v>0</v>
      </c>
      <c r="T394" s="5">
        <f t="shared" si="78"/>
        <v>193</v>
      </c>
      <c r="U394" s="5">
        <f t="shared" si="78"/>
        <v>0</v>
      </c>
      <c r="V394" s="5">
        <f t="shared" si="78"/>
        <v>0</v>
      </c>
      <c r="W394" s="5">
        <f t="shared" ref="W394" si="80">W194</f>
        <v>0</v>
      </c>
    </row>
    <row r="395" spans="1:23">
      <c r="A395" s="43">
        <v>394</v>
      </c>
      <c r="B395" s="44">
        <f>'Match Score and Team Input'!B395</f>
        <v>0</v>
      </c>
      <c r="C395" s="44">
        <f>'Match Score and Team Input'!C395</f>
        <v>0</v>
      </c>
      <c r="D395" s="44">
        <f>'Match Score and Team Input'!D395</f>
        <v>0</v>
      </c>
      <c r="E395" s="45">
        <f>'Match Score and Team Input'!E395</f>
        <v>0</v>
      </c>
      <c r="F395" s="45">
        <f>'Match Score and Team Input'!F395</f>
        <v>0</v>
      </c>
      <c r="G395" s="45">
        <f>'Match Score and Team Input'!G395</f>
        <v>0</v>
      </c>
      <c r="H395" s="44">
        <f>'Match Score and Team Input'!H395</f>
        <v>0</v>
      </c>
      <c r="I395" s="44">
        <f>'Match Score and Team Input'!I395</f>
        <v>0</v>
      </c>
      <c r="J395" s="44">
        <f>'Match Score and Team Input'!J395</f>
        <v>0</v>
      </c>
      <c r="K395" s="45">
        <f>'Match Score and Team Input'!K395</f>
        <v>0</v>
      </c>
      <c r="L395" s="45">
        <f>'Match Score and Team Input'!L395</f>
        <v>0</v>
      </c>
      <c r="M395" s="45">
        <f>'Match Score and Team Input'!M395</f>
        <v>0</v>
      </c>
      <c r="S395" s="5">
        <f t="shared" si="79"/>
        <v>0</v>
      </c>
      <c r="T395" s="5">
        <f t="shared" ref="T395:W401" si="81">T195</f>
        <v>194</v>
      </c>
      <c r="U395" s="5">
        <f t="shared" si="81"/>
        <v>0</v>
      </c>
      <c r="V395" s="5">
        <f t="shared" si="81"/>
        <v>0</v>
      </c>
      <c r="W395" s="5">
        <f t="shared" si="81"/>
        <v>0</v>
      </c>
    </row>
    <row r="396" spans="1:23">
      <c r="A396" s="43">
        <v>395</v>
      </c>
      <c r="B396" s="44">
        <f>'Match Score and Team Input'!B396</f>
        <v>0</v>
      </c>
      <c r="C396" s="44">
        <f>'Match Score and Team Input'!C396</f>
        <v>0</v>
      </c>
      <c r="D396" s="44">
        <f>'Match Score and Team Input'!D396</f>
        <v>0</v>
      </c>
      <c r="E396" s="45">
        <f>'Match Score and Team Input'!E396</f>
        <v>0</v>
      </c>
      <c r="F396" s="45">
        <f>'Match Score and Team Input'!F396</f>
        <v>0</v>
      </c>
      <c r="G396" s="45">
        <f>'Match Score and Team Input'!G396</f>
        <v>0</v>
      </c>
      <c r="H396" s="44">
        <f>'Match Score and Team Input'!H396</f>
        <v>0</v>
      </c>
      <c r="I396" s="44">
        <f>'Match Score and Team Input'!I396</f>
        <v>0</v>
      </c>
      <c r="J396" s="44">
        <f>'Match Score and Team Input'!J396</f>
        <v>0</v>
      </c>
      <c r="K396" s="45">
        <f>'Match Score and Team Input'!K396</f>
        <v>0</v>
      </c>
      <c r="L396" s="45">
        <f>'Match Score and Team Input'!L396</f>
        <v>0</v>
      </c>
      <c r="M396" s="45">
        <f>'Match Score and Team Input'!M396</f>
        <v>0</v>
      </c>
      <c r="S396" s="5">
        <f t="shared" ref="S396:S401" si="82">C196</f>
        <v>0</v>
      </c>
      <c r="T396" s="5">
        <f t="shared" si="81"/>
        <v>195</v>
      </c>
      <c r="U396" s="5">
        <f t="shared" si="81"/>
        <v>0</v>
      </c>
      <c r="V396" s="5">
        <f t="shared" si="81"/>
        <v>0</v>
      </c>
      <c r="W396" s="5">
        <f t="shared" si="81"/>
        <v>0</v>
      </c>
    </row>
    <row r="397" spans="1:23">
      <c r="A397" s="43">
        <v>396</v>
      </c>
      <c r="B397" s="44">
        <f>'Match Score and Team Input'!B397</f>
        <v>0</v>
      </c>
      <c r="C397" s="44">
        <f>'Match Score and Team Input'!C397</f>
        <v>0</v>
      </c>
      <c r="D397" s="44">
        <f>'Match Score and Team Input'!D397</f>
        <v>0</v>
      </c>
      <c r="E397" s="45">
        <f>'Match Score and Team Input'!E397</f>
        <v>0</v>
      </c>
      <c r="F397" s="45">
        <f>'Match Score and Team Input'!F397</f>
        <v>0</v>
      </c>
      <c r="G397" s="45">
        <f>'Match Score and Team Input'!G397</f>
        <v>0</v>
      </c>
      <c r="H397" s="44">
        <f>'Match Score and Team Input'!H397</f>
        <v>0</v>
      </c>
      <c r="I397" s="44">
        <f>'Match Score and Team Input'!I397</f>
        <v>0</v>
      </c>
      <c r="J397" s="44">
        <f>'Match Score and Team Input'!J397</f>
        <v>0</v>
      </c>
      <c r="K397" s="45">
        <f>'Match Score and Team Input'!K397</f>
        <v>0</v>
      </c>
      <c r="L397" s="45">
        <f>'Match Score and Team Input'!L397</f>
        <v>0</v>
      </c>
      <c r="M397" s="45">
        <f>'Match Score and Team Input'!M397</f>
        <v>0</v>
      </c>
      <c r="S397" s="5">
        <f t="shared" si="82"/>
        <v>0</v>
      </c>
      <c r="T397" s="5">
        <f t="shared" si="81"/>
        <v>196</v>
      </c>
      <c r="U397" s="5">
        <f t="shared" si="81"/>
        <v>0</v>
      </c>
      <c r="V397" s="5">
        <f t="shared" si="81"/>
        <v>0</v>
      </c>
      <c r="W397" s="5">
        <f t="shared" si="81"/>
        <v>0</v>
      </c>
    </row>
    <row r="398" spans="1:23">
      <c r="A398" s="43">
        <v>397</v>
      </c>
      <c r="B398" s="44">
        <f>'Match Score and Team Input'!B398</f>
        <v>0</v>
      </c>
      <c r="C398" s="44">
        <f>'Match Score and Team Input'!C398</f>
        <v>0</v>
      </c>
      <c r="D398" s="44">
        <f>'Match Score and Team Input'!D398</f>
        <v>0</v>
      </c>
      <c r="E398" s="45">
        <f>'Match Score and Team Input'!E398</f>
        <v>0</v>
      </c>
      <c r="F398" s="45">
        <f>'Match Score and Team Input'!F398</f>
        <v>0</v>
      </c>
      <c r="G398" s="45">
        <f>'Match Score and Team Input'!G398</f>
        <v>0</v>
      </c>
      <c r="H398" s="44">
        <f>'Match Score and Team Input'!H398</f>
        <v>0</v>
      </c>
      <c r="I398" s="44">
        <f>'Match Score and Team Input'!I398</f>
        <v>0</v>
      </c>
      <c r="J398" s="44">
        <f>'Match Score and Team Input'!J398</f>
        <v>0</v>
      </c>
      <c r="K398" s="45">
        <f>'Match Score and Team Input'!K398</f>
        <v>0</v>
      </c>
      <c r="L398" s="45">
        <f>'Match Score and Team Input'!L398</f>
        <v>0</v>
      </c>
      <c r="M398" s="45">
        <f>'Match Score and Team Input'!M398</f>
        <v>0</v>
      </c>
      <c r="S398" s="5">
        <f t="shared" si="82"/>
        <v>0</v>
      </c>
      <c r="T398" s="5">
        <f t="shared" si="81"/>
        <v>197</v>
      </c>
      <c r="U398" s="5">
        <f t="shared" si="81"/>
        <v>0</v>
      </c>
      <c r="V398" s="5">
        <f t="shared" si="81"/>
        <v>0</v>
      </c>
      <c r="W398" s="5">
        <f t="shared" si="81"/>
        <v>0</v>
      </c>
    </row>
    <row r="399" spans="1:23">
      <c r="A399" s="43">
        <v>398</v>
      </c>
      <c r="B399" s="44">
        <f>'Match Score and Team Input'!B399</f>
        <v>0</v>
      </c>
      <c r="C399" s="44">
        <f>'Match Score and Team Input'!C399</f>
        <v>0</v>
      </c>
      <c r="D399" s="44">
        <f>'Match Score and Team Input'!D399</f>
        <v>0</v>
      </c>
      <c r="E399" s="45">
        <f>'Match Score and Team Input'!E399</f>
        <v>0</v>
      </c>
      <c r="F399" s="45">
        <f>'Match Score and Team Input'!F399</f>
        <v>0</v>
      </c>
      <c r="G399" s="45">
        <f>'Match Score and Team Input'!G399</f>
        <v>0</v>
      </c>
      <c r="H399" s="44">
        <f>'Match Score and Team Input'!H399</f>
        <v>0</v>
      </c>
      <c r="I399" s="44">
        <f>'Match Score and Team Input'!I399</f>
        <v>0</v>
      </c>
      <c r="J399" s="44">
        <f>'Match Score and Team Input'!J399</f>
        <v>0</v>
      </c>
      <c r="K399" s="45">
        <f>'Match Score and Team Input'!K399</f>
        <v>0</v>
      </c>
      <c r="L399" s="45">
        <f>'Match Score and Team Input'!L399</f>
        <v>0</v>
      </c>
      <c r="M399" s="45">
        <f>'Match Score and Team Input'!M399</f>
        <v>0</v>
      </c>
      <c r="S399" s="5">
        <f t="shared" si="82"/>
        <v>0</v>
      </c>
      <c r="T399" s="5">
        <f t="shared" si="81"/>
        <v>198</v>
      </c>
      <c r="U399" s="5">
        <f t="shared" si="81"/>
        <v>0</v>
      </c>
      <c r="V399" s="5">
        <f t="shared" si="81"/>
        <v>0</v>
      </c>
      <c r="W399" s="5">
        <f t="shared" si="81"/>
        <v>0</v>
      </c>
    </row>
    <row r="400" spans="1:23">
      <c r="A400" s="43">
        <v>399</v>
      </c>
      <c r="B400" s="44">
        <f>'Match Score and Team Input'!B400</f>
        <v>0</v>
      </c>
      <c r="C400" s="44">
        <f>'Match Score and Team Input'!C400</f>
        <v>0</v>
      </c>
      <c r="D400" s="44">
        <f>'Match Score and Team Input'!D400</f>
        <v>0</v>
      </c>
      <c r="E400" s="45">
        <f>'Match Score and Team Input'!E400</f>
        <v>0</v>
      </c>
      <c r="F400" s="45">
        <f>'Match Score and Team Input'!F400</f>
        <v>0</v>
      </c>
      <c r="G400" s="45">
        <f>'Match Score and Team Input'!G400</f>
        <v>0</v>
      </c>
      <c r="H400" s="44">
        <f>'Match Score and Team Input'!H400</f>
        <v>0</v>
      </c>
      <c r="I400" s="44">
        <f>'Match Score and Team Input'!I400</f>
        <v>0</v>
      </c>
      <c r="J400" s="44">
        <f>'Match Score and Team Input'!J400</f>
        <v>0</v>
      </c>
      <c r="K400" s="45">
        <f>'Match Score and Team Input'!K400</f>
        <v>0</v>
      </c>
      <c r="L400" s="45">
        <f>'Match Score and Team Input'!L400</f>
        <v>0</v>
      </c>
      <c r="M400" s="45">
        <f>'Match Score and Team Input'!M400</f>
        <v>0</v>
      </c>
      <c r="S400" s="5">
        <f t="shared" si="82"/>
        <v>0</v>
      </c>
      <c r="T400" s="5">
        <f t="shared" si="81"/>
        <v>199</v>
      </c>
      <c r="U400" s="5">
        <f t="shared" si="81"/>
        <v>0</v>
      </c>
      <c r="V400" s="5">
        <f t="shared" si="81"/>
        <v>0</v>
      </c>
      <c r="W400" s="5">
        <f t="shared" si="81"/>
        <v>0</v>
      </c>
    </row>
    <row r="401" spans="1:23">
      <c r="A401" s="46">
        <v>400</v>
      </c>
      <c r="B401" s="44">
        <f>'Match Score and Team Input'!B401</f>
        <v>0</v>
      </c>
      <c r="C401" s="44">
        <f>'Match Score and Team Input'!C401</f>
        <v>0</v>
      </c>
      <c r="D401" s="44">
        <f>'Match Score and Team Input'!D401</f>
        <v>0</v>
      </c>
      <c r="E401" s="45">
        <f>'Match Score and Team Input'!E401</f>
        <v>0</v>
      </c>
      <c r="F401" s="45">
        <f>'Match Score and Team Input'!F401</f>
        <v>0</v>
      </c>
      <c r="G401" s="45">
        <f>'Match Score and Team Input'!G401</f>
        <v>0</v>
      </c>
      <c r="H401" s="44">
        <f>'Match Score and Team Input'!H401</f>
        <v>0</v>
      </c>
      <c r="I401" s="44">
        <f>'Match Score and Team Input'!I401</f>
        <v>0</v>
      </c>
      <c r="J401" s="44">
        <f>'Match Score and Team Input'!J401</f>
        <v>0</v>
      </c>
      <c r="K401" s="45">
        <f>'Match Score and Team Input'!K401</f>
        <v>0</v>
      </c>
      <c r="L401" s="45">
        <f>'Match Score and Team Input'!L401</f>
        <v>0</v>
      </c>
      <c r="M401" s="45">
        <f>'Match Score and Team Input'!M401</f>
        <v>0</v>
      </c>
      <c r="S401" s="5">
        <f t="shared" si="82"/>
        <v>0</v>
      </c>
      <c r="T401" s="5">
        <f t="shared" si="81"/>
        <v>200</v>
      </c>
      <c r="U401" s="5">
        <f t="shared" si="81"/>
        <v>0</v>
      </c>
      <c r="V401" s="5">
        <f t="shared" si="81"/>
        <v>0</v>
      </c>
      <c r="W401" s="5">
        <f t="shared" si="81"/>
        <v>0</v>
      </c>
    </row>
    <row r="402" spans="1:23">
      <c r="S402" s="5">
        <f>D2</f>
        <v>2481</v>
      </c>
      <c r="T402" s="5">
        <f>T2</f>
        <v>1</v>
      </c>
      <c r="U402" s="5">
        <f>U2</f>
        <v>65</v>
      </c>
      <c r="V402" s="5">
        <f t="shared" ref="V402:W402" si="83">V2</f>
        <v>150</v>
      </c>
      <c r="W402" s="5">
        <f t="shared" si="83"/>
        <v>0</v>
      </c>
    </row>
    <row r="403" spans="1:23">
      <c r="S403" s="5">
        <f t="shared" ref="S403:S466" si="84">D3</f>
        <v>2481</v>
      </c>
      <c r="T403" s="5">
        <f t="shared" ref="T403:W466" si="85">T3</f>
        <v>2</v>
      </c>
      <c r="U403" s="5">
        <f t="shared" si="85"/>
        <v>65</v>
      </c>
      <c r="V403" s="5">
        <f t="shared" si="85"/>
        <v>120</v>
      </c>
      <c r="W403" s="5">
        <f t="shared" si="85"/>
        <v>0</v>
      </c>
    </row>
    <row r="404" spans="1:23">
      <c r="S404" s="5">
        <f t="shared" si="84"/>
        <v>2481</v>
      </c>
      <c r="T404" s="5">
        <f t="shared" si="85"/>
        <v>3</v>
      </c>
      <c r="U404" s="5">
        <f t="shared" si="85"/>
        <v>65</v>
      </c>
      <c r="V404" s="5">
        <f t="shared" si="85"/>
        <v>200</v>
      </c>
      <c r="W404" s="5">
        <f t="shared" si="85"/>
        <v>0</v>
      </c>
    </row>
    <row r="405" spans="1:23">
      <c r="S405" s="5">
        <f t="shared" si="84"/>
        <v>1153</v>
      </c>
      <c r="T405" s="5">
        <f t="shared" si="85"/>
        <v>4</v>
      </c>
      <c r="U405" s="5">
        <f t="shared" si="85"/>
        <v>70</v>
      </c>
      <c r="V405" s="5">
        <f t="shared" si="85"/>
        <v>151</v>
      </c>
      <c r="W405" s="5">
        <f t="shared" si="85"/>
        <v>0</v>
      </c>
    </row>
    <row r="406" spans="1:23">
      <c r="S406" s="5">
        <f t="shared" si="84"/>
        <v>1153</v>
      </c>
      <c r="T406" s="5">
        <f t="shared" si="85"/>
        <v>5</v>
      </c>
      <c r="U406" s="5">
        <f t="shared" si="85"/>
        <v>70</v>
      </c>
      <c r="V406" s="5">
        <f t="shared" si="85"/>
        <v>101</v>
      </c>
      <c r="W406" s="5">
        <f t="shared" si="85"/>
        <v>0</v>
      </c>
    </row>
    <row r="407" spans="1:23">
      <c r="S407" s="5">
        <f t="shared" si="84"/>
        <v>558</v>
      </c>
      <c r="T407" s="5">
        <f t="shared" si="85"/>
        <v>6</v>
      </c>
      <c r="U407" s="5">
        <f t="shared" si="85"/>
        <v>35</v>
      </c>
      <c r="V407" s="5">
        <f t="shared" si="85"/>
        <v>62</v>
      </c>
      <c r="W407" s="5">
        <f t="shared" si="85"/>
        <v>50</v>
      </c>
    </row>
    <row r="408" spans="1:23">
      <c r="S408" s="5">
        <f t="shared" si="84"/>
        <v>1153</v>
      </c>
      <c r="T408" s="5">
        <f t="shared" si="85"/>
        <v>7</v>
      </c>
      <c r="U408" s="5">
        <f t="shared" si="85"/>
        <v>70</v>
      </c>
      <c r="V408" s="5">
        <f t="shared" si="85"/>
        <v>142</v>
      </c>
      <c r="W408" s="5">
        <f t="shared" si="85"/>
        <v>0</v>
      </c>
    </row>
    <row r="409" spans="1:23">
      <c r="S409" s="5">
        <f t="shared" si="84"/>
        <v>558</v>
      </c>
      <c r="T409" s="5">
        <f t="shared" si="85"/>
        <v>8</v>
      </c>
      <c r="U409" s="5">
        <f t="shared" si="85"/>
        <v>35</v>
      </c>
      <c r="V409" s="5">
        <f t="shared" si="85"/>
        <v>102</v>
      </c>
      <c r="W409" s="5">
        <f t="shared" si="85"/>
        <v>0</v>
      </c>
    </row>
    <row r="410" spans="1:23">
      <c r="S410" s="5">
        <f t="shared" si="84"/>
        <v>1730</v>
      </c>
      <c r="T410" s="5">
        <f t="shared" si="85"/>
        <v>9</v>
      </c>
      <c r="U410" s="5">
        <f t="shared" si="85"/>
        <v>70</v>
      </c>
      <c r="V410" s="5">
        <f t="shared" si="85"/>
        <v>63</v>
      </c>
      <c r="W410" s="5">
        <f t="shared" si="85"/>
        <v>20</v>
      </c>
    </row>
    <row r="411" spans="1:23">
      <c r="S411" s="5">
        <f t="shared" si="84"/>
        <v>1218</v>
      </c>
      <c r="T411" s="5">
        <f t="shared" si="85"/>
        <v>10</v>
      </c>
      <c r="U411" s="5">
        <f t="shared" si="85"/>
        <v>50</v>
      </c>
      <c r="V411" s="5">
        <f t="shared" si="85"/>
        <v>131</v>
      </c>
      <c r="W411" s="5">
        <f t="shared" si="85"/>
        <v>50</v>
      </c>
    </row>
    <row r="412" spans="1:23">
      <c r="S412" s="5">
        <f t="shared" si="84"/>
        <v>488</v>
      </c>
      <c r="T412" s="5">
        <f t="shared" si="85"/>
        <v>11</v>
      </c>
      <c r="U412" s="5">
        <f t="shared" si="85"/>
        <v>45</v>
      </c>
      <c r="V412" s="5">
        <f t="shared" si="85"/>
        <v>121</v>
      </c>
      <c r="W412" s="5">
        <f t="shared" si="85"/>
        <v>0</v>
      </c>
    </row>
    <row r="413" spans="1:23">
      <c r="S413" s="5">
        <f t="shared" si="84"/>
        <v>1730</v>
      </c>
      <c r="T413" s="5">
        <f t="shared" si="85"/>
        <v>12</v>
      </c>
      <c r="U413" s="5">
        <f t="shared" si="85"/>
        <v>50</v>
      </c>
      <c r="V413" s="5">
        <f t="shared" si="85"/>
        <v>82</v>
      </c>
      <c r="W413" s="5">
        <f t="shared" si="85"/>
        <v>0</v>
      </c>
    </row>
    <row r="414" spans="1:23">
      <c r="S414" s="5">
        <f t="shared" si="84"/>
        <v>1153</v>
      </c>
      <c r="T414" s="5">
        <f t="shared" si="85"/>
        <v>13</v>
      </c>
      <c r="U414" s="5">
        <f t="shared" si="85"/>
        <v>50</v>
      </c>
      <c r="V414" s="5">
        <f t="shared" si="85"/>
        <v>82</v>
      </c>
      <c r="W414" s="5">
        <f t="shared" si="85"/>
        <v>0</v>
      </c>
    </row>
    <row r="415" spans="1:23">
      <c r="S415" s="5">
        <f t="shared" si="84"/>
        <v>179</v>
      </c>
      <c r="T415" s="5">
        <f t="shared" si="85"/>
        <v>14</v>
      </c>
      <c r="U415" s="5">
        <f t="shared" si="85"/>
        <v>35</v>
      </c>
      <c r="V415" s="5">
        <f t="shared" si="85"/>
        <v>62</v>
      </c>
      <c r="W415" s="5">
        <f t="shared" si="85"/>
        <v>0</v>
      </c>
    </row>
    <row r="416" spans="1:23">
      <c r="S416" s="5">
        <f t="shared" si="84"/>
        <v>558</v>
      </c>
      <c r="T416" s="5">
        <f t="shared" si="85"/>
        <v>15</v>
      </c>
      <c r="U416" s="5">
        <f t="shared" si="85"/>
        <v>70</v>
      </c>
      <c r="V416" s="5">
        <f t="shared" si="85"/>
        <v>121</v>
      </c>
      <c r="W416" s="5">
        <f t="shared" si="85"/>
        <v>20</v>
      </c>
    </row>
    <row r="417" spans="19:23">
      <c r="S417" s="5">
        <f t="shared" si="84"/>
        <v>1730</v>
      </c>
      <c r="T417" s="5">
        <f t="shared" si="85"/>
        <v>16</v>
      </c>
      <c r="U417" s="5">
        <f t="shared" si="85"/>
        <v>70</v>
      </c>
      <c r="V417" s="5">
        <f t="shared" si="85"/>
        <v>122</v>
      </c>
      <c r="W417" s="5">
        <f t="shared" si="85"/>
        <v>0</v>
      </c>
    </row>
    <row r="418" spans="19:23">
      <c r="S418" s="5">
        <f t="shared" si="84"/>
        <v>1153</v>
      </c>
      <c r="T418" s="5">
        <f t="shared" si="85"/>
        <v>17</v>
      </c>
      <c r="U418" s="5">
        <f t="shared" si="85"/>
        <v>75</v>
      </c>
      <c r="V418" s="5">
        <f t="shared" si="85"/>
        <v>150</v>
      </c>
      <c r="W418" s="5">
        <f t="shared" si="85"/>
        <v>0</v>
      </c>
    </row>
    <row r="419" spans="19:23">
      <c r="S419" s="5">
        <f t="shared" si="84"/>
        <v>179</v>
      </c>
      <c r="T419" s="5">
        <f t="shared" si="85"/>
        <v>18</v>
      </c>
      <c r="U419" s="5">
        <f t="shared" si="85"/>
        <v>55</v>
      </c>
      <c r="V419" s="5">
        <f t="shared" si="85"/>
        <v>73</v>
      </c>
      <c r="W419" s="5">
        <f t="shared" si="85"/>
        <v>50</v>
      </c>
    </row>
    <row r="420" spans="19:23">
      <c r="S420" s="5">
        <f t="shared" si="84"/>
        <v>558</v>
      </c>
      <c r="T420" s="5">
        <f t="shared" si="85"/>
        <v>19</v>
      </c>
      <c r="U420" s="5">
        <f t="shared" si="85"/>
        <v>70</v>
      </c>
      <c r="V420" s="5">
        <f t="shared" si="85"/>
        <v>112</v>
      </c>
      <c r="W420" s="5">
        <f t="shared" si="85"/>
        <v>50</v>
      </c>
    </row>
    <row r="421" spans="19:23">
      <c r="S421" s="5">
        <f t="shared" si="84"/>
        <v>353</v>
      </c>
      <c r="T421" s="5">
        <f t="shared" si="85"/>
        <v>20</v>
      </c>
      <c r="U421" s="5">
        <f t="shared" si="85"/>
        <v>10</v>
      </c>
      <c r="V421" s="5">
        <f t="shared" si="85"/>
        <v>53</v>
      </c>
      <c r="W421" s="5">
        <f t="shared" si="85"/>
        <v>0</v>
      </c>
    </row>
    <row r="422" spans="19:23">
      <c r="S422" s="5">
        <f t="shared" si="84"/>
        <v>4060</v>
      </c>
      <c r="T422" s="5">
        <f t="shared" si="85"/>
        <v>21</v>
      </c>
      <c r="U422" s="5">
        <f t="shared" si="85"/>
        <v>45</v>
      </c>
      <c r="V422" s="5">
        <f t="shared" si="85"/>
        <v>80</v>
      </c>
      <c r="W422" s="5">
        <f t="shared" si="85"/>
        <v>0</v>
      </c>
    </row>
    <row r="423" spans="19:23">
      <c r="S423" s="5">
        <f t="shared" si="84"/>
        <v>4979</v>
      </c>
      <c r="T423" s="5">
        <f t="shared" si="85"/>
        <v>22</v>
      </c>
      <c r="U423" s="5">
        <f t="shared" si="85"/>
        <v>60</v>
      </c>
      <c r="V423" s="5">
        <f t="shared" si="85"/>
        <v>81</v>
      </c>
      <c r="W423" s="5">
        <f t="shared" si="85"/>
        <v>0</v>
      </c>
    </row>
    <row r="424" spans="19:23">
      <c r="S424" s="5">
        <f t="shared" si="84"/>
        <v>2471</v>
      </c>
      <c r="T424" s="5">
        <f t="shared" si="85"/>
        <v>23</v>
      </c>
      <c r="U424" s="5">
        <f t="shared" si="85"/>
        <v>75</v>
      </c>
      <c r="V424" s="5">
        <f t="shared" si="85"/>
        <v>131</v>
      </c>
      <c r="W424" s="5">
        <f t="shared" si="85"/>
        <v>0</v>
      </c>
    </row>
    <row r="425" spans="19:23">
      <c r="S425" s="5">
        <f t="shared" si="84"/>
        <v>188</v>
      </c>
      <c r="T425" s="5">
        <f t="shared" si="85"/>
        <v>24</v>
      </c>
      <c r="U425" s="5">
        <f t="shared" si="85"/>
        <v>70</v>
      </c>
      <c r="V425" s="5">
        <f t="shared" si="85"/>
        <v>71</v>
      </c>
      <c r="W425" s="5">
        <f t="shared" si="85"/>
        <v>50</v>
      </c>
    </row>
    <row r="426" spans="19:23">
      <c r="S426" s="5">
        <f t="shared" si="84"/>
        <v>2177</v>
      </c>
      <c r="T426" s="5">
        <f t="shared" si="85"/>
        <v>25</v>
      </c>
      <c r="U426" s="5">
        <f t="shared" si="85"/>
        <v>50</v>
      </c>
      <c r="V426" s="5">
        <f t="shared" si="85"/>
        <v>93</v>
      </c>
      <c r="W426" s="5">
        <f t="shared" si="85"/>
        <v>50</v>
      </c>
    </row>
    <row r="427" spans="19:23">
      <c r="S427" s="5">
        <f t="shared" si="84"/>
        <v>4917</v>
      </c>
      <c r="T427" s="5">
        <f t="shared" si="85"/>
        <v>26</v>
      </c>
      <c r="U427" s="5">
        <f t="shared" si="85"/>
        <v>55</v>
      </c>
      <c r="V427" s="5">
        <f t="shared" si="85"/>
        <v>101</v>
      </c>
      <c r="W427" s="5">
        <f t="shared" si="85"/>
        <v>0</v>
      </c>
    </row>
    <row r="428" spans="19:23">
      <c r="S428" s="5">
        <f t="shared" si="84"/>
        <v>2980</v>
      </c>
      <c r="T428" s="5">
        <f t="shared" si="85"/>
        <v>27</v>
      </c>
      <c r="U428" s="5">
        <f t="shared" si="85"/>
        <v>15</v>
      </c>
      <c r="V428" s="5">
        <f t="shared" si="85"/>
        <v>33</v>
      </c>
      <c r="W428" s="5">
        <f t="shared" si="85"/>
        <v>0</v>
      </c>
    </row>
    <row r="429" spans="19:23">
      <c r="S429" s="5">
        <f t="shared" si="84"/>
        <v>1756</v>
      </c>
      <c r="T429" s="5">
        <f t="shared" si="85"/>
        <v>28</v>
      </c>
      <c r="U429" s="5">
        <f t="shared" si="85"/>
        <v>50</v>
      </c>
      <c r="V429" s="5">
        <f t="shared" si="85"/>
        <v>35</v>
      </c>
      <c r="W429" s="5">
        <f t="shared" si="85"/>
        <v>0</v>
      </c>
    </row>
    <row r="430" spans="19:23">
      <c r="S430" s="5">
        <f t="shared" si="84"/>
        <v>2974</v>
      </c>
      <c r="T430" s="5">
        <f t="shared" si="85"/>
        <v>29</v>
      </c>
      <c r="U430" s="5">
        <f t="shared" si="85"/>
        <v>21</v>
      </c>
      <c r="V430" s="5">
        <f t="shared" si="85"/>
        <v>42</v>
      </c>
      <c r="W430" s="5">
        <f t="shared" si="85"/>
        <v>0</v>
      </c>
    </row>
    <row r="431" spans="19:23">
      <c r="S431" s="5">
        <f t="shared" si="84"/>
        <v>4256</v>
      </c>
      <c r="T431" s="5">
        <f t="shared" si="85"/>
        <v>30</v>
      </c>
      <c r="U431" s="5">
        <f t="shared" si="85"/>
        <v>55</v>
      </c>
      <c r="V431" s="5">
        <f t="shared" si="85"/>
        <v>74</v>
      </c>
      <c r="W431" s="5">
        <f t="shared" si="85"/>
        <v>50</v>
      </c>
    </row>
    <row r="432" spans="19:23">
      <c r="S432" s="5">
        <f t="shared" si="84"/>
        <v>126</v>
      </c>
      <c r="T432" s="5">
        <f t="shared" si="85"/>
        <v>31</v>
      </c>
      <c r="U432" s="5">
        <f t="shared" si="85"/>
        <v>50</v>
      </c>
      <c r="V432" s="5">
        <f t="shared" si="85"/>
        <v>101</v>
      </c>
      <c r="W432" s="5">
        <f t="shared" si="85"/>
        <v>0</v>
      </c>
    </row>
    <row r="433" spans="19:23">
      <c r="S433" s="5">
        <f t="shared" si="84"/>
        <v>3310</v>
      </c>
      <c r="T433" s="5">
        <f t="shared" si="85"/>
        <v>32</v>
      </c>
      <c r="U433" s="5">
        <f t="shared" si="85"/>
        <v>50</v>
      </c>
      <c r="V433" s="5">
        <f t="shared" si="85"/>
        <v>80</v>
      </c>
      <c r="W433" s="5">
        <f t="shared" si="85"/>
        <v>0</v>
      </c>
    </row>
    <row r="434" spans="19:23">
      <c r="S434" s="5">
        <f t="shared" si="84"/>
        <v>4991</v>
      </c>
      <c r="T434" s="5">
        <f t="shared" si="85"/>
        <v>33</v>
      </c>
      <c r="U434" s="5">
        <f t="shared" si="85"/>
        <v>15</v>
      </c>
      <c r="V434" s="5">
        <f t="shared" si="85"/>
        <v>42</v>
      </c>
      <c r="W434" s="5">
        <f t="shared" si="85"/>
        <v>20</v>
      </c>
    </row>
    <row r="435" spans="19:23">
      <c r="S435" s="5">
        <f t="shared" si="84"/>
        <v>337</v>
      </c>
      <c r="T435" s="5">
        <f t="shared" si="85"/>
        <v>34</v>
      </c>
      <c r="U435" s="5">
        <f t="shared" si="85"/>
        <v>55</v>
      </c>
      <c r="V435" s="5">
        <f t="shared" si="85"/>
        <v>120</v>
      </c>
      <c r="W435" s="5">
        <f t="shared" si="85"/>
        <v>0</v>
      </c>
    </row>
    <row r="436" spans="19:23">
      <c r="S436" s="5">
        <f t="shared" si="84"/>
        <v>2337</v>
      </c>
      <c r="T436" s="5">
        <f t="shared" si="85"/>
        <v>35</v>
      </c>
      <c r="U436" s="5">
        <f t="shared" si="85"/>
        <v>65</v>
      </c>
      <c r="V436" s="5">
        <f t="shared" si="85"/>
        <v>60</v>
      </c>
      <c r="W436" s="5">
        <f t="shared" si="85"/>
        <v>0</v>
      </c>
    </row>
    <row r="437" spans="19:23">
      <c r="S437" s="5">
        <f t="shared" si="84"/>
        <v>494</v>
      </c>
      <c r="T437" s="5">
        <f t="shared" si="85"/>
        <v>36</v>
      </c>
      <c r="U437" s="5">
        <f t="shared" si="85"/>
        <v>50</v>
      </c>
      <c r="V437" s="5">
        <f t="shared" si="85"/>
        <v>111</v>
      </c>
      <c r="W437" s="5">
        <f t="shared" si="85"/>
        <v>0</v>
      </c>
    </row>
    <row r="438" spans="19:23">
      <c r="S438" s="5">
        <f t="shared" si="84"/>
        <v>5098</v>
      </c>
      <c r="T438" s="5">
        <f t="shared" si="85"/>
        <v>37</v>
      </c>
      <c r="U438" s="5">
        <f t="shared" si="85"/>
        <v>55</v>
      </c>
      <c r="V438" s="5">
        <f t="shared" si="85"/>
        <v>43</v>
      </c>
      <c r="W438" s="5">
        <f t="shared" si="85"/>
        <v>0</v>
      </c>
    </row>
    <row r="439" spans="19:23">
      <c r="S439" s="5">
        <f t="shared" si="84"/>
        <v>1885</v>
      </c>
      <c r="T439" s="5">
        <f t="shared" si="85"/>
        <v>38</v>
      </c>
      <c r="U439" s="5">
        <f t="shared" si="85"/>
        <v>75</v>
      </c>
      <c r="V439" s="5">
        <f t="shared" si="85"/>
        <v>70</v>
      </c>
      <c r="W439" s="5">
        <f t="shared" si="85"/>
        <v>0</v>
      </c>
    </row>
    <row r="440" spans="19:23">
      <c r="S440" s="5">
        <f t="shared" si="84"/>
        <v>3138</v>
      </c>
      <c r="T440" s="5">
        <f t="shared" si="85"/>
        <v>39</v>
      </c>
      <c r="U440" s="5">
        <f t="shared" si="85"/>
        <v>70</v>
      </c>
      <c r="V440" s="5">
        <f t="shared" si="85"/>
        <v>73</v>
      </c>
      <c r="W440" s="5">
        <f t="shared" si="85"/>
        <v>0</v>
      </c>
    </row>
    <row r="441" spans="19:23">
      <c r="S441" s="5">
        <f t="shared" si="84"/>
        <v>4176</v>
      </c>
      <c r="T441" s="5">
        <f t="shared" si="85"/>
        <v>40</v>
      </c>
      <c r="U441" s="5">
        <f t="shared" si="85"/>
        <v>50</v>
      </c>
      <c r="V441" s="5">
        <f t="shared" si="85"/>
        <v>82</v>
      </c>
      <c r="W441" s="5">
        <f t="shared" si="85"/>
        <v>0</v>
      </c>
    </row>
    <row r="442" spans="19:23">
      <c r="S442" s="5">
        <f t="shared" si="84"/>
        <v>3309</v>
      </c>
      <c r="T442" s="5">
        <f t="shared" si="85"/>
        <v>41</v>
      </c>
      <c r="U442" s="5">
        <f t="shared" si="85"/>
        <v>50</v>
      </c>
      <c r="V442" s="5">
        <f t="shared" si="85"/>
        <v>122</v>
      </c>
      <c r="W442" s="5">
        <f t="shared" si="85"/>
        <v>0</v>
      </c>
    </row>
    <row r="443" spans="19:23">
      <c r="S443" s="5">
        <f t="shared" si="84"/>
        <v>337</v>
      </c>
      <c r="T443" s="5">
        <f t="shared" si="85"/>
        <v>42</v>
      </c>
      <c r="U443" s="5">
        <f t="shared" si="85"/>
        <v>70</v>
      </c>
      <c r="V443" s="5">
        <f t="shared" si="85"/>
        <v>102</v>
      </c>
      <c r="W443" s="5">
        <f t="shared" si="85"/>
        <v>0</v>
      </c>
    </row>
    <row r="444" spans="19:23">
      <c r="S444" s="5">
        <f t="shared" si="84"/>
        <v>5148</v>
      </c>
      <c r="T444" s="5">
        <f t="shared" si="85"/>
        <v>43</v>
      </c>
      <c r="U444" s="5">
        <f t="shared" si="85"/>
        <v>55</v>
      </c>
      <c r="V444" s="5">
        <f t="shared" si="85"/>
        <v>70</v>
      </c>
      <c r="W444" s="5">
        <f t="shared" si="85"/>
        <v>0</v>
      </c>
    </row>
    <row r="445" spans="19:23">
      <c r="S445" s="5">
        <f t="shared" si="84"/>
        <v>4945</v>
      </c>
      <c r="T445" s="5">
        <f t="shared" si="85"/>
        <v>44</v>
      </c>
      <c r="U445" s="5">
        <f t="shared" si="85"/>
        <v>70</v>
      </c>
      <c r="V445" s="5">
        <f t="shared" si="85"/>
        <v>110</v>
      </c>
      <c r="W445" s="5">
        <f t="shared" si="85"/>
        <v>0</v>
      </c>
    </row>
    <row r="446" spans="19:23">
      <c r="S446" s="5">
        <f t="shared" si="84"/>
        <v>3316</v>
      </c>
      <c r="T446" s="5">
        <f t="shared" si="85"/>
        <v>45</v>
      </c>
      <c r="U446" s="5">
        <f t="shared" si="85"/>
        <v>70</v>
      </c>
      <c r="V446" s="5">
        <f t="shared" si="85"/>
        <v>50</v>
      </c>
      <c r="W446" s="5">
        <f t="shared" si="85"/>
        <v>0</v>
      </c>
    </row>
    <row r="447" spans="19:23">
      <c r="S447" s="5">
        <f t="shared" si="84"/>
        <v>604</v>
      </c>
      <c r="T447" s="5">
        <f t="shared" si="85"/>
        <v>46</v>
      </c>
      <c r="U447" s="5">
        <f t="shared" si="85"/>
        <v>70</v>
      </c>
      <c r="V447" s="5">
        <f t="shared" si="85"/>
        <v>151</v>
      </c>
      <c r="W447" s="5">
        <f t="shared" si="85"/>
        <v>0</v>
      </c>
    </row>
    <row r="448" spans="19:23">
      <c r="S448" s="5">
        <f t="shared" si="84"/>
        <v>2665</v>
      </c>
      <c r="T448" s="5">
        <f t="shared" si="85"/>
        <v>47</v>
      </c>
      <c r="U448" s="5">
        <f t="shared" si="85"/>
        <v>35</v>
      </c>
      <c r="V448" s="5">
        <f t="shared" si="85"/>
        <v>40</v>
      </c>
      <c r="W448" s="5">
        <f t="shared" si="85"/>
        <v>0</v>
      </c>
    </row>
    <row r="449" spans="19:23">
      <c r="S449" s="5">
        <f t="shared" si="84"/>
        <v>4488</v>
      </c>
      <c r="T449" s="5">
        <f t="shared" si="85"/>
        <v>48</v>
      </c>
      <c r="U449" s="5">
        <f t="shared" si="85"/>
        <v>35</v>
      </c>
      <c r="V449" s="5">
        <f t="shared" si="85"/>
        <v>114</v>
      </c>
      <c r="W449" s="5">
        <f t="shared" si="85"/>
        <v>100</v>
      </c>
    </row>
    <row r="450" spans="19:23">
      <c r="S450" s="5">
        <f t="shared" si="84"/>
        <v>3191</v>
      </c>
      <c r="T450" s="5">
        <f t="shared" si="85"/>
        <v>49</v>
      </c>
      <c r="U450" s="5">
        <f t="shared" si="85"/>
        <v>30</v>
      </c>
      <c r="V450" s="5">
        <f t="shared" si="85"/>
        <v>22</v>
      </c>
      <c r="W450" s="5">
        <f t="shared" si="85"/>
        <v>0</v>
      </c>
    </row>
    <row r="451" spans="19:23">
      <c r="S451" s="5">
        <f t="shared" si="84"/>
        <v>2424</v>
      </c>
      <c r="T451" s="5">
        <f t="shared" si="85"/>
        <v>50</v>
      </c>
      <c r="U451" s="5">
        <f t="shared" si="85"/>
        <v>45</v>
      </c>
      <c r="V451" s="5">
        <f t="shared" si="85"/>
        <v>123</v>
      </c>
      <c r="W451" s="5">
        <f t="shared" si="85"/>
        <v>40</v>
      </c>
    </row>
    <row r="452" spans="19:23">
      <c r="S452" s="5">
        <f t="shared" si="84"/>
        <v>4917</v>
      </c>
      <c r="T452" s="5">
        <f t="shared" si="85"/>
        <v>51</v>
      </c>
      <c r="U452" s="5">
        <f t="shared" si="85"/>
        <v>70</v>
      </c>
      <c r="V452" s="5">
        <f t="shared" si="85"/>
        <v>73</v>
      </c>
      <c r="W452" s="5">
        <f t="shared" si="85"/>
        <v>0</v>
      </c>
    </row>
    <row r="453" spans="19:23">
      <c r="S453" s="5">
        <f t="shared" si="84"/>
        <v>1775</v>
      </c>
      <c r="T453" s="5">
        <f t="shared" si="85"/>
        <v>52</v>
      </c>
      <c r="U453" s="5">
        <f t="shared" si="85"/>
        <v>70</v>
      </c>
      <c r="V453" s="5">
        <f t="shared" si="85"/>
        <v>71</v>
      </c>
      <c r="W453" s="5">
        <f t="shared" si="85"/>
        <v>0</v>
      </c>
    </row>
    <row r="454" spans="19:23">
      <c r="S454" s="5">
        <f t="shared" si="84"/>
        <v>884</v>
      </c>
      <c r="T454" s="5">
        <f t="shared" si="85"/>
        <v>53</v>
      </c>
      <c r="U454" s="5">
        <f t="shared" si="85"/>
        <v>55</v>
      </c>
      <c r="V454" s="5">
        <f t="shared" si="85"/>
        <v>160</v>
      </c>
      <c r="W454" s="5">
        <f t="shared" si="85"/>
        <v>0</v>
      </c>
    </row>
    <row r="455" spans="19:23">
      <c r="S455" s="5">
        <f t="shared" si="84"/>
        <v>179</v>
      </c>
      <c r="T455" s="5">
        <f t="shared" si="85"/>
        <v>54</v>
      </c>
      <c r="U455" s="5">
        <f t="shared" si="85"/>
        <v>55</v>
      </c>
      <c r="V455" s="5">
        <f t="shared" si="85"/>
        <v>32</v>
      </c>
      <c r="W455" s="5">
        <f t="shared" si="85"/>
        <v>70</v>
      </c>
    </row>
    <row r="456" spans="19:23">
      <c r="S456" s="5">
        <f t="shared" si="84"/>
        <v>384</v>
      </c>
      <c r="T456" s="5">
        <f t="shared" si="85"/>
        <v>55</v>
      </c>
      <c r="U456" s="5">
        <f t="shared" si="85"/>
        <v>50</v>
      </c>
      <c r="V456" s="5">
        <f t="shared" si="85"/>
        <v>32</v>
      </c>
      <c r="W456" s="5">
        <f t="shared" si="85"/>
        <v>50</v>
      </c>
    </row>
    <row r="457" spans="19:23">
      <c r="S457" s="5">
        <f t="shared" si="84"/>
        <v>4176</v>
      </c>
      <c r="T457" s="5">
        <f t="shared" si="85"/>
        <v>56</v>
      </c>
      <c r="U457" s="5">
        <f t="shared" si="85"/>
        <v>35</v>
      </c>
      <c r="V457" s="5">
        <f t="shared" si="85"/>
        <v>93</v>
      </c>
      <c r="W457" s="5">
        <f t="shared" si="85"/>
        <v>90</v>
      </c>
    </row>
    <row r="458" spans="19:23">
      <c r="S458" s="5">
        <f t="shared" si="84"/>
        <v>2642</v>
      </c>
      <c r="T458" s="5">
        <f t="shared" si="85"/>
        <v>57</v>
      </c>
      <c r="U458" s="5">
        <f t="shared" si="85"/>
        <v>35</v>
      </c>
      <c r="V458" s="5">
        <f t="shared" si="85"/>
        <v>63</v>
      </c>
      <c r="W458" s="5">
        <f t="shared" si="85"/>
        <v>120</v>
      </c>
    </row>
    <row r="459" spans="19:23">
      <c r="S459" s="5">
        <f t="shared" si="84"/>
        <v>1885</v>
      </c>
      <c r="T459" s="5">
        <f t="shared" si="85"/>
        <v>58</v>
      </c>
      <c r="U459" s="5">
        <f t="shared" si="85"/>
        <v>50</v>
      </c>
      <c r="V459" s="5">
        <f t="shared" si="85"/>
        <v>53</v>
      </c>
      <c r="W459" s="5">
        <f t="shared" si="85"/>
        <v>0</v>
      </c>
    </row>
    <row r="460" spans="19:23">
      <c r="S460" s="5">
        <f t="shared" si="84"/>
        <v>2135</v>
      </c>
      <c r="T460" s="5">
        <f t="shared" si="85"/>
        <v>59</v>
      </c>
      <c r="U460" s="5">
        <f t="shared" si="85"/>
        <v>30</v>
      </c>
      <c r="V460" s="5">
        <f t="shared" si="85"/>
        <v>11</v>
      </c>
      <c r="W460" s="5">
        <f t="shared" si="85"/>
        <v>0</v>
      </c>
    </row>
    <row r="461" spans="19:23">
      <c r="S461" s="5">
        <f t="shared" si="84"/>
        <v>1266</v>
      </c>
      <c r="T461" s="5">
        <f t="shared" si="85"/>
        <v>60</v>
      </c>
      <c r="U461" s="5">
        <f t="shared" si="85"/>
        <v>75</v>
      </c>
      <c r="V461" s="5">
        <f t="shared" si="85"/>
        <v>93</v>
      </c>
      <c r="W461" s="5">
        <f t="shared" si="85"/>
        <v>50</v>
      </c>
    </row>
    <row r="462" spans="19:23">
      <c r="S462" s="5">
        <f t="shared" si="84"/>
        <v>1011</v>
      </c>
      <c r="T462" s="5">
        <f t="shared" si="85"/>
        <v>61</v>
      </c>
      <c r="U462" s="5">
        <f t="shared" si="85"/>
        <v>56</v>
      </c>
      <c r="V462" s="5">
        <f t="shared" si="85"/>
        <v>73</v>
      </c>
      <c r="W462" s="5">
        <f t="shared" si="85"/>
        <v>0</v>
      </c>
    </row>
    <row r="463" spans="19:23">
      <c r="S463" s="5">
        <f t="shared" si="84"/>
        <v>2980</v>
      </c>
      <c r="T463" s="5">
        <f t="shared" si="85"/>
        <v>62</v>
      </c>
      <c r="U463" s="5">
        <f t="shared" si="85"/>
        <v>41</v>
      </c>
      <c r="V463" s="5">
        <f t="shared" si="85"/>
        <v>12</v>
      </c>
      <c r="W463" s="5">
        <f t="shared" si="85"/>
        <v>20</v>
      </c>
    </row>
    <row r="464" spans="19:23">
      <c r="S464" s="5">
        <f t="shared" si="84"/>
        <v>4288</v>
      </c>
      <c r="T464" s="5">
        <f t="shared" si="85"/>
        <v>63</v>
      </c>
      <c r="U464" s="5">
        <f t="shared" si="85"/>
        <v>56</v>
      </c>
      <c r="V464" s="5">
        <f t="shared" si="85"/>
        <v>73</v>
      </c>
      <c r="W464" s="5">
        <f t="shared" si="85"/>
        <v>0</v>
      </c>
    </row>
    <row r="465" spans="19:23">
      <c r="S465" s="5">
        <f t="shared" si="84"/>
        <v>70</v>
      </c>
      <c r="T465" s="5">
        <f t="shared" si="85"/>
        <v>64</v>
      </c>
      <c r="U465" s="5">
        <f t="shared" si="85"/>
        <v>65</v>
      </c>
      <c r="V465" s="5">
        <f t="shared" si="85"/>
        <v>110</v>
      </c>
      <c r="W465" s="5">
        <f t="shared" si="85"/>
        <v>0</v>
      </c>
    </row>
    <row r="466" spans="19:23">
      <c r="S466" s="5">
        <f t="shared" si="84"/>
        <v>228</v>
      </c>
      <c r="T466" s="5">
        <f t="shared" si="85"/>
        <v>65</v>
      </c>
      <c r="U466" s="5">
        <f t="shared" si="85"/>
        <v>50</v>
      </c>
      <c r="V466" s="5">
        <f t="shared" si="85"/>
        <v>71</v>
      </c>
      <c r="W466" s="5">
        <f t="shared" ref="W466" si="86">W66</f>
        <v>100</v>
      </c>
    </row>
    <row r="467" spans="19:23">
      <c r="S467" s="5">
        <f t="shared" ref="S467:S530" si="87">D67</f>
        <v>3504</v>
      </c>
      <c r="T467" s="5">
        <f t="shared" ref="T467:W530" si="88">T67</f>
        <v>66</v>
      </c>
      <c r="U467" s="5">
        <f t="shared" si="88"/>
        <v>65</v>
      </c>
      <c r="V467" s="5">
        <f t="shared" si="88"/>
        <v>93</v>
      </c>
      <c r="W467" s="5">
        <f t="shared" si="88"/>
        <v>0</v>
      </c>
    </row>
    <row r="468" spans="19:23">
      <c r="S468" s="5">
        <f t="shared" si="87"/>
        <v>225</v>
      </c>
      <c r="T468" s="5">
        <f t="shared" si="88"/>
        <v>67</v>
      </c>
      <c r="U468" s="5">
        <f t="shared" si="88"/>
        <v>70</v>
      </c>
      <c r="V468" s="5">
        <f t="shared" si="88"/>
        <v>51</v>
      </c>
      <c r="W468" s="5">
        <f t="shared" si="88"/>
        <v>0</v>
      </c>
    </row>
    <row r="469" spans="19:23">
      <c r="S469" s="5">
        <f t="shared" si="87"/>
        <v>365</v>
      </c>
      <c r="T469" s="5">
        <f t="shared" si="88"/>
        <v>68</v>
      </c>
      <c r="U469" s="5">
        <f t="shared" si="88"/>
        <v>70</v>
      </c>
      <c r="V469" s="5">
        <f t="shared" si="88"/>
        <v>174</v>
      </c>
      <c r="W469" s="5">
        <f t="shared" si="88"/>
        <v>0</v>
      </c>
    </row>
    <row r="470" spans="19:23">
      <c r="S470" s="5">
        <f t="shared" si="87"/>
        <v>45</v>
      </c>
      <c r="T470" s="5">
        <f t="shared" si="88"/>
        <v>69</v>
      </c>
      <c r="U470" s="5">
        <f t="shared" si="88"/>
        <v>50</v>
      </c>
      <c r="V470" s="5">
        <f t="shared" si="88"/>
        <v>31</v>
      </c>
      <c r="W470" s="5">
        <f t="shared" si="88"/>
        <v>0</v>
      </c>
    </row>
    <row r="471" spans="19:23">
      <c r="S471" s="5">
        <f t="shared" si="87"/>
        <v>2337</v>
      </c>
      <c r="T471" s="5">
        <f t="shared" si="88"/>
        <v>70</v>
      </c>
      <c r="U471" s="5">
        <f t="shared" si="88"/>
        <v>30</v>
      </c>
      <c r="V471" s="5">
        <f t="shared" si="88"/>
        <v>72</v>
      </c>
      <c r="W471" s="5">
        <f t="shared" si="88"/>
        <v>0</v>
      </c>
    </row>
    <row r="472" spans="19:23">
      <c r="S472" s="5">
        <f t="shared" si="87"/>
        <v>2642</v>
      </c>
      <c r="T472" s="5">
        <f t="shared" si="88"/>
        <v>71</v>
      </c>
      <c r="U472" s="5">
        <f t="shared" si="88"/>
        <v>70</v>
      </c>
      <c r="V472" s="5">
        <f t="shared" si="88"/>
        <v>81</v>
      </c>
      <c r="W472" s="5">
        <f t="shared" si="88"/>
        <v>0</v>
      </c>
    </row>
    <row r="473" spans="19:23">
      <c r="S473" s="5">
        <f t="shared" si="87"/>
        <v>862</v>
      </c>
      <c r="T473" s="5">
        <f t="shared" si="88"/>
        <v>72</v>
      </c>
      <c r="U473" s="5">
        <f t="shared" si="88"/>
        <v>60</v>
      </c>
      <c r="V473" s="5">
        <f t="shared" si="88"/>
        <v>103</v>
      </c>
      <c r="W473" s="5">
        <f t="shared" si="88"/>
        <v>0</v>
      </c>
    </row>
    <row r="474" spans="19:23">
      <c r="S474" s="5">
        <f t="shared" si="87"/>
        <v>4288</v>
      </c>
      <c r="T474" s="5">
        <f t="shared" si="88"/>
        <v>73</v>
      </c>
      <c r="U474" s="5">
        <f t="shared" si="88"/>
        <v>55</v>
      </c>
      <c r="V474" s="5">
        <f t="shared" si="88"/>
        <v>82</v>
      </c>
      <c r="W474" s="5">
        <f t="shared" si="88"/>
        <v>0</v>
      </c>
    </row>
    <row r="475" spans="19:23">
      <c r="S475" s="5">
        <f t="shared" si="87"/>
        <v>857</v>
      </c>
      <c r="T475" s="5">
        <f t="shared" si="88"/>
        <v>74</v>
      </c>
      <c r="U475" s="5">
        <f t="shared" si="88"/>
        <v>65</v>
      </c>
      <c r="V475" s="5">
        <f t="shared" si="88"/>
        <v>110</v>
      </c>
      <c r="W475" s="5">
        <f t="shared" si="88"/>
        <v>0</v>
      </c>
    </row>
    <row r="476" spans="19:23">
      <c r="S476" s="5">
        <f t="shared" si="87"/>
        <v>176</v>
      </c>
      <c r="T476" s="5">
        <f t="shared" si="88"/>
        <v>75</v>
      </c>
      <c r="U476" s="5">
        <f t="shared" si="88"/>
        <v>75</v>
      </c>
      <c r="V476" s="5">
        <f t="shared" si="88"/>
        <v>121</v>
      </c>
      <c r="W476" s="5">
        <f t="shared" si="88"/>
        <v>50</v>
      </c>
    </row>
    <row r="477" spans="19:23">
      <c r="S477" s="5">
        <f t="shared" si="87"/>
        <v>3504</v>
      </c>
      <c r="T477" s="5">
        <f t="shared" si="88"/>
        <v>76</v>
      </c>
      <c r="U477" s="5">
        <f t="shared" si="88"/>
        <v>36</v>
      </c>
      <c r="V477" s="5">
        <f t="shared" si="88"/>
        <v>92</v>
      </c>
      <c r="W477" s="5">
        <f t="shared" si="88"/>
        <v>20</v>
      </c>
    </row>
    <row r="478" spans="19:23">
      <c r="S478" s="5">
        <f t="shared" si="87"/>
        <v>1023</v>
      </c>
      <c r="T478" s="5">
        <f t="shared" si="88"/>
        <v>77</v>
      </c>
      <c r="U478" s="5">
        <f t="shared" si="88"/>
        <v>50</v>
      </c>
      <c r="V478" s="5">
        <f t="shared" si="88"/>
        <v>170</v>
      </c>
      <c r="W478" s="5">
        <f t="shared" si="88"/>
        <v>0</v>
      </c>
    </row>
    <row r="479" spans="19:23">
      <c r="S479" s="5">
        <f t="shared" si="87"/>
        <v>4917</v>
      </c>
      <c r="T479" s="5">
        <f t="shared" si="88"/>
        <v>78</v>
      </c>
      <c r="U479" s="5">
        <f t="shared" si="88"/>
        <v>56</v>
      </c>
      <c r="V479" s="5">
        <f t="shared" si="88"/>
        <v>73</v>
      </c>
      <c r="W479" s="5">
        <f t="shared" si="88"/>
        <v>0</v>
      </c>
    </row>
    <row r="480" spans="19:23">
      <c r="S480" s="5">
        <f t="shared" si="87"/>
        <v>4060</v>
      </c>
      <c r="T480" s="5">
        <f t="shared" si="88"/>
        <v>79</v>
      </c>
      <c r="U480" s="5">
        <f t="shared" si="88"/>
        <v>45</v>
      </c>
      <c r="V480" s="5">
        <f t="shared" si="88"/>
        <v>171</v>
      </c>
      <c r="W480" s="5">
        <f t="shared" si="88"/>
        <v>0</v>
      </c>
    </row>
    <row r="481" spans="19:23">
      <c r="S481" s="5">
        <f t="shared" si="87"/>
        <v>884</v>
      </c>
      <c r="T481" s="5">
        <f t="shared" si="88"/>
        <v>80</v>
      </c>
      <c r="U481" s="5">
        <f t="shared" si="88"/>
        <v>50</v>
      </c>
      <c r="V481" s="5">
        <f t="shared" si="88"/>
        <v>110</v>
      </c>
      <c r="W481" s="5">
        <f t="shared" si="88"/>
        <v>0</v>
      </c>
    </row>
    <row r="482" spans="19:23">
      <c r="S482" s="5">
        <f t="shared" si="87"/>
        <v>353</v>
      </c>
      <c r="T482" s="5">
        <f t="shared" si="88"/>
        <v>81</v>
      </c>
      <c r="U482" s="5">
        <f t="shared" si="88"/>
        <v>70</v>
      </c>
      <c r="V482" s="5">
        <f t="shared" si="88"/>
        <v>51</v>
      </c>
      <c r="W482" s="5">
        <f t="shared" si="88"/>
        <v>50</v>
      </c>
    </row>
    <row r="483" spans="19:23">
      <c r="S483" s="5">
        <f t="shared" si="87"/>
        <v>1717</v>
      </c>
      <c r="T483" s="5">
        <f t="shared" si="88"/>
        <v>82</v>
      </c>
      <c r="U483" s="5">
        <f t="shared" si="88"/>
        <v>65</v>
      </c>
      <c r="V483" s="5">
        <f t="shared" si="88"/>
        <v>190</v>
      </c>
      <c r="W483" s="5">
        <f t="shared" si="88"/>
        <v>0</v>
      </c>
    </row>
    <row r="484" spans="19:23">
      <c r="S484" s="5">
        <f t="shared" si="87"/>
        <v>217</v>
      </c>
      <c r="T484" s="5">
        <f t="shared" si="88"/>
        <v>83</v>
      </c>
      <c r="U484" s="5">
        <f t="shared" si="88"/>
        <v>65</v>
      </c>
      <c r="V484" s="5">
        <f t="shared" si="88"/>
        <v>123</v>
      </c>
      <c r="W484" s="5">
        <f t="shared" si="88"/>
        <v>0</v>
      </c>
    </row>
    <row r="485" spans="19:23">
      <c r="S485" s="5">
        <f t="shared" si="87"/>
        <v>955</v>
      </c>
      <c r="T485" s="5">
        <f t="shared" si="88"/>
        <v>84</v>
      </c>
      <c r="U485" s="5">
        <f t="shared" si="88"/>
        <v>45</v>
      </c>
      <c r="V485" s="5">
        <f t="shared" si="88"/>
        <v>61</v>
      </c>
      <c r="W485" s="5">
        <f t="shared" si="88"/>
        <v>0</v>
      </c>
    </row>
    <row r="486" spans="19:23">
      <c r="S486" s="5">
        <f t="shared" si="87"/>
        <v>228</v>
      </c>
      <c r="T486" s="5">
        <f t="shared" si="88"/>
        <v>85</v>
      </c>
      <c r="U486" s="5">
        <f t="shared" si="88"/>
        <v>50</v>
      </c>
      <c r="V486" s="5">
        <f t="shared" si="88"/>
        <v>82</v>
      </c>
      <c r="W486" s="5">
        <f t="shared" si="88"/>
        <v>20</v>
      </c>
    </row>
    <row r="487" spans="19:23">
      <c r="S487" s="5">
        <f t="shared" si="87"/>
        <v>3480</v>
      </c>
      <c r="T487" s="5">
        <f t="shared" si="88"/>
        <v>86</v>
      </c>
      <c r="U487" s="5">
        <f t="shared" si="88"/>
        <v>35</v>
      </c>
      <c r="V487" s="5">
        <f t="shared" si="88"/>
        <v>43</v>
      </c>
      <c r="W487" s="5">
        <f t="shared" si="88"/>
        <v>0</v>
      </c>
    </row>
    <row r="488" spans="19:23">
      <c r="S488" s="5">
        <f t="shared" si="87"/>
        <v>188</v>
      </c>
      <c r="T488" s="5">
        <f t="shared" si="88"/>
        <v>87</v>
      </c>
      <c r="U488" s="5">
        <f t="shared" si="88"/>
        <v>55</v>
      </c>
      <c r="V488" s="5">
        <f t="shared" si="88"/>
        <v>112</v>
      </c>
      <c r="W488" s="5">
        <f t="shared" si="88"/>
        <v>0</v>
      </c>
    </row>
    <row r="489" spans="19:23">
      <c r="S489" s="5">
        <f t="shared" si="87"/>
        <v>179</v>
      </c>
      <c r="T489" s="5">
        <f t="shared" si="88"/>
        <v>88</v>
      </c>
      <c r="U489" s="5">
        <f t="shared" si="88"/>
        <v>50</v>
      </c>
      <c r="V489" s="5">
        <f t="shared" si="88"/>
        <v>110</v>
      </c>
      <c r="W489" s="5">
        <f t="shared" si="88"/>
        <v>0</v>
      </c>
    </row>
    <row r="490" spans="19:23">
      <c r="S490" s="5">
        <f t="shared" si="87"/>
        <v>3098</v>
      </c>
      <c r="T490" s="5">
        <f t="shared" si="88"/>
        <v>89</v>
      </c>
      <c r="U490" s="5">
        <f t="shared" si="88"/>
        <v>55</v>
      </c>
      <c r="V490" s="5">
        <f t="shared" si="88"/>
        <v>151</v>
      </c>
      <c r="W490" s="5">
        <f t="shared" si="88"/>
        <v>0</v>
      </c>
    </row>
    <row r="491" spans="19:23">
      <c r="S491" s="5">
        <f t="shared" si="87"/>
        <v>384</v>
      </c>
      <c r="T491" s="5">
        <f t="shared" si="88"/>
        <v>90</v>
      </c>
      <c r="U491" s="5">
        <f t="shared" si="88"/>
        <v>50</v>
      </c>
      <c r="V491" s="5">
        <f t="shared" si="88"/>
        <v>111</v>
      </c>
      <c r="W491" s="5">
        <f t="shared" si="88"/>
        <v>0</v>
      </c>
    </row>
    <row r="492" spans="19:23">
      <c r="S492" s="5">
        <f t="shared" si="87"/>
        <v>3138</v>
      </c>
      <c r="T492" s="5">
        <f t="shared" si="88"/>
        <v>91</v>
      </c>
      <c r="U492" s="5">
        <f t="shared" si="88"/>
        <v>50</v>
      </c>
      <c r="V492" s="5">
        <f t="shared" si="88"/>
        <v>92</v>
      </c>
      <c r="W492" s="5">
        <f t="shared" si="88"/>
        <v>0</v>
      </c>
    </row>
    <row r="493" spans="19:23">
      <c r="S493" s="5">
        <f t="shared" si="87"/>
        <v>2974</v>
      </c>
      <c r="T493" s="5">
        <f t="shared" si="88"/>
        <v>92</v>
      </c>
      <c r="U493" s="5">
        <f t="shared" si="88"/>
        <v>10</v>
      </c>
      <c r="V493" s="5">
        <f t="shared" si="88"/>
        <v>84</v>
      </c>
      <c r="W493" s="5">
        <f t="shared" si="88"/>
        <v>0</v>
      </c>
    </row>
    <row r="494" spans="19:23">
      <c r="S494" s="5">
        <f t="shared" si="87"/>
        <v>176</v>
      </c>
      <c r="T494" s="5">
        <f t="shared" si="88"/>
        <v>93</v>
      </c>
      <c r="U494" s="5">
        <f t="shared" si="88"/>
        <v>65</v>
      </c>
      <c r="V494" s="5">
        <f t="shared" si="88"/>
        <v>110</v>
      </c>
      <c r="W494" s="5">
        <f t="shared" si="88"/>
        <v>0</v>
      </c>
    </row>
    <row r="495" spans="19:23">
      <c r="S495" s="5">
        <f t="shared" si="87"/>
        <v>2642</v>
      </c>
      <c r="T495" s="5">
        <f t="shared" si="88"/>
        <v>94</v>
      </c>
      <c r="U495" s="5">
        <f t="shared" si="88"/>
        <v>55</v>
      </c>
      <c r="V495" s="5">
        <f t="shared" si="88"/>
        <v>94</v>
      </c>
      <c r="W495" s="5">
        <f t="shared" si="88"/>
        <v>0</v>
      </c>
    </row>
    <row r="496" spans="19:23">
      <c r="S496" s="5">
        <f t="shared" si="87"/>
        <v>2481</v>
      </c>
      <c r="T496" s="5">
        <f t="shared" si="88"/>
        <v>95</v>
      </c>
      <c r="U496" s="5">
        <f t="shared" si="88"/>
        <v>35</v>
      </c>
      <c r="V496" s="5">
        <f t="shared" si="88"/>
        <v>152</v>
      </c>
      <c r="W496" s="5">
        <f t="shared" si="88"/>
        <v>0</v>
      </c>
    </row>
    <row r="497" spans="19:23">
      <c r="S497" s="5">
        <f t="shared" si="87"/>
        <v>193</v>
      </c>
      <c r="T497" s="5">
        <f t="shared" si="88"/>
        <v>96</v>
      </c>
      <c r="U497" s="5">
        <f t="shared" si="88"/>
        <v>50</v>
      </c>
      <c r="V497" s="5">
        <f t="shared" si="88"/>
        <v>122</v>
      </c>
      <c r="W497" s="5">
        <f t="shared" si="88"/>
        <v>0</v>
      </c>
    </row>
    <row r="498" spans="19:23">
      <c r="S498" s="5">
        <f t="shared" si="87"/>
        <v>3008</v>
      </c>
      <c r="T498" s="5">
        <f t="shared" si="88"/>
        <v>97</v>
      </c>
      <c r="U498" s="5">
        <f t="shared" si="88"/>
        <v>30</v>
      </c>
      <c r="V498" s="5">
        <f t="shared" si="88"/>
        <v>121</v>
      </c>
      <c r="W498" s="5">
        <f t="shared" si="88"/>
        <v>0</v>
      </c>
    </row>
    <row r="499" spans="19:23">
      <c r="S499" s="5">
        <f t="shared" si="87"/>
        <v>4176</v>
      </c>
      <c r="T499" s="5">
        <f t="shared" si="88"/>
        <v>98</v>
      </c>
      <c r="U499" s="5">
        <f t="shared" si="88"/>
        <v>61</v>
      </c>
      <c r="V499" s="5">
        <f t="shared" si="88"/>
        <v>190</v>
      </c>
      <c r="W499" s="5">
        <f t="shared" si="88"/>
        <v>0</v>
      </c>
    </row>
    <row r="500" spans="19:23">
      <c r="S500" s="5">
        <f t="shared" si="87"/>
        <v>714</v>
      </c>
      <c r="T500" s="5">
        <f t="shared" si="88"/>
        <v>99</v>
      </c>
      <c r="U500" s="5">
        <f t="shared" si="88"/>
        <v>15</v>
      </c>
      <c r="V500" s="5">
        <f t="shared" si="88"/>
        <v>34</v>
      </c>
      <c r="W500" s="5">
        <f t="shared" si="88"/>
        <v>0</v>
      </c>
    </row>
    <row r="501" spans="19:23">
      <c r="S501" s="5">
        <f t="shared" si="87"/>
        <v>558</v>
      </c>
      <c r="T501" s="5">
        <f t="shared" si="88"/>
        <v>100</v>
      </c>
      <c r="U501" s="5">
        <f t="shared" si="88"/>
        <v>70</v>
      </c>
      <c r="V501" s="5">
        <f t="shared" si="88"/>
        <v>124</v>
      </c>
      <c r="W501" s="5">
        <f t="shared" si="88"/>
        <v>20</v>
      </c>
    </row>
    <row r="502" spans="19:23">
      <c r="S502" s="5">
        <f t="shared" si="87"/>
        <v>604</v>
      </c>
      <c r="T502" s="5">
        <f t="shared" si="88"/>
        <v>101</v>
      </c>
      <c r="U502" s="5">
        <f t="shared" si="88"/>
        <v>35</v>
      </c>
      <c r="V502" s="5">
        <f t="shared" si="88"/>
        <v>102</v>
      </c>
      <c r="W502" s="5">
        <f t="shared" si="88"/>
        <v>0</v>
      </c>
    </row>
    <row r="503" spans="19:23">
      <c r="S503" s="5">
        <f t="shared" si="87"/>
        <v>5122</v>
      </c>
      <c r="T503" s="5">
        <f t="shared" si="88"/>
        <v>102</v>
      </c>
      <c r="U503" s="5">
        <f t="shared" si="88"/>
        <v>15</v>
      </c>
      <c r="V503" s="5">
        <f t="shared" si="88"/>
        <v>45</v>
      </c>
      <c r="W503" s="5">
        <f t="shared" si="88"/>
        <v>0</v>
      </c>
    </row>
    <row r="504" spans="19:23">
      <c r="S504" s="5">
        <f t="shared" si="87"/>
        <v>1610</v>
      </c>
      <c r="T504" s="5">
        <f t="shared" si="88"/>
        <v>103</v>
      </c>
      <c r="U504" s="5">
        <f t="shared" si="88"/>
        <v>50</v>
      </c>
      <c r="V504" s="5">
        <f t="shared" si="88"/>
        <v>130</v>
      </c>
      <c r="W504" s="5">
        <f t="shared" si="88"/>
        <v>0</v>
      </c>
    </row>
    <row r="505" spans="19:23">
      <c r="S505" s="5">
        <f t="shared" si="87"/>
        <v>3360</v>
      </c>
      <c r="T505" s="5">
        <f t="shared" si="88"/>
        <v>104</v>
      </c>
      <c r="U505" s="5">
        <f t="shared" si="88"/>
        <v>50</v>
      </c>
      <c r="V505" s="5">
        <f t="shared" si="88"/>
        <v>101</v>
      </c>
      <c r="W505" s="5">
        <f t="shared" si="88"/>
        <v>0</v>
      </c>
    </row>
    <row r="506" spans="19:23">
      <c r="S506" s="5">
        <f t="shared" si="87"/>
        <v>1108</v>
      </c>
      <c r="T506" s="5">
        <f t="shared" si="88"/>
        <v>105</v>
      </c>
      <c r="U506" s="5">
        <f t="shared" si="88"/>
        <v>70</v>
      </c>
      <c r="V506" s="5">
        <f t="shared" si="88"/>
        <v>180</v>
      </c>
      <c r="W506" s="5">
        <f t="shared" si="88"/>
        <v>0</v>
      </c>
    </row>
    <row r="507" spans="19:23">
      <c r="S507" s="5">
        <f t="shared" si="87"/>
        <v>4488</v>
      </c>
      <c r="T507" s="5">
        <f t="shared" si="88"/>
        <v>106</v>
      </c>
      <c r="U507" s="5">
        <f t="shared" si="88"/>
        <v>70</v>
      </c>
      <c r="V507" s="5">
        <f t="shared" si="88"/>
        <v>120</v>
      </c>
      <c r="W507" s="5">
        <f t="shared" si="88"/>
        <v>0</v>
      </c>
    </row>
    <row r="508" spans="19:23">
      <c r="S508" s="5">
        <f t="shared" si="87"/>
        <v>1011</v>
      </c>
      <c r="T508" s="5">
        <f t="shared" si="88"/>
        <v>107</v>
      </c>
      <c r="U508" s="5">
        <f t="shared" si="88"/>
        <v>70</v>
      </c>
      <c r="V508" s="5">
        <f t="shared" si="88"/>
        <v>40</v>
      </c>
      <c r="W508" s="5">
        <f t="shared" si="88"/>
        <v>0</v>
      </c>
    </row>
    <row r="509" spans="19:23">
      <c r="S509" s="5">
        <f t="shared" si="87"/>
        <v>4063</v>
      </c>
      <c r="T509" s="5">
        <f t="shared" si="88"/>
        <v>108</v>
      </c>
      <c r="U509" s="5">
        <f t="shared" si="88"/>
        <v>30</v>
      </c>
      <c r="V509" s="5">
        <f t="shared" si="88"/>
        <v>32</v>
      </c>
      <c r="W509" s="5">
        <f t="shared" si="88"/>
        <v>0</v>
      </c>
    </row>
    <row r="510" spans="19:23">
      <c r="S510" s="5">
        <f t="shared" si="87"/>
        <v>2974</v>
      </c>
      <c r="T510" s="5">
        <f t="shared" si="88"/>
        <v>109</v>
      </c>
      <c r="U510" s="5">
        <f t="shared" si="88"/>
        <v>30</v>
      </c>
      <c r="V510" s="5">
        <f t="shared" si="88"/>
        <v>32</v>
      </c>
      <c r="W510" s="5">
        <f t="shared" si="88"/>
        <v>0</v>
      </c>
    </row>
    <row r="511" spans="19:23">
      <c r="S511" s="5">
        <f t="shared" si="87"/>
        <v>4060</v>
      </c>
      <c r="T511" s="5">
        <f t="shared" si="88"/>
        <v>110</v>
      </c>
      <c r="U511" s="5">
        <f t="shared" si="88"/>
        <v>50</v>
      </c>
      <c r="V511" s="5">
        <f t="shared" si="88"/>
        <v>80</v>
      </c>
      <c r="W511" s="5">
        <f t="shared" si="88"/>
        <v>0</v>
      </c>
    </row>
    <row r="512" spans="19:23">
      <c r="S512" s="5">
        <f t="shared" si="87"/>
        <v>4991</v>
      </c>
      <c r="T512" s="5">
        <f t="shared" si="88"/>
        <v>111</v>
      </c>
      <c r="U512" s="5">
        <f t="shared" si="88"/>
        <v>35</v>
      </c>
      <c r="V512" s="5">
        <f t="shared" si="88"/>
        <v>201</v>
      </c>
      <c r="W512" s="5">
        <f t="shared" si="88"/>
        <v>0</v>
      </c>
    </row>
    <row r="513" spans="19:23">
      <c r="S513" s="5">
        <f t="shared" si="87"/>
        <v>857</v>
      </c>
      <c r="T513" s="5">
        <f t="shared" si="88"/>
        <v>112</v>
      </c>
      <c r="U513" s="5">
        <f t="shared" si="88"/>
        <v>50</v>
      </c>
      <c r="V513" s="5">
        <f t="shared" si="88"/>
        <v>81</v>
      </c>
      <c r="W513" s="5">
        <f t="shared" si="88"/>
        <v>0</v>
      </c>
    </row>
    <row r="514" spans="19:23">
      <c r="S514" s="5">
        <f t="shared" si="87"/>
        <v>67</v>
      </c>
      <c r="T514" s="5">
        <f t="shared" si="88"/>
        <v>113</v>
      </c>
      <c r="U514" s="5">
        <f t="shared" si="88"/>
        <v>70</v>
      </c>
      <c r="V514" s="5">
        <f t="shared" si="88"/>
        <v>90</v>
      </c>
      <c r="W514" s="5">
        <f t="shared" si="88"/>
        <v>0</v>
      </c>
    </row>
    <row r="515" spans="19:23">
      <c r="S515" s="5">
        <f t="shared" si="87"/>
        <v>45</v>
      </c>
      <c r="T515" s="5">
        <f t="shared" si="88"/>
        <v>114</v>
      </c>
      <c r="U515" s="5">
        <f t="shared" si="88"/>
        <v>45</v>
      </c>
      <c r="V515" s="5">
        <f t="shared" si="88"/>
        <v>122</v>
      </c>
      <c r="W515" s="5">
        <f t="shared" si="88"/>
        <v>0</v>
      </c>
    </row>
    <row r="516" spans="19:23">
      <c r="S516" s="5">
        <f t="shared" si="87"/>
        <v>3683</v>
      </c>
      <c r="T516" s="5">
        <f t="shared" si="88"/>
        <v>115</v>
      </c>
      <c r="U516" s="5">
        <f t="shared" si="88"/>
        <v>45</v>
      </c>
      <c r="V516" s="5">
        <f t="shared" si="88"/>
        <v>164</v>
      </c>
      <c r="W516" s="5">
        <f t="shared" si="88"/>
        <v>0</v>
      </c>
    </row>
    <row r="517" spans="19:23">
      <c r="S517" s="5">
        <f t="shared" si="87"/>
        <v>766</v>
      </c>
      <c r="T517" s="5">
        <f t="shared" si="88"/>
        <v>116</v>
      </c>
      <c r="U517" s="5">
        <f t="shared" si="88"/>
        <v>50</v>
      </c>
      <c r="V517" s="5">
        <f t="shared" si="88"/>
        <v>62</v>
      </c>
      <c r="W517" s="5">
        <f t="shared" si="88"/>
        <v>0</v>
      </c>
    </row>
    <row r="518" spans="19:23">
      <c r="S518" s="5">
        <f t="shared" si="87"/>
        <v>4719</v>
      </c>
      <c r="T518" s="5">
        <f t="shared" si="88"/>
        <v>117</v>
      </c>
      <c r="U518" s="5">
        <f t="shared" si="88"/>
        <v>50</v>
      </c>
      <c r="V518" s="5">
        <f t="shared" si="88"/>
        <v>32</v>
      </c>
      <c r="W518" s="5">
        <f t="shared" si="88"/>
        <v>50</v>
      </c>
    </row>
    <row r="519" spans="19:23">
      <c r="S519" s="5">
        <f t="shared" si="87"/>
        <v>5137</v>
      </c>
      <c r="T519" s="5">
        <f t="shared" si="88"/>
        <v>118</v>
      </c>
      <c r="U519" s="5">
        <f t="shared" si="88"/>
        <v>50</v>
      </c>
      <c r="V519" s="5">
        <f t="shared" si="88"/>
        <v>92</v>
      </c>
      <c r="W519" s="5">
        <f t="shared" si="88"/>
        <v>0</v>
      </c>
    </row>
    <row r="520" spans="19:23">
      <c r="S520" s="5">
        <f t="shared" si="87"/>
        <v>148</v>
      </c>
      <c r="T520" s="5">
        <f t="shared" si="88"/>
        <v>119</v>
      </c>
      <c r="U520" s="5">
        <f t="shared" si="88"/>
        <v>75</v>
      </c>
      <c r="V520" s="5">
        <f t="shared" si="88"/>
        <v>160</v>
      </c>
      <c r="W520" s="5">
        <f t="shared" si="88"/>
        <v>50</v>
      </c>
    </row>
    <row r="521" spans="19:23">
      <c r="S521" s="5">
        <f t="shared" si="87"/>
        <v>217</v>
      </c>
      <c r="T521" s="5">
        <f t="shared" si="88"/>
        <v>120</v>
      </c>
      <c r="U521" s="5">
        <f t="shared" si="88"/>
        <v>50</v>
      </c>
      <c r="V521" s="5">
        <f t="shared" si="88"/>
        <v>151</v>
      </c>
      <c r="W521" s="5">
        <f t="shared" si="88"/>
        <v>0</v>
      </c>
    </row>
    <row r="522" spans="19:23">
      <c r="S522" s="5">
        <f t="shared" si="87"/>
        <v>3138</v>
      </c>
      <c r="T522" s="5">
        <f t="shared" si="88"/>
        <v>121</v>
      </c>
      <c r="U522" s="5">
        <f t="shared" si="88"/>
        <v>70</v>
      </c>
      <c r="V522" s="5">
        <f t="shared" si="88"/>
        <v>41</v>
      </c>
      <c r="W522" s="5">
        <f t="shared" si="88"/>
        <v>0</v>
      </c>
    </row>
    <row r="523" spans="19:23">
      <c r="S523" s="5">
        <f t="shared" si="87"/>
        <v>494</v>
      </c>
      <c r="T523" s="5">
        <f t="shared" si="88"/>
        <v>122</v>
      </c>
      <c r="U523" s="5">
        <f t="shared" si="88"/>
        <v>25</v>
      </c>
      <c r="V523" s="5">
        <f t="shared" si="88"/>
        <v>72</v>
      </c>
      <c r="W523" s="5">
        <f t="shared" si="88"/>
        <v>0</v>
      </c>
    </row>
    <row r="524" spans="19:23">
      <c r="S524" s="5">
        <f t="shared" si="87"/>
        <v>4256</v>
      </c>
      <c r="T524" s="5">
        <f t="shared" si="88"/>
        <v>123</v>
      </c>
      <c r="U524" s="5">
        <f t="shared" si="88"/>
        <v>60</v>
      </c>
      <c r="V524" s="5">
        <f t="shared" si="88"/>
        <v>80</v>
      </c>
      <c r="W524" s="5">
        <f t="shared" si="88"/>
        <v>0</v>
      </c>
    </row>
    <row r="525" spans="19:23">
      <c r="S525" s="5">
        <f t="shared" si="87"/>
        <v>1775</v>
      </c>
      <c r="T525" s="5">
        <f t="shared" si="88"/>
        <v>124</v>
      </c>
      <c r="U525" s="5">
        <f t="shared" si="88"/>
        <v>70</v>
      </c>
      <c r="V525" s="5">
        <f t="shared" si="88"/>
        <v>153</v>
      </c>
      <c r="W525" s="5">
        <f t="shared" si="88"/>
        <v>0</v>
      </c>
    </row>
    <row r="526" spans="19:23">
      <c r="S526" s="5">
        <f t="shared" si="87"/>
        <v>2974</v>
      </c>
      <c r="T526" s="5">
        <f t="shared" si="88"/>
        <v>125</v>
      </c>
      <c r="U526" s="5">
        <f t="shared" si="88"/>
        <v>35</v>
      </c>
      <c r="V526" s="5">
        <f t="shared" si="88"/>
        <v>50</v>
      </c>
      <c r="W526" s="5">
        <f t="shared" si="88"/>
        <v>0</v>
      </c>
    </row>
    <row r="527" spans="19:23">
      <c r="S527" s="5">
        <f t="shared" si="87"/>
        <v>1266</v>
      </c>
      <c r="T527" s="5">
        <f t="shared" si="88"/>
        <v>126</v>
      </c>
      <c r="U527" s="5">
        <f t="shared" si="88"/>
        <v>35</v>
      </c>
      <c r="V527" s="5">
        <f t="shared" si="88"/>
        <v>52</v>
      </c>
      <c r="W527" s="5">
        <f t="shared" si="88"/>
        <v>0</v>
      </c>
    </row>
    <row r="528" spans="19:23">
      <c r="S528" s="5">
        <f t="shared" si="87"/>
        <v>3191</v>
      </c>
      <c r="T528" s="5">
        <f t="shared" si="88"/>
        <v>127</v>
      </c>
      <c r="U528" s="5">
        <f t="shared" si="88"/>
        <v>55</v>
      </c>
      <c r="V528" s="5">
        <f t="shared" si="88"/>
        <v>62</v>
      </c>
      <c r="W528" s="5">
        <f t="shared" si="88"/>
        <v>0</v>
      </c>
    </row>
    <row r="529" spans="19:23">
      <c r="S529" s="5">
        <f t="shared" si="87"/>
        <v>179</v>
      </c>
      <c r="T529" s="5">
        <f t="shared" si="88"/>
        <v>128</v>
      </c>
      <c r="U529" s="5">
        <f t="shared" si="88"/>
        <v>50</v>
      </c>
      <c r="V529" s="5">
        <f t="shared" si="88"/>
        <v>52</v>
      </c>
      <c r="W529" s="5">
        <f t="shared" si="88"/>
        <v>0</v>
      </c>
    </row>
    <row r="530" spans="19:23">
      <c r="S530" s="5">
        <f t="shared" si="87"/>
        <v>973</v>
      </c>
      <c r="T530" s="5">
        <f t="shared" si="88"/>
        <v>129</v>
      </c>
      <c r="U530" s="5">
        <f t="shared" si="88"/>
        <v>65</v>
      </c>
      <c r="V530" s="5">
        <f t="shared" si="88"/>
        <v>140</v>
      </c>
      <c r="W530" s="5">
        <f t="shared" ref="W530" si="89">W130</f>
        <v>20</v>
      </c>
    </row>
    <row r="531" spans="19:23">
      <c r="S531" s="5">
        <f t="shared" ref="S531:S594" si="90">D131</f>
        <v>857</v>
      </c>
      <c r="T531" s="5">
        <f t="shared" ref="T531:W594" si="91">T131</f>
        <v>130</v>
      </c>
      <c r="U531" s="5">
        <f t="shared" si="91"/>
        <v>50</v>
      </c>
      <c r="V531" s="5">
        <f t="shared" si="91"/>
        <v>93</v>
      </c>
      <c r="W531" s="5">
        <f t="shared" si="91"/>
        <v>0</v>
      </c>
    </row>
    <row r="532" spans="19:23">
      <c r="S532" s="5">
        <f t="shared" si="90"/>
        <v>217</v>
      </c>
      <c r="T532" s="5">
        <f t="shared" si="91"/>
        <v>131</v>
      </c>
      <c r="U532" s="5">
        <f t="shared" si="91"/>
        <v>50</v>
      </c>
      <c r="V532" s="5">
        <f t="shared" si="91"/>
        <v>52</v>
      </c>
      <c r="W532" s="5">
        <f t="shared" si="91"/>
        <v>20</v>
      </c>
    </row>
    <row r="533" spans="19:23">
      <c r="S533" s="5">
        <f t="shared" si="90"/>
        <v>2642</v>
      </c>
      <c r="T533" s="5">
        <f t="shared" si="91"/>
        <v>132</v>
      </c>
      <c r="U533" s="5">
        <f t="shared" si="91"/>
        <v>75</v>
      </c>
      <c r="V533" s="5">
        <f t="shared" si="91"/>
        <v>101</v>
      </c>
      <c r="W533" s="5">
        <f t="shared" si="91"/>
        <v>0</v>
      </c>
    </row>
    <row r="534" spans="19:23">
      <c r="S534" s="5">
        <f t="shared" si="90"/>
        <v>3360</v>
      </c>
      <c r="T534" s="5">
        <f t="shared" si="91"/>
        <v>133</v>
      </c>
      <c r="U534" s="5">
        <f t="shared" si="91"/>
        <v>55</v>
      </c>
      <c r="V534" s="5">
        <f t="shared" si="91"/>
        <v>90</v>
      </c>
      <c r="W534" s="5">
        <f t="shared" si="91"/>
        <v>20</v>
      </c>
    </row>
    <row r="535" spans="19:23">
      <c r="S535" s="5">
        <f t="shared" si="90"/>
        <v>3309</v>
      </c>
      <c r="T535" s="5">
        <f t="shared" si="91"/>
        <v>134</v>
      </c>
      <c r="U535" s="5">
        <f t="shared" si="91"/>
        <v>30</v>
      </c>
      <c r="V535" s="5">
        <f t="shared" si="91"/>
        <v>63</v>
      </c>
      <c r="W535" s="5">
        <f t="shared" si="91"/>
        <v>50</v>
      </c>
    </row>
    <row r="536" spans="19:23">
      <c r="S536" s="5">
        <f t="shared" si="90"/>
        <v>126</v>
      </c>
      <c r="T536" s="5">
        <f t="shared" si="91"/>
        <v>135</v>
      </c>
      <c r="U536" s="5">
        <f t="shared" si="91"/>
        <v>66</v>
      </c>
      <c r="V536" s="5">
        <f t="shared" si="91"/>
        <v>90</v>
      </c>
      <c r="W536" s="5">
        <f t="shared" si="91"/>
        <v>0</v>
      </c>
    </row>
    <row r="537" spans="19:23">
      <c r="S537" s="5">
        <f t="shared" si="90"/>
        <v>4176</v>
      </c>
      <c r="T537" s="5">
        <f t="shared" si="91"/>
        <v>136</v>
      </c>
      <c r="U537" s="5">
        <f t="shared" si="91"/>
        <v>26</v>
      </c>
      <c r="V537" s="5">
        <f t="shared" si="91"/>
        <v>33</v>
      </c>
      <c r="W537" s="5">
        <f t="shared" si="91"/>
        <v>0</v>
      </c>
    </row>
    <row r="538" spans="19:23">
      <c r="S538" s="5">
        <f t="shared" si="90"/>
        <v>4991</v>
      </c>
      <c r="T538" s="5">
        <f t="shared" si="91"/>
        <v>137</v>
      </c>
      <c r="U538" s="5">
        <f t="shared" si="91"/>
        <v>45</v>
      </c>
      <c r="V538" s="5">
        <f t="shared" si="91"/>
        <v>93</v>
      </c>
      <c r="W538" s="5">
        <f t="shared" si="91"/>
        <v>0</v>
      </c>
    </row>
    <row r="539" spans="19:23">
      <c r="S539" s="5">
        <f t="shared" si="90"/>
        <v>1775</v>
      </c>
      <c r="T539" s="5">
        <f t="shared" si="91"/>
        <v>138</v>
      </c>
      <c r="U539" s="5">
        <f t="shared" si="91"/>
        <v>50</v>
      </c>
      <c r="V539" s="5">
        <f t="shared" si="91"/>
        <v>121</v>
      </c>
      <c r="W539" s="5">
        <f t="shared" si="91"/>
        <v>100</v>
      </c>
    </row>
    <row r="540" spans="19:23">
      <c r="S540" s="5">
        <f t="shared" si="90"/>
        <v>1730</v>
      </c>
      <c r="T540" s="5">
        <f t="shared" si="91"/>
        <v>139</v>
      </c>
      <c r="U540" s="5">
        <f t="shared" si="91"/>
        <v>65</v>
      </c>
      <c r="V540" s="5">
        <f t="shared" si="91"/>
        <v>180</v>
      </c>
      <c r="W540" s="5">
        <f t="shared" si="91"/>
        <v>0</v>
      </c>
    </row>
    <row r="541" spans="19:23">
      <c r="S541" s="5">
        <f t="shared" si="90"/>
        <v>604</v>
      </c>
      <c r="T541" s="5">
        <f t="shared" si="91"/>
        <v>140</v>
      </c>
      <c r="U541" s="5">
        <f t="shared" si="91"/>
        <v>65</v>
      </c>
      <c r="V541" s="5">
        <f t="shared" si="91"/>
        <v>40</v>
      </c>
      <c r="W541" s="5">
        <f t="shared" si="91"/>
        <v>0</v>
      </c>
    </row>
    <row r="542" spans="19:23">
      <c r="S542" s="5">
        <f t="shared" si="90"/>
        <v>2665</v>
      </c>
      <c r="T542" s="5">
        <f t="shared" si="91"/>
        <v>141</v>
      </c>
      <c r="U542" s="5">
        <f t="shared" si="91"/>
        <v>55</v>
      </c>
      <c r="V542" s="5">
        <f t="shared" si="91"/>
        <v>141</v>
      </c>
      <c r="W542" s="5">
        <f t="shared" si="91"/>
        <v>0</v>
      </c>
    </row>
    <row r="543" spans="19:23">
      <c r="S543" s="5">
        <f t="shared" si="90"/>
        <v>2980</v>
      </c>
      <c r="T543" s="5">
        <f t="shared" si="91"/>
        <v>142</v>
      </c>
      <c r="U543" s="5">
        <f t="shared" si="91"/>
        <v>65</v>
      </c>
      <c r="V543" s="5">
        <f t="shared" si="91"/>
        <v>103</v>
      </c>
      <c r="W543" s="5">
        <f t="shared" si="91"/>
        <v>0</v>
      </c>
    </row>
    <row r="544" spans="19:23">
      <c r="S544" s="5">
        <f t="shared" si="90"/>
        <v>1515</v>
      </c>
      <c r="T544" s="5">
        <f t="shared" si="91"/>
        <v>143</v>
      </c>
      <c r="U544" s="5">
        <f t="shared" si="91"/>
        <v>70</v>
      </c>
      <c r="V544" s="5">
        <f t="shared" si="91"/>
        <v>110</v>
      </c>
      <c r="W544" s="5">
        <f t="shared" si="91"/>
        <v>0</v>
      </c>
    </row>
    <row r="545" spans="19:23">
      <c r="S545" s="5">
        <f t="shared" si="90"/>
        <v>193</v>
      </c>
      <c r="T545" s="5">
        <f t="shared" si="91"/>
        <v>144</v>
      </c>
      <c r="U545" s="5">
        <f t="shared" si="91"/>
        <v>45</v>
      </c>
      <c r="V545" s="5">
        <f t="shared" si="91"/>
        <v>124</v>
      </c>
      <c r="W545" s="5">
        <f t="shared" si="91"/>
        <v>0</v>
      </c>
    </row>
    <row r="546" spans="19:23">
      <c r="S546" s="5">
        <f t="shared" si="90"/>
        <v>714</v>
      </c>
      <c r="T546" s="5">
        <f t="shared" si="91"/>
        <v>145</v>
      </c>
      <c r="U546" s="5">
        <f t="shared" si="91"/>
        <v>50</v>
      </c>
      <c r="V546" s="5">
        <f t="shared" si="91"/>
        <v>73</v>
      </c>
      <c r="W546" s="5">
        <f t="shared" si="91"/>
        <v>0</v>
      </c>
    </row>
    <row r="547" spans="19:23">
      <c r="S547" s="5">
        <f t="shared" si="90"/>
        <v>365</v>
      </c>
      <c r="T547" s="5">
        <f t="shared" si="91"/>
        <v>146</v>
      </c>
      <c r="U547" s="5">
        <f t="shared" si="91"/>
        <v>45</v>
      </c>
      <c r="V547" s="5">
        <f t="shared" si="91"/>
        <v>101</v>
      </c>
      <c r="W547" s="5">
        <f t="shared" si="91"/>
        <v>0</v>
      </c>
    </row>
    <row r="548" spans="19:23">
      <c r="S548" s="5">
        <f t="shared" si="90"/>
        <v>4060</v>
      </c>
      <c r="T548" s="5">
        <f t="shared" si="91"/>
        <v>147</v>
      </c>
      <c r="U548" s="5">
        <f t="shared" si="91"/>
        <v>10</v>
      </c>
      <c r="V548" s="5">
        <f t="shared" si="91"/>
        <v>41</v>
      </c>
      <c r="W548" s="5">
        <f t="shared" si="91"/>
        <v>0</v>
      </c>
    </row>
    <row r="549" spans="19:23">
      <c r="S549" s="5">
        <f t="shared" si="90"/>
        <v>1023</v>
      </c>
      <c r="T549" s="5">
        <f t="shared" si="91"/>
        <v>148</v>
      </c>
      <c r="U549" s="5">
        <f t="shared" si="91"/>
        <v>55</v>
      </c>
      <c r="V549" s="5">
        <f t="shared" si="91"/>
        <v>100</v>
      </c>
      <c r="W549" s="5">
        <f t="shared" si="91"/>
        <v>0</v>
      </c>
    </row>
    <row r="550" spans="19:23">
      <c r="S550" s="5">
        <f t="shared" si="90"/>
        <v>1108</v>
      </c>
      <c r="T550" s="5">
        <f t="shared" si="91"/>
        <v>149</v>
      </c>
      <c r="U550" s="5">
        <f t="shared" si="91"/>
        <v>70</v>
      </c>
      <c r="V550" s="5">
        <f t="shared" si="91"/>
        <v>111</v>
      </c>
      <c r="W550" s="5">
        <f t="shared" si="91"/>
        <v>20</v>
      </c>
    </row>
    <row r="551" spans="19:23">
      <c r="S551" s="5">
        <f t="shared" si="90"/>
        <v>862</v>
      </c>
      <c r="T551" s="5">
        <f t="shared" si="91"/>
        <v>150</v>
      </c>
      <c r="U551" s="5">
        <f t="shared" si="91"/>
        <v>75</v>
      </c>
      <c r="V551" s="5">
        <f t="shared" si="91"/>
        <v>155</v>
      </c>
      <c r="W551" s="5">
        <f t="shared" si="91"/>
        <v>0</v>
      </c>
    </row>
    <row r="552" spans="19:23">
      <c r="S552" s="5">
        <f t="shared" si="90"/>
        <v>67</v>
      </c>
      <c r="T552" s="5">
        <f t="shared" si="91"/>
        <v>151</v>
      </c>
      <c r="U552" s="5">
        <f t="shared" si="91"/>
        <v>45</v>
      </c>
      <c r="V552" s="5">
        <f t="shared" si="91"/>
        <v>111</v>
      </c>
      <c r="W552" s="5">
        <f t="shared" si="91"/>
        <v>0</v>
      </c>
    </row>
    <row r="553" spans="19:23">
      <c r="S553" s="5">
        <f t="shared" si="90"/>
        <v>4476</v>
      </c>
      <c r="T553" s="5">
        <f t="shared" si="91"/>
        <v>152</v>
      </c>
      <c r="U553" s="5">
        <f t="shared" si="91"/>
        <v>50</v>
      </c>
      <c r="V553" s="5">
        <f t="shared" si="91"/>
        <v>102</v>
      </c>
      <c r="W553" s="5">
        <f t="shared" si="91"/>
        <v>0</v>
      </c>
    </row>
    <row r="554" spans="19:23">
      <c r="S554" s="5">
        <f t="shared" si="90"/>
        <v>225</v>
      </c>
      <c r="T554" s="5">
        <f t="shared" si="91"/>
        <v>153</v>
      </c>
      <c r="U554" s="5">
        <f t="shared" si="91"/>
        <v>35</v>
      </c>
      <c r="V554" s="5">
        <f t="shared" si="91"/>
        <v>152</v>
      </c>
      <c r="W554" s="5">
        <f t="shared" si="91"/>
        <v>0</v>
      </c>
    </row>
    <row r="555" spans="19:23">
      <c r="S555" s="5">
        <f t="shared" si="90"/>
        <v>2471</v>
      </c>
      <c r="T555" s="5">
        <f t="shared" si="91"/>
        <v>154</v>
      </c>
      <c r="U555" s="5">
        <f t="shared" si="91"/>
        <v>10</v>
      </c>
      <c r="V555" s="5">
        <f t="shared" si="91"/>
        <v>1</v>
      </c>
      <c r="W555" s="5">
        <f t="shared" si="91"/>
        <v>0</v>
      </c>
    </row>
    <row r="556" spans="19:23">
      <c r="S556" s="5">
        <f t="shared" si="90"/>
        <v>1730</v>
      </c>
      <c r="T556" s="5">
        <f t="shared" si="91"/>
        <v>155</v>
      </c>
      <c r="U556" s="5">
        <f t="shared" si="91"/>
        <v>35</v>
      </c>
      <c r="V556" s="5">
        <f t="shared" si="91"/>
        <v>42</v>
      </c>
      <c r="W556" s="5">
        <f t="shared" si="91"/>
        <v>0</v>
      </c>
    </row>
    <row r="557" spans="19:23">
      <c r="S557" s="5">
        <f t="shared" si="90"/>
        <v>2122</v>
      </c>
      <c r="T557" s="5">
        <f t="shared" si="91"/>
        <v>156</v>
      </c>
      <c r="U557" s="5">
        <f t="shared" si="91"/>
        <v>50</v>
      </c>
      <c r="V557" s="5">
        <f t="shared" si="91"/>
        <v>40</v>
      </c>
      <c r="W557" s="5">
        <f t="shared" si="91"/>
        <v>0</v>
      </c>
    </row>
    <row r="558" spans="19:23">
      <c r="S558" s="5">
        <f t="shared" si="90"/>
        <v>4982</v>
      </c>
      <c r="T558" s="5">
        <f t="shared" si="91"/>
        <v>157</v>
      </c>
      <c r="U558" s="5">
        <f t="shared" si="91"/>
        <v>70</v>
      </c>
      <c r="V558" s="5">
        <f t="shared" si="91"/>
        <v>51</v>
      </c>
      <c r="W558" s="5">
        <f t="shared" si="91"/>
        <v>0</v>
      </c>
    </row>
    <row r="559" spans="19:23">
      <c r="S559" s="5">
        <f t="shared" si="90"/>
        <v>488</v>
      </c>
      <c r="T559" s="5">
        <f t="shared" si="91"/>
        <v>158</v>
      </c>
      <c r="U559" s="5">
        <f t="shared" si="91"/>
        <v>15</v>
      </c>
      <c r="V559" s="5">
        <f t="shared" si="91"/>
        <v>84</v>
      </c>
      <c r="W559" s="5">
        <f t="shared" si="91"/>
        <v>0</v>
      </c>
    </row>
    <row r="560" spans="19:23">
      <c r="S560" s="5">
        <f t="shared" si="90"/>
        <v>5320</v>
      </c>
      <c r="T560" s="5">
        <f t="shared" si="91"/>
        <v>159</v>
      </c>
      <c r="U560" s="5">
        <f t="shared" si="91"/>
        <v>21</v>
      </c>
      <c r="V560" s="5">
        <f t="shared" si="91"/>
        <v>42</v>
      </c>
      <c r="W560" s="5">
        <f t="shared" si="91"/>
        <v>0</v>
      </c>
    </row>
    <row r="561" spans="19:23">
      <c r="S561" s="5">
        <f t="shared" si="90"/>
        <v>1683</v>
      </c>
      <c r="T561" s="5">
        <f t="shared" si="91"/>
        <v>160</v>
      </c>
      <c r="U561" s="5">
        <f t="shared" si="91"/>
        <v>35</v>
      </c>
      <c r="V561" s="5">
        <f t="shared" si="91"/>
        <v>182</v>
      </c>
      <c r="W561" s="5">
        <f t="shared" si="91"/>
        <v>0</v>
      </c>
    </row>
    <row r="562" spans="19:23">
      <c r="S562" s="5">
        <f t="shared" si="90"/>
        <v>973</v>
      </c>
      <c r="T562" s="5">
        <f t="shared" si="91"/>
        <v>161</v>
      </c>
      <c r="U562" s="5">
        <f t="shared" si="91"/>
        <v>45</v>
      </c>
      <c r="V562" s="5">
        <f t="shared" si="91"/>
        <v>82</v>
      </c>
      <c r="W562" s="5">
        <f t="shared" si="91"/>
        <v>0</v>
      </c>
    </row>
    <row r="563" spans="19:23">
      <c r="S563" s="5">
        <f t="shared" si="90"/>
        <v>5012</v>
      </c>
      <c r="T563" s="5">
        <f t="shared" si="91"/>
        <v>162</v>
      </c>
      <c r="U563" s="5">
        <f t="shared" si="91"/>
        <v>50</v>
      </c>
      <c r="V563" s="5">
        <f t="shared" si="91"/>
        <v>63</v>
      </c>
      <c r="W563" s="5">
        <f t="shared" si="91"/>
        <v>0</v>
      </c>
    </row>
    <row r="564" spans="19:23">
      <c r="S564" s="5">
        <f t="shared" si="90"/>
        <v>3480</v>
      </c>
      <c r="T564" s="5">
        <f t="shared" si="91"/>
        <v>163</v>
      </c>
      <c r="U564" s="5">
        <f t="shared" si="91"/>
        <v>55</v>
      </c>
      <c r="V564" s="5">
        <f t="shared" si="91"/>
        <v>121</v>
      </c>
      <c r="W564" s="5">
        <f t="shared" si="91"/>
        <v>0</v>
      </c>
    </row>
    <row r="565" spans="19:23">
      <c r="S565" s="5">
        <f t="shared" si="90"/>
        <v>862</v>
      </c>
      <c r="T565" s="5">
        <f t="shared" si="91"/>
        <v>164</v>
      </c>
      <c r="U565" s="5">
        <f t="shared" si="91"/>
        <v>70</v>
      </c>
      <c r="V565" s="5">
        <f t="shared" si="91"/>
        <v>210</v>
      </c>
      <c r="W565" s="5">
        <f t="shared" si="91"/>
        <v>0</v>
      </c>
    </row>
    <row r="566" spans="19:23">
      <c r="S566" s="5">
        <f t="shared" si="90"/>
        <v>3937</v>
      </c>
      <c r="T566" s="5">
        <f t="shared" si="91"/>
        <v>165</v>
      </c>
      <c r="U566" s="5">
        <f t="shared" si="91"/>
        <v>50</v>
      </c>
      <c r="V566" s="5">
        <f t="shared" si="91"/>
        <v>120</v>
      </c>
      <c r="W566" s="5">
        <f t="shared" si="91"/>
        <v>0</v>
      </c>
    </row>
    <row r="567" spans="19:23">
      <c r="S567" s="5">
        <f t="shared" si="90"/>
        <v>766</v>
      </c>
      <c r="T567" s="5">
        <f t="shared" si="91"/>
        <v>166</v>
      </c>
      <c r="U567" s="5">
        <f t="shared" si="91"/>
        <v>70</v>
      </c>
      <c r="V567" s="5">
        <f t="shared" si="91"/>
        <v>20</v>
      </c>
      <c r="W567" s="5">
        <f t="shared" si="91"/>
        <v>0</v>
      </c>
    </row>
    <row r="568" spans="19:23">
      <c r="S568" s="5">
        <f t="shared" si="90"/>
        <v>714</v>
      </c>
      <c r="T568" s="5">
        <f t="shared" si="91"/>
        <v>167</v>
      </c>
      <c r="U568" s="5">
        <f t="shared" si="91"/>
        <v>55</v>
      </c>
      <c r="V568" s="5">
        <f t="shared" si="91"/>
        <v>93</v>
      </c>
      <c r="W568" s="5">
        <f t="shared" si="91"/>
        <v>0</v>
      </c>
    </row>
    <row r="569" spans="19:23">
      <c r="S569" s="5">
        <f t="shared" si="90"/>
        <v>3103</v>
      </c>
      <c r="T569" s="5">
        <f t="shared" si="91"/>
        <v>168</v>
      </c>
      <c r="U569" s="5">
        <f t="shared" si="91"/>
        <v>30</v>
      </c>
      <c r="V569" s="5">
        <f t="shared" si="91"/>
        <v>42</v>
      </c>
      <c r="W569" s="5">
        <f t="shared" si="91"/>
        <v>0</v>
      </c>
    </row>
    <row r="570" spans="19:23">
      <c r="S570" s="5">
        <f t="shared" si="90"/>
        <v>1756</v>
      </c>
      <c r="T570" s="5">
        <f t="shared" si="91"/>
        <v>169</v>
      </c>
      <c r="U570" s="5">
        <f t="shared" si="91"/>
        <v>50</v>
      </c>
      <c r="V570" s="5">
        <f t="shared" si="91"/>
        <v>110</v>
      </c>
      <c r="W570" s="5">
        <f t="shared" si="91"/>
        <v>0</v>
      </c>
    </row>
    <row r="571" spans="19:23">
      <c r="S571" s="5">
        <f t="shared" si="90"/>
        <v>3316</v>
      </c>
      <c r="T571" s="5">
        <f t="shared" si="91"/>
        <v>170</v>
      </c>
      <c r="U571" s="5">
        <f t="shared" si="91"/>
        <v>70</v>
      </c>
      <c r="V571" s="5">
        <f t="shared" si="91"/>
        <v>91</v>
      </c>
      <c r="W571" s="5">
        <f t="shared" si="91"/>
        <v>20</v>
      </c>
    </row>
    <row r="572" spans="19:23">
      <c r="S572" s="5">
        <f t="shared" si="90"/>
        <v>1717</v>
      </c>
      <c r="T572" s="5">
        <f t="shared" si="91"/>
        <v>171</v>
      </c>
      <c r="U572" s="5">
        <f t="shared" si="91"/>
        <v>50</v>
      </c>
      <c r="V572" s="5">
        <f t="shared" si="91"/>
        <v>121</v>
      </c>
      <c r="W572" s="5">
        <f t="shared" si="91"/>
        <v>0</v>
      </c>
    </row>
    <row r="573" spans="19:23">
      <c r="S573" s="5">
        <f t="shared" si="90"/>
        <v>303</v>
      </c>
      <c r="T573" s="5">
        <f t="shared" si="91"/>
        <v>172</v>
      </c>
      <c r="U573" s="5">
        <f t="shared" si="91"/>
        <v>65</v>
      </c>
      <c r="V573" s="5">
        <f t="shared" si="91"/>
        <v>131</v>
      </c>
      <c r="W573" s="5">
        <f t="shared" si="91"/>
        <v>0</v>
      </c>
    </row>
    <row r="574" spans="19:23">
      <c r="S574" s="5">
        <f t="shared" si="90"/>
        <v>1683</v>
      </c>
      <c r="T574" s="5">
        <f t="shared" si="91"/>
        <v>173</v>
      </c>
      <c r="U574" s="5">
        <f t="shared" si="91"/>
        <v>35</v>
      </c>
      <c r="V574" s="5">
        <f t="shared" si="91"/>
        <v>93</v>
      </c>
      <c r="W574" s="5">
        <f t="shared" si="91"/>
        <v>0</v>
      </c>
    </row>
    <row r="575" spans="19:23">
      <c r="S575" s="5">
        <f t="shared" si="90"/>
        <v>2481</v>
      </c>
      <c r="T575" s="5">
        <f t="shared" si="91"/>
        <v>174</v>
      </c>
      <c r="U575" s="5">
        <f t="shared" si="91"/>
        <v>50</v>
      </c>
      <c r="V575" s="5">
        <f t="shared" si="91"/>
        <v>140</v>
      </c>
      <c r="W575" s="5">
        <f t="shared" si="91"/>
        <v>0</v>
      </c>
    </row>
    <row r="576" spans="19:23">
      <c r="S576" s="5">
        <f t="shared" si="90"/>
        <v>126</v>
      </c>
      <c r="T576" s="5">
        <f t="shared" si="91"/>
        <v>175</v>
      </c>
      <c r="U576" s="5">
        <f t="shared" si="91"/>
        <v>35</v>
      </c>
      <c r="V576" s="5">
        <f t="shared" si="91"/>
        <v>81</v>
      </c>
      <c r="W576" s="5">
        <f t="shared" si="91"/>
        <v>0</v>
      </c>
    </row>
    <row r="577" spans="19:23">
      <c r="S577" s="5">
        <f t="shared" si="90"/>
        <v>4488</v>
      </c>
      <c r="T577" s="5">
        <f t="shared" si="91"/>
        <v>176</v>
      </c>
      <c r="U577" s="5">
        <f t="shared" si="91"/>
        <v>30</v>
      </c>
      <c r="V577" s="5">
        <f t="shared" si="91"/>
        <v>142</v>
      </c>
      <c r="W577" s="5">
        <f t="shared" si="91"/>
        <v>0</v>
      </c>
    </row>
    <row r="578" spans="19:23">
      <c r="S578" s="5">
        <f t="shared" si="90"/>
        <v>5148</v>
      </c>
      <c r="T578" s="5">
        <f t="shared" si="91"/>
        <v>177</v>
      </c>
      <c r="U578" s="5">
        <f t="shared" si="91"/>
        <v>45</v>
      </c>
      <c r="V578" s="5">
        <f t="shared" si="91"/>
        <v>111</v>
      </c>
      <c r="W578" s="5">
        <f t="shared" si="91"/>
        <v>0</v>
      </c>
    </row>
    <row r="579" spans="19:23">
      <c r="S579" s="5">
        <f t="shared" si="90"/>
        <v>5137</v>
      </c>
      <c r="T579" s="5">
        <f t="shared" si="91"/>
        <v>178</v>
      </c>
      <c r="U579" s="5">
        <f t="shared" si="91"/>
        <v>10</v>
      </c>
      <c r="V579" s="5">
        <f t="shared" si="91"/>
        <v>55</v>
      </c>
      <c r="W579" s="5">
        <f t="shared" si="91"/>
        <v>0</v>
      </c>
    </row>
    <row r="580" spans="19:23">
      <c r="S580" s="5">
        <f t="shared" si="90"/>
        <v>4476</v>
      </c>
      <c r="T580" s="5">
        <f t="shared" si="91"/>
        <v>179</v>
      </c>
      <c r="U580" s="5">
        <f t="shared" si="91"/>
        <v>36</v>
      </c>
      <c r="V580" s="5">
        <f t="shared" si="91"/>
        <v>102</v>
      </c>
      <c r="W580" s="5">
        <f t="shared" si="91"/>
        <v>0</v>
      </c>
    </row>
    <row r="581" spans="19:23">
      <c r="S581" s="5">
        <f t="shared" si="90"/>
        <v>1108</v>
      </c>
      <c r="T581" s="5">
        <f t="shared" si="91"/>
        <v>180</v>
      </c>
      <c r="U581" s="5">
        <f t="shared" si="91"/>
        <v>35</v>
      </c>
      <c r="V581" s="5">
        <f t="shared" si="91"/>
        <v>31</v>
      </c>
      <c r="W581" s="5">
        <f t="shared" si="91"/>
        <v>0</v>
      </c>
    </row>
    <row r="582" spans="19:23">
      <c r="S582" s="5">
        <f t="shared" si="90"/>
        <v>1730</v>
      </c>
      <c r="T582" s="5">
        <f t="shared" si="91"/>
        <v>181</v>
      </c>
      <c r="U582" s="5">
        <f t="shared" si="91"/>
        <v>75</v>
      </c>
      <c r="V582" s="5">
        <f t="shared" si="91"/>
        <v>134</v>
      </c>
      <c r="W582" s="5">
        <f t="shared" si="91"/>
        <v>0</v>
      </c>
    </row>
    <row r="583" spans="19:23">
      <c r="S583" s="5">
        <f t="shared" si="90"/>
        <v>67</v>
      </c>
      <c r="T583" s="5">
        <f t="shared" si="91"/>
        <v>182</v>
      </c>
      <c r="U583" s="5">
        <f t="shared" si="91"/>
        <v>60</v>
      </c>
      <c r="V583" s="5">
        <f t="shared" si="91"/>
        <v>150</v>
      </c>
      <c r="W583" s="5">
        <f t="shared" si="91"/>
        <v>0</v>
      </c>
    </row>
    <row r="584" spans="19:23">
      <c r="S584" s="5">
        <f t="shared" si="90"/>
        <v>558</v>
      </c>
      <c r="T584" s="5">
        <f t="shared" si="91"/>
        <v>183</v>
      </c>
      <c r="U584" s="5">
        <f t="shared" si="91"/>
        <v>30</v>
      </c>
      <c r="V584" s="5">
        <f t="shared" si="91"/>
        <v>132</v>
      </c>
      <c r="W584" s="5">
        <f t="shared" si="91"/>
        <v>0</v>
      </c>
    </row>
    <row r="585" spans="19:23">
      <c r="S585" s="5">
        <f t="shared" si="90"/>
        <v>973</v>
      </c>
      <c r="T585" s="5">
        <f t="shared" si="91"/>
        <v>184</v>
      </c>
      <c r="U585" s="5">
        <f t="shared" si="91"/>
        <v>45</v>
      </c>
      <c r="V585" s="5">
        <f t="shared" si="91"/>
        <v>72</v>
      </c>
      <c r="W585" s="5">
        <f t="shared" si="91"/>
        <v>0</v>
      </c>
    </row>
    <row r="586" spans="19:23">
      <c r="S586" s="5">
        <f t="shared" si="90"/>
        <v>4940</v>
      </c>
      <c r="T586" s="5">
        <f t="shared" si="91"/>
        <v>185</v>
      </c>
      <c r="U586" s="5">
        <f t="shared" si="91"/>
        <v>15</v>
      </c>
      <c r="V586" s="5">
        <f t="shared" si="91"/>
        <v>1</v>
      </c>
      <c r="W586" s="5">
        <f t="shared" si="91"/>
        <v>0</v>
      </c>
    </row>
    <row r="587" spans="19:23">
      <c r="S587" s="5">
        <f t="shared" si="90"/>
        <v>2122</v>
      </c>
      <c r="T587" s="5">
        <f t="shared" si="91"/>
        <v>186</v>
      </c>
      <c r="U587" s="5">
        <f t="shared" si="91"/>
        <v>15</v>
      </c>
      <c r="V587" s="5">
        <f t="shared" si="91"/>
        <v>51</v>
      </c>
      <c r="W587" s="5">
        <f t="shared" si="91"/>
        <v>0</v>
      </c>
    </row>
    <row r="588" spans="19:23">
      <c r="S588" s="5">
        <f t="shared" si="90"/>
        <v>0</v>
      </c>
      <c r="T588" s="5">
        <f t="shared" si="91"/>
        <v>187</v>
      </c>
      <c r="U588" s="5">
        <f t="shared" si="91"/>
        <v>0</v>
      </c>
      <c r="V588" s="5">
        <f t="shared" si="91"/>
        <v>0</v>
      </c>
      <c r="W588" s="5">
        <f t="shared" si="91"/>
        <v>0</v>
      </c>
    </row>
    <row r="589" spans="19:23">
      <c r="S589" s="5">
        <f t="shared" si="90"/>
        <v>0</v>
      </c>
      <c r="T589" s="5">
        <f t="shared" si="91"/>
        <v>188</v>
      </c>
      <c r="U589" s="5">
        <f t="shared" si="91"/>
        <v>0</v>
      </c>
      <c r="V589" s="5">
        <f t="shared" si="91"/>
        <v>0</v>
      </c>
      <c r="W589" s="5">
        <f t="shared" si="91"/>
        <v>0</v>
      </c>
    </row>
    <row r="590" spans="19:23">
      <c r="S590" s="5">
        <f t="shared" si="90"/>
        <v>0</v>
      </c>
      <c r="T590" s="5">
        <f t="shared" si="91"/>
        <v>189</v>
      </c>
      <c r="U590" s="5">
        <f t="shared" si="91"/>
        <v>0</v>
      </c>
      <c r="V590" s="5">
        <f t="shared" si="91"/>
        <v>0</v>
      </c>
      <c r="W590" s="5">
        <f t="shared" si="91"/>
        <v>0</v>
      </c>
    </row>
    <row r="591" spans="19:23">
      <c r="S591" s="5">
        <f t="shared" si="90"/>
        <v>0</v>
      </c>
      <c r="T591" s="5">
        <f t="shared" si="91"/>
        <v>190</v>
      </c>
      <c r="U591" s="5">
        <f t="shared" si="91"/>
        <v>0</v>
      </c>
      <c r="V591" s="5">
        <f t="shared" si="91"/>
        <v>0</v>
      </c>
      <c r="W591" s="5">
        <f t="shared" si="91"/>
        <v>0</v>
      </c>
    </row>
    <row r="592" spans="19:23">
      <c r="S592" s="5">
        <f t="shared" si="90"/>
        <v>0</v>
      </c>
      <c r="T592" s="5">
        <f t="shared" si="91"/>
        <v>191</v>
      </c>
      <c r="U592" s="5">
        <f t="shared" si="91"/>
        <v>0</v>
      </c>
      <c r="V592" s="5">
        <f t="shared" si="91"/>
        <v>0</v>
      </c>
      <c r="W592" s="5">
        <f t="shared" si="91"/>
        <v>0</v>
      </c>
    </row>
    <row r="593" spans="19:23">
      <c r="S593" s="5">
        <f t="shared" si="90"/>
        <v>0</v>
      </c>
      <c r="T593" s="5">
        <f t="shared" si="91"/>
        <v>192</v>
      </c>
      <c r="U593" s="5">
        <f t="shared" si="91"/>
        <v>0</v>
      </c>
      <c r="V593" s="5">
        <f t="shared" si="91"/>
        <v>0</v>
      </c>
      <c r="W593" s="5">
        <f t="shared" si="91"/>
        <v>0</v>
      </c>
    </row>
    <row r="594" spans="19:23">
      <c r="S594" s="5">
        <f t="shared" si="90"/>
        <v>0</v>
      </c>
      <c r="T594" s="5">
        <f t="shared" si="91"/>
        <v>193</v>
      </c>
      <c r="U594" s="5">
        <f t="shared" si="91"/>
        <v>0</v>
      </c>
      <c r="V594" s="5">
        <f t="shared" si="91"/>
        <v>0</v>
      </c>
      <c r="W594" s="5">
        <f t="shared" ref="W594" si="92">W194</f>
        <v>0</v>
      </c>
    </row>
    <row r="595" spans="19:23">
      <c r="S595" s="5">
        <f t="shared" ref="S595:S601" si="93">D195</f>
        <v>0</v>
      </c>
      <c r="T595" s="5">
        <f t="shared" ref="T595:W601" si="94">T195</f>
        <v>194</v>
      </c>
      <c r="U595" s="5">
        <f t="shared" si="94"/>
        <v>0</v>
      </c>
      <c r="V595" s="5">
        <f t="shared" si="94"/>
        <v>0</v>
      </c>
      <c r="W595" s="5">
        <f t="shared" si="94"/>
        <v>0</v>
      </c>
    </row>
    <row r="596" spans="19:23">
      <c r="S596" s="5">
        <f t="shared" si="93"/>
        <v>0</v>
      </c>
      <c r="T596" s="5">
        <f t="shared" si="94"/>
        <v>195</v>
      </c>
      <c r="U596" s="5">
        <f t="shared" si="94"/>
        <v>0</v>
      </c>
      <c r="V596" s="5">
        <f t="shared" si="94"/>
        <v>0</v>
      </c>
      <c r="W596" s="5">
        <f t="shared" si="94"/>
        <v>0</v>
      </c>
    </row>
    <row r="597" spans="19:23">
      <c r="S597" s="5">
        <f t="shared" si="93"/>
        <v>0</v>
      </c>
      <c r="T597" s="5">
        <f t="shared" si="94"/>
        <v>196</v>
      </c>
      <c r="U597" s="5">
        <f t="shared" si="94"/>
        <v>0</v>
      </c>
      <c r="V597" s="5">
        <f t="shared" si="94"/>
        <v>0</v>
      </c>
      <c r="W597" s="5">
        <f t="shared" si="94"/>
        <v>0</v>
      </c>
    </row>
    <row r="598" spans="19:23">
      <c r="S598" s="5">
        <f t="shared" si="93"/>
        <v>0</v>
      </c>
      <c r="T598" s="5">
        <f t="shared" si="94"/>
        <v>197</v>
      </c>
      <c r="U598" s="5">
        <f t="shared" si="94"/>
        <v>0</v>
      </c>
      <c r="V598" s="5">
        <f t="shared" si="94"/>
        <v>0</v>
      </c>
      <c r="W598" s="5">
        <f t="shared" si="94"/>
        <v>0</v>
      </c>
    </row>
    <row r="599" spans="19:23">
      <c r="S599" s="5">
        <f t="shared" si="93"/>
        <v>0</v>
      </c>
      <c r="T599" s="5">
        <f t="shared" si="94"/>
        <v>198</v>
      </c>
      <c r="U599" s="5">
        <f t="shared" si="94"/>
        <v>0</v>
      </c>
      <c r="V599" s="5">
        <f t="shared" si="94"/>
        <v>0</v>
      </c>
      <c r="W599" s="5">
        <f t="shared" si="94"/>
        <v>0</v>
      </c>
    </row>
    <row r="600" spans="19:23">
      <c r="S600" s="5">
        <f t="shared" si="93"/>
        <v>0</v>
      </c>
      <c r="T600" s="5">
        <f t="shared" si="94"/>
        <v>199</v>
      </c>
      <c r="U600" s="5">
        <f t="shared" si="94"/>
        <v>0</v>
      </c>
      <c r="V600" s="5">
        <f t="shared" si="94"/>
        <v>0</v>
      </c>
      <c r="W600" s="5">
        <f t="shared" si="94"/>
        <v>0</v>
      </c>
    </row>
    <row r="601" spans="19:23">
      <c r="S601" s="5">
        <f t="shared" si="93"/>
        <v>0</v>
      </c>
      <c r="T601" s="5">
        <f t="shared" si="94"/>
        <v>200</v>
      </c>
      <c r="U601" s="5">
        <f t="shared" si="94"/>
        <v>0</v>
      </c>
      <c r="V601" s="5">
        <f t="shared" si="94"/>
        <v>0</v>
      </c>
      <c r="W601" s="5">
        <f t="shared" si="94"/>
        <v>0</v>
      </c>
    </row>
    <row r="602" spans="19:23">
      <c r="S602" s="48">
        <f>E2</f>
        <v>1218</v>
      </c>
      <c r="T602" s="48">
        <f>T2</f>
        <v>1</v>
      </c>
      <c r="U602" s="48">
        <f>K2</f>
        <v>70</v>
      </c>
      <c r="V602" s="48">
        <f t="shared" ref="V602:W602" si="95">L2</f>
        <v>70</v>
      </c>
      <c r="W602" s="48">
        <f t="shared" si="95"/>
        <v>0</v>
      </c>
    </row>
    <row r="603" spans="19:23">
      <c r="S603" s="48">
        <f t="shared" ref="S603:S666" si="96">E3</f>
        <v>50</v>
      </c>
      <c r="T603" s="48">
        <f t="shared" ref="T603:T666" si="97">T3</f>
        <v>2</v>
      </c>
      <c r="U603" s="48">
        <f t="shared" ref="U603:U666" si="98">K3</f>
        <v>50</v>
      </c>
      <c r="V603" s="48">
        <f t="shared" ref="V603:V666" si="99">L3</f>
        <v>61</v>
      </c>
      <c r="W603" s="48">
        <f t="shared" ref="W603:W666" si="100">M3</f>
        <v>90</v>
      </c>
    </row>
    <row r="604" spans="19:23">
      <c r="S604" s="48">
        <f t="shared" si="96"/>
        <v>1318</v>
      </c>
      <c r="T604" s="48">
        <f t="shared" si="97"/>
        <v>3</v>
      </c>
      <c r="U604" s="48">
        <f t="shared" si="98"/>
        <v>30</v>
      </c>
      <c r="V604" s="48">
        <f t="shared" si="99"/>
        <v>52</v>
      </c>
      <c r="W604" s="48">
        <f t="shared" si="100"/>
        <v>0</v>
      </c>
    </row>
    <row r="605" spans="19:23">
      <c r="S605" s="48">
        <f t="shared" si="96"/>
        <v>1310</v>
      </c>
      <c r="T605" s="48">
        <f t="shared" si="97"/>
        <v>4</v>
      </c>
      <c r="U605" s="48">
        <f t="shared" si="98"/>
        <v>70</v>
      </c>
      <c r="V605" s="48">
        <f t="shared" si="99"/>
        <v>92</v>
      </c>
      <c r="W605" s="48">
        <f t="shared" si="100"/>
        <v>0</v>
      </c>
    </row>
    <row r="606" spans="19:23">
      <c r="S606" s="48">
        <f t="shared" si="96"/>
        <v>1310</v>
      </c>
      <c r="T606" s="48">
        <f t="shared" si="97"/>
        <v>5</v>
      </c>
      <c r="U606" s="48">
        <f t="shared" si="98"/>
        <v>35</v>
      </c>
      <c r="V606" s="48">
        <f t="shared" si="99"/>
        <v>105</v>
      </c>
      <c r="W606" s="48">
        <f t="shared" si="100"/>
        <v>50</v>
      </c>
    </row>
    <row r="607" spans="19:23">
      <c r="S607" s="48">
        <f t="shared" si="96"/>
        <v>973</v>
      </c>
      <c r="T607" s="48">
        <f t="shared" si="97"/>
        <v>6</v>
      </c>
      <c r="U607" s="48">
        <f t="shared" si="98"/>
        <v>45</v>
      </c>
      <c r="V607" s="48">
        <f t="shared" si="99"/>
        <v>110</v>
      </c>
      <c r="W607" s="48">
        <f t="shared" si="100"/>
        <v>0</v>
      </c>
    </row>
    <row r="608" spans="19:23">
      <c r="S608" s="48">
        <f t="shared" si="96"/>
        <v>188</v>
      </c>
      <c r="T608" s="48">
        <f t="shared" si="97"/>
        <v>7</v>
      </c>
      <c r="U608" s="48">
        <f t="shared" si="98"/>
        <v>50</v>
      </c>
      <c r="V608" s="48">
        <f t="shared" si="99"/>
        <v>83</v>
      </c>
      <c r="W608" s="48">
        <f t="shared" si="100"/>
        <v>0</v>
      </c>
    </row>
    <row r="609" spans="19:23">
      <c r="S609" s="48">
        <f t="shared" si="96"/>
        <v>973</v>
      </c>
      <c r="T609" s="48">
        <f t="shared" si="97"/>
        <v>8</v>
      </c>
      <c r="U609" s="48">
        <f t="shared" si="98"/>
        <v>65</v>
      </c>
      <c r="V609" s="48">
        <f t="shared" si="99"/>
        <v>140</v>
      </c>
      <c r="W609" s="48">
        <f t="shared" si="100"/>
        <v>0</v>
      </c>
    </row>
    <row r="610" spans="19:23">
      <c r="S610" s="48">
        <f t="shared" si="96"/>
        <v>3310</v>
      </c>
      <c r="T610" s="48">
        <f t="shared" si="97"/>
        <v>9</v>
      </c>
      <c r="U610" s="48">
        <f t="shared" si="98"/>
        <v>75</v>
      </c>
      <c r="V610" s="48">
        <f t="shared" si="99"/>
        <v>71</v>
      </c>
      <c r="W610" s="48">
        <f t="shared" si="100"/>
        <v>0</v>
      </c>
    </row>
    <row r="611" spans="19:23">
      <c r="S611" s="48">
        <f t="shared" si="96"/>
        <v>836</v>
      </c>
      <c r="T611" s="48">
        <f t="shared" si="97"/>
        <v>10</v>
      </c>
      <c r="U611" s="48">
        <f t="shared" si="98"/>
        <v>70</v>
      </c>
      <c r="V611" s="48">
        <f t="shared" si="99"/>
        <v>111</v>
      </c>
      <c r="W611" s="48">
        <f t="shared" si="100"/>
        <v>0</v>
      </c>
    </row>
    <row r="612" spans="19:23">
      <c r="S612" s="48">
        <f t="shared" si="96"/>
        <v>973</v>
      </c>
      <c r="T612" s="48">
        <f t="shared" si="97"/>
        <v>11</v>
      </c>
      <c r="U612" s="48">
        <f t="shared" si="98"/>
        <v>65</v>
      </c>
      <c r="V612" s="48">
        <f t="shared" si="99"/>
        <v>130</v>
      </c>
      <c r="W612" s="48">
        <f t="shared" si="100"/>
        <v>0</v>
      </c>
    </row>
    <row r="613" spans="19:23">
      <c r="S613" s="48">
        <f t="shared" si="96"/>
        <v>3310</v>
      </c>
      <c r="T613" s="48">
        <f t="shared" si="97"/>
        <v>12</v>
      </c>
      <c r="U613" s="48">
        <f t="shared" si="98"/>
        <v>75</v>
      </c>
      <c r="V613" s="48">
        <f t="shared" si="99"/>
        <v>130</v>
      </c>
      <c r="W613" s="48">
        <f t="shared" si="100"/>
        <v>0</v>
      </c>
    </row>
    <row r="614" spans="19:23">
      <c r="S614" s="48">
        <f t="shared" si="96"/>
        <v>836</v>
      </c>
      <c r="T614" s="48">
        <f t="shared" si="97"/>
        <v>13</v>
      </c>
      <c r="U614" s="48">
        <f t="shared" si="98"/>
        <v>65</v>
      </c>
      <c r="V614" s="48">
        <f t="shared" si="99"/>
        <v>93</v>
      </c>
      <c r="W614" s="48">
        <f t="shared" si="100"/>
        <v>0</v>
      </c>
    </row>
    <row r="615" spans="19:23">
      <c r="S615" s="48">
        <f t="shared" si="96"/>
        <v>973</v>
      </c>
      <c r="T615" s="48">
        <f t="shared" si="97"/>
        <v>14</v>
      </c>
      <c r="U615" s="48">
        <f t="shared" si="98"/>
        <v>65</v>
      </c>
      <c r="V615" s="48">
        <f t="shared" si="99"/>
        <v>51</v>
      </c>
      <c r="W615" s="48">
        <f t="shared" si="100"/>
        <v>0</v>
      </c>
    </row>
    <row r="616" spans="19:23">
      <c r="S616" s="48">
        <f t="shared" si="96"/>
        <v>2122</v>
      </c>
      <c r="T616" s="48">
        <f t="shared" si="97"/>
        <v>15</v>
      </c>
      <c r="U616" s="48">
        <f t="shared" si="98"/>
        <v>70</v>
      </c>
      <c r="V616" s="48">
        <f t="shared" si="99"/>
        <v>141</v>
      </c>
      <c r="W616" s="48">
        <f t="shared" si="100"/>
        <v>0</v>
      </c>
    </row>
    <row r="617" spans="19:23">
      <c r="S617" s="48">
        <f t="shared" si="96"/>
        <v>3310</v>
      </c>
      <c r="T617" s="48">
        <f t="shared" si="97"/>
        <v>16</v>
      </c>
      <c r="U617" s="48">
        <f t="shared" si="98"/>
        <v>46</v>
      </c>
      <c r="V617" s="48">
        <f t="shared" si="99"/>
        <v>130</v>
      </c>
      <c r="W617" s="48">
        <f t="shared" si="100"/>
        <v>0</v>
      </c>
    </row>
    <row r="618" spans="19:23">
      <c r="S618" s="48">
        <f t="shared" si="96"/>
        <v>836</v>
      </c>
      <c r="T618" s="48">
        <f t="shared" si="97"/>
        <v>17</v>
      </c>
      <c r="U618" s="48">
        <f t="shared" si="98"/>
        <v>65</v>
      </c>
      <c r="V618" s="48">
        <f t="shared" si="99"/>
        <v>100</v>
      </c>
      <c r="W618" s="48">
        <f t="shared" si="100"/>
        <v>0</v>
      </c>
    </row>
    <row r="619" spans="19:23">
      <c r="S619" s="48">
        <f t="shared" si="96"/>
        <v>973</v>
      </c>
      <c r="T619" s="48">
        <f t="shared" si="97"/>
        <v>18</v>
      </c>
      <c r="U619" s="48">
        <f t="shared" si="98"/>
        <v>65</v>
      </c>
      <c r="V619" s="48">
        <f t="shared" si="99"/>
        <v>92</v>
      </c>
      <c r="W619" s="48">
        <f t="shared" si="100"/>
        <v>0</v>
      </c>
    </row>
    <row r="620" spans="19:23">
      <c r="S620" s="48">
        <f t="shared" si="96"/>
        <v>2122</v>
      </c>
      <c r="T620" s="48">
        <f t="shared" si="97"/>
        <v>19</v>
      </c>
      <c r="U620" s="48">
        <f t="shared" si="98"/>
        <v>50</v>
      </c>
      <c r="V620" s="48">
        <f t="shared" si="99"/>
        <v>113</v>
      </c>
      <c r="W620" s="48">
        <f t="shared" si="100"/>
        <v>0</v>
      </c>
    </row>
    <row r="621" spans="19:23">
      <c r="S621" s="48">
        <f t="shared" si="96"/>
        <v>365</v>
      </c>
      <c r="T621" s="48">
        <f t="shared" si="97"/>
        <v>20</v>
      </c>
      <c r="U621" s="48">
        <f t="shared" si="98"/>
        <v>75</v>
      </c>
      <c r="V621" s="48">
        <f t="shared" si="99"/>
        <v>121</v>
      </c>
      <c r="W621" s="48">
        <f t="shared" si="100"/>
        <v>50</v>
      </c>
    </row>
    <row r="622" spans="19:23">
      <c r="S622" s="48">
        <f t="shared" si="96"/>
        <v>67</v>
      </c>
      <c r="T622" s="48">
        <f t="shared" si="97"/>
        <v>21</v>
      </c>
      <c r="U622" s="48">
        <f t="shared" si="98"/>
        <v>70</v>
      </c>
      <c r="V622" s="48">
        <f t="shared" si="99"/>
        <v>81</v>
      </c>
      <c r="W622" s="48">
        <f t="shared" si="100"/>
        <v>0</v>
      </c>
    </row>
    <row r="623" spans="19:23">
      <c r="S623" s="48">
        <f t="shared" si="96"/>
        <v>176</v>
      </c>
      <c r="T623" s="48">
        <f t="shared" si="97"/>
        <v>22</v>
      </c>
      <c r="U623" s="48">
        <f t="shared" si="98"/>
        <v>65</v>
      </c>
      <c r="V623" s="48">
        <f t="shared" si="99"/>
        <v>130</v>
      </c>
      <c r="W623" s="48">
        <f t="shared" si="100"/>
        <v>0</v>
      </c>
    </row>
    <row r="624" spans="19:23">
      <c r="S624" s="48">
        <f t="shared" si="96"/>
        <v>862</v>
      </c>
      <c r="T624" s="48">
        <f t="shared" si="97"/>
        <v>23</v>
      </c>
      <c r="U624" s="48">
        <f t="shared" si="98"/>
        <v>70</v>
      </c>
      <c r="V624" s="48">
        <f t="shared" si="99"/>
        <v>83</v>
      </c>
      <c r="W624" s="48">
        <f t="shared" si="100"/>
        <v>20</v>
      </c>
    </row>
    <row r="625" spans="19:23">
      <c r="S625" s="48">
        <f t="shared" si="96"/>
        <v>1717</v>
      </c>
      <c r="T625" s="48">
        <f t="shared" si="97"/>
        <v>24</v>
      </c>
      <c r="U625" s="48">
        <f t="shared" si="98"/>
        <v>25</v>
      </c>
      <c r="V625" s="48">
        <f t="shared" si="99"/>
        <v>91</v>
      </c>
      <c r="W625" s="48">
        <f t="shared" si="100"/>
        <v>0</v>
      </c>
    </row>
    <row r="626" spans="19:23">
      <c r="S626" s="48">
        <f t="shared" si="96"/>
        <v>4982</v>
      </c>
      <c r="T626" s="48">
        <f t="shared" si="97"/>
        <v>25</v>
      </c>
      <c r="U626" s="48">
        <f t="shared" si="98"/>
        <v>50</v>
      </c>
      <c r="V626" s="48">
        <f t="shared" si="99"/>
        <v>100</v>
      </c>
      <c r="W626" s="48">
        <f t="shared" si="100"/>
        <v>50</v>
      </c>
    </row>
    <row r="627" spans="19:23">
      <c r="S627" s="48">
        <f t="shared" si="96"/>
        <v>4985</v>
      </c>
      <c r="T627" s="48">
        <f t="shared" si="97"/>
        <v>26</v>
      </c>
      <c r="U627" s="48">
        <f t="shared" si="98"/>
        <v>55</v>
      </c>
      <c r="V627" s="48">
        <f t="shared" si="99"/>
        <v>63</v>
      </c>
      <c r="W627" s="48">
        <f t="shared" si="100"/>
        <v>0</v>
      </c>
    </row>
    <row r="628" spans="19:23">
      <c r="S628" s="48">
        <f t="shared" si="96"/>
        <v>79</v>
      </c>
      <c r="T628" s="48">
        <f t="shared" si="97"/>
        <v>27</v>
      </c>
      <c r="U628" s="48">
        <f t="shared" si="98"/>
        <v>35</v>
      </c>
      <c r="V628" s="48">
        <f t="shared" si="99"/>
        <v>83</v>
      </c>
      <c r="W628" s="48">
        <f t="shared" si="100"/>
        <v>0</v>
      </c>
    </row>
    <row r="629" spans="19:23">
      <c r="S629" s="48">
        <f t="shared" si="96"/>
        <v>303</v>
      </c>
      <c r="T629" s="48">
        <f t="shared" si="97"/>
        <v>28</v>
      </c>
      <c r="U629" s="48">
        <f t="shared" si="98"/>
        <v>55</v>
      </c>
      <c r="V629" s="48">
        <f t="shared" si="99"/>
        <v>20</v>
      </c>
      <c r="W629" s="48">
        <f t="shared" si="100"/>
        <v>0</v>
      </c>
    </row>
    <row r="630" spans="19:23">
      <c r="S630" s="48">
        <f t="shared" si="96"/>
        <v>2363</v>
      </c>
      <c r="T630" s="48">
        <f t="shared" si="97"/>
        <v>29</v>
      </c>
      <c r="U630" s="48">
        <f t="shared" si="98"/>
        <v>55</v>
      </c>
      <c r="V630" s="48">
        <f t="shared" si="99"/>
        <v>63</v>
      </c>
      <c r="W630" s="48">
        <f t="shared" si="100"/>
        <v>50</v>
      </c>
    </row>
    <row r="631" spans="19:23">
      <c r="S631" s="48">
        <f t="shared" si="96"/>
        <v>2481</v>
      </c>
      <c r="T631" s="48">
        <f t="shared" si="97"/>
        <v>30</v>
      </c>
      <c r="U631" s="48">
        <f t="shared" si="98"/>
        <v>55</v>
      </c>
      <c r="V631" s="48">
        <f t="shared" si="99"/>
        <v>110</v>
      </c>
      <c r="W631" s="48">
        <f t="shared" si="100"/>
        <v>40</v>
      </c>
    </row>
    <row r="632" spans="19:23">
      <c r="S632" s="48">
        <f t="shared" si="96"/>
        <v>955</v>
      </c>
      <c r="T632" s="48">
        <f t="shared" si="97"/>
        <v>31</v>
      </c>
      <c r="U632" s="48">
        <f t="shared" si="98"/>
        <v>55</v>
      </c>
      <c r="V632" s="48">
        <f t="shared" si="99"/>
        <v>53</v>
      </c>
      <c r="W632" s="48">
        <f t="shared" si="100"/>
        <v>0</v>
      </c>
    </row>
    <row r="633" spans="19:23">
      <c r="S633" s="48">
        <f t="shared" si="96"/>
        <v>5012</v>
      </c>
      <c r="T633" s="48">
        <f t="shared" si="97"/>
        <v>32</v>
      </c>
      <c r="U633" s="48">
        <f t="shared" si="98"/>
        <v>25</v>
      </c>
      <c r="V633" s="48">
        <f t="shared" si="99"/>
        <v>153</v>
      </c>
      <c r="W633" s="48">
        <f t="shared" si="100"/>
        <v>0</v>
      </c>
    </row>
    <row r="634" spans="19:23">
      <c r="S634" s="48">
        <f t="shared" si="96"/>
        <v>3309</v>
      </c>
      <c r="T634" s="48">
        <f t="shared" si="97"/>
        <v>33</v>
      </c>
      <c r="U634" s="48">
        <f t="shared" si="98"/>
        <v>50</v>
      </c>
      <c r="V634" s="48">
        <f t="shared" si="99"/>
        <v>134</v>
      </c>
      <c r="W634" s="48">
        <f t="shared" si="100"/>
        <v>0</v>
      </c>
    </row>
    <row r="635" spans="19:23">
      <c r="S635" s="48">
        <f t="shared" si="96"/>
        <v>1775</v>
      </c>
      <c r="T635" s="48">
        <f t="shared" si="97"/>
        <v>34</v>
      </c>
      <c r="U635" s="48">
        <f t="shared" si="98"/>
        <v>50</v>
      </c>
      <c r="V635" s="48">
        <f t="shared" si="99"/>
        <v>31</v>
      </c>
      <c r="W635" s="48">
        <f t="shared" si="100"/>
        <v>20</v>
      </c>
    </row>
    <row r="636" spans="19:23">
      <c r="S636" s="48">
        <f t="shared" si="96"/>
        <v>5145</v>
      </c>
      <c r="T636" s="48">
        <f t="shared" si="97"/>
        <v>35</v>
      </c>
      <c r="U636" s="48">
        <f t="shared" si="98"/>
        <v>60</v>
      </c>
      <c r="V636" s="48">
        <f t="shared" si="99"/>
        <v>90</v>
      </c>
      <c r="W636" s="48">
        <f t="shared" si="100"/>
        <v>0</v>
      </c>
    </row>
    <row r="637" spans="19:23">
      <c r="S637" s="48">
        <f t="shared" si="96"/>
        <v>4945</v>
      </c>
      <c r="T637" s="48">
        <f t="shared" si="97"/>
        <v>36</v>
      </c>
      <c r="U637" s="48">
        <f t="shared" si="98"/>
        <v>15</v>
      </c>
      <c r="V637" s="48">
        <f t="shared" si="99"/>
        <v>34</v>
      </c>
      <c r="W637" s="48">
        <f t="shared" si="100"/>
        <v>0</v>
      </c>
    </row>
    <row r="638" spans="19:23">
      <c r="S638" s="48">
        <f t="shared" si="96"/>
        <v>1756</v>
      </c>
      <c r="T638" s="48">
        <f t="shared" si="97"/>
        <v>37</v>
      </c>
      <c r="U638" s="48">
        <f t="shared" si="98"/>
        <v>55</v>
      </c>
      <c r="V638" s="48">
        <f t="shared" si="99"/>
        <v>161</v>
      </c>
      <c r="W638" s="48">
        <f t="shared" si="100"/>
        <v>0</v>
      </c>
    </row>
    <row r="639" spans="19:23">
      <c r="S639" s="48">
        <f t="shared" si="96"/>
        <v>2481</v>
      </c>
      <c r="T639" s="48">
        <f t="shared" si="97"/>
        <v>38</v>
      </c>
      <c r="U639" s="48">
        <f t="shared" si="98"/>
        <v>25</v>
      </c>
      <c r="V639" s="48">
        <f t="shared" si="99"/>
        <v>42</v>
      </c>
      <c r="W639" s="48">
        <f t="shared" si="100"/>
        <v>0</v>
      </c>
    </row>
    <row r="640" spans="19:23">
      <c r="S640" s="48">
        <f t="shared" si="96"/>
        <v>4256</v>
      </c>
      <c r="T640" s="48">
        <f t="shared" si="97"/>
        <v>39</v>
      </c>
      <c r="U640" s="48">
        <f t="shared" si="98"/>
        <v>45</v>
      </c>
      <c r="V640" s="48">
        <f t="shared" si="99"/>
        <v>134</v>
      </c>
      <c r="W640" s="48">
        <f t="shared" si="100"/>
        <v>0</v>
      </c>
    </row>
    <row r="641" spans="19:23">
      <c r="S641" s="48">
        <f t="shared" si="96"/>
        <v>2642</v>
      </c>
      <c r="T641" s="48">
        <f t="shared" si="97"/>
        <v>40</v>
      </c>
      <c r="U641" s="48">
        <f t="shared" si="98"/>
        <v>45</v>
      </c>
      <c r="V641" s="48">
        <f t="shared" si="99"/>
        <v>71</v>
      </c>
      <c r="W641" s="48">
        <f t="shared" si="100"/>
        <v>0</v>
      </c>
    </row>
    <row r="642" spans="19:23">
      <c r="S642" s="48">
        <f t="shared" si="96"/>
        <v>1011</v>
      </c>
      <c r="T642" s="48">
        <f t="shared" si="97"/>
        <v>41</v>
      </c>
      <c r="U642" s="48">
        <f t="shared" si="98"/>
        <v>35</v>
      </c>
      <c r="V642" s="48">
        <f t="shared" si="99"/>
        <v>44</v>
      </c>
      <c r="W642" s="48">
        <f t="shared" si="100"/>
        <v>0</v>
      </c>
    </row>
    <row r="643" spans="19:23">
      <c r="S643" s="48">
        <f t="shared" si="96"/>
        <v>558</v>
      </c>
      <c r="T643" s="48">
        <f t="shared" si="97"/>
        <v>42</v>
      </c>
      <c r="U643" s="48">
        <f t="shared" si="98"/>
        <v>75</v>
      </c>
      <c r="V643" s="48">
        <f t="shared" si="99"/>
        <v>133</v>
      </c>
      <c r="W643" s="48">
        <f t="shared" si="100"/>
        <v>0</v>
      </c>
    </row>
    <row r="644" spans="19:23">
      <c r="S644" s="48">
        <f t="shared" si="96"/>
        <v>714</v>
      </c>
      <c r="T644" s="48">
        <f t="shared" si="97"/>
        <v>43</v>
      </c>
      <c r="U644" s="48">
        <f t="shared" si="98"/>
        <v>15</v>
      </c>
      <c r="V644" s="48">
        <f t="shared" si="99"/>
        <v>2</v>
      </c>
      <c r="W644" s="48">
        <f t="shared" si="100"/>
        <v>20</v>
      </c>
    </row>
    <row r="645" spans="19:23">
      <c r="S645" s="48">
        <f t="shared" si="96"/>
        <v>1515</v>
      </c>
      <c r="T645" s="48">
        <f t="shared" si="97"/>
        <v>44</v>
      </c>
      <c r="U645" s="48">
        <f t="shared" si="98"/>
        <v>70</v>
      </c>
      <c r="V645" s="48">
        <f t="shared" si="99"/>
        <v>101</v>
      </c>
      <c r="W645" s="48">
        <f t="shared" si="100"/>
        <v>0</v>
      </c>
    </row>
    <row r="646" spans="19:23">
      <c r="S646" s="48">
        <f t="shared" si="96"/>
        <v>2122</v>
      </c>
      <c r="T646" s="48">
        <f t="shared" si="97"/>
        <v>45</v>
      </c>
      <c r="U646" s="48">
        <f t="shared" si="98"/>
        <v>35</v>
      </c>
      <c r="V646" s="48">
        <f t="shared" si="99"/>
        <v>211</v>
      </c>
      <c r="W646" s="48">
        <f t="shared" si="100"/>
        <v>0</v>
      </c>
    </row>
    <row r="647" spans="19:23">
      <c r="S647" s="48">
        <f t="shared" si="96"/>
        <v>3937</v>
      </c>
      <c r="T647" s="48">
        <f t="shared" si="97"/>
        <v>46</v>
      </c>
      <c r="U647" s="48">
        <f t="shared" si="98"/>
        <v>55</v>
      </c>
      <c r="V647" s="48">
        <f t="shared" si="99"/>
        <v>82</v>
      </c>
      <c r="W647" s="48">
        <f t="shared" si="100"/>
        <v>20</v>
      </c>
    </row>
    <row r="648" spans="19:23">
      <c r="S648" s="48">
        <f t="shared" si="96"/>
        <v>1108</v>
      </c>
      <c r="T648" s="48">
        <f t="shared" si="97"/>
        <v>47</v>
      </c>
      <c r="U648" s="48">
        <f t="shared" si="98"/>
        <v>70</v>
      </c>
      <c r="V648" s="48">
        <f t="shared" si="99"/>
        <v>112</v>
      </c>
      <c r="W648" s="48">
        <f t="shared" si="100"/>
        <v>0</v>
      </c>
    </row>
    <row r="649" spans="19:23">
      <c r="S649" s="48">
        <f t="shared" si="96"/>
        <v>176</v>
      </c>
      <c r="T649" s="48">
        <f t="shared" si="97"/>
        <v>48</v>
      </c>
      <c r="U649" s="48">
        <f t="shared" si="98"/>
        <v>30</v>
      </c>
      <c r="V649" s="48">
        <f t="shared" si="99"/>
        <v>62</v>
      </c>
      <c r="W649" s="48">
        <f t="shared" si="100"/>
        <v>0</v>
      </c>
    </row>
    <row r="650" spans="19:23">
      <c r="S650" s="48">
        <f t="shared" si="96"/>
        <v>5012</v>
      </c>
      <c r="T650" s="48">
        <f t="shared" si="97"/>
        <v>49</v>
      </c>
      <c r="U650" s="48">
        <f t="shared" si="98"/>
        <v>15</v>
      </c>
      <c r="V650" s="48">
        <f t="shared" si="99"/>
        <v>93</v>
      </c>
      <c r="W650" s="48">
        <f t="shared" si="100"/>
        <v>100</v>
      </c>
    </row>
    <row r="651" spans="19:23">
      <c r="S651" s="48">
        <f t="shared" si="96"/>
        <v>67</v>
      </c>
      <c r="T651" s="48">
        <f t="shared" si="97"/>
        <v>50</v>
      </c>
      <c r="U651" s="48">
        <f t="shared" si="98"/>
        <v>75</v>
      </c>
      <c r="V651" s="48">
        <f t="shared" si="99"/>
        <v>190</v>
      </c>
      <c r="W651" s="48">
        <f t="shared" si="100"/>
        <v>0</v>
      </c>
    </row>
    <row r="652" spans="19:23">
      <c r="S652" s="48">
        <f t="shared" si="96"/>
        <v>3504</v>
      </c>
      <c r="T652" s="48">
        <f t="shared" si="97"/>
        <v>51</v>
      </c>
      <c r="U652" s="48">
        <f t="shared" si="98"/>
        <v>51</v>
      </c>
      <c r="V652" s="48">
        <f t="shared" si="99"/>
        <v>80</v>
      </c>
      <c r="W652" s="48">
        <f t="shared" si="100"/>
        <v>0</v>
      </c>
    </row>
    <row r="653" spans="19:23">
      <c r="S653" s="48">
        <f t="shared" si="96"/>
        <v>225</v>
      </c>
      <c r="T653" s="48">
        <f t="shared" si="97"/>
        <v>52</v>
      </c>
      <c r="U653" s="48">
        <f t="shared" si="98"/>
        <v>75</v>
      </c>
      <c r="V653" s="48">
        <f t="shared" si="99"/>
        <v>120</v>
      </c>
      <c r="W653" s="48">
        <f t="shared" si="100"/>
        <v>0</v>
      </c>
    </row>
    <row r="654" spans="19:23">
      <c r="S654" s="48">
        <f t="shared" si="96"/>
        <v>3138</v>
      </c>
      <c r="T654" s="48">
        <f t="shared" si="97"/>
        <v>53</v>
      </c>
      <c r="U654" s="48">
        <f t="shared" si="98"/>
        <v>55</v>
      </c>
      <c r="V654" s="48">
        <f t="shared" si="99"/>
        <v>84</v>
      </c>
      <c r="W654" s="48">
        <f t="shared" si="100"/>
        <v>0</v>
      </c>
    </row>
    <row r="655" spans="19:23">
      <c r="S655" s="48">
        <f t="shared" si="96"/>
        <v>4965</v>
      </c>
      <c r="T655" s="48">
        <f t="shared" si="97"/>
        <v>54</v>
      </c>
      <c r="U655" s="48">
        <f t="shared" si="98"/>
        <v>50</v>
      </c>
      <c r="V655" s="48">
        <f t="shared" si="99"/>
        <v>72</v>
      </c>
      <c r="W655" s="48">
        <f t="shared" si="100"/>
        <v>0</v>
      </c>
    </row>
    <row r="656" spans="19:23">
      <c r="S656" s="48">
        <f t="shared" si="96"/>
        <v>1717</v>
      </c>
      <c r="T656" s="48">
        <f t="shared" si="97"/>
        <v>55</v>
      </c>
      <c r="U656" s="48">
        <f t="shared" si="98"/>
        <v>70</v>
      </c>
      <c r="V656" s="48">
        <f t="shared" si="99"/>
        <v>150</v>
      </c>
      <c r="W656" s="48">
        <f t="shared" si="100"/>
        <v>0</v>
      </c>
    </row>
    <row r="657" spans="19:23">
      <c r="S657" s="48">
        <f t="shared" si="96"/>
        <v>558</v>
      </c>
      <c r="T657" s="48">
        <f t="shared" si="97"/>
        <v>56</v>
      </c>
      <c r="U657" s="48">
        <f t="shared" si="98"/>
        <v>30</v>
      </c>
      <c r="V657" s="48">
        <f t="shared" si="99"/>
        <v>152</v>
      </c>
      <c r="W657" s="48">
        <f t="shared" si="100"/>
        <v>0</v>
      </c>
    </row>
    <row r="658" spans="19:23">
      <c r="S658" s="48">
        <f t="shared" si="96"/>
        <v>4476</v>
      </c>
      <c r="T658" s="48">
        <f t="shared" si="97"/>
        <v>57</v>
      </c>
      <c r="U658" s="48">
        <f t="shared" si="98"/>
        <v>25</v>
      </c>
      <c r="V658" s="48">
        <f t="shared" si="99"/>
        <v>85</v>
      </c>
      <c r="W658" s="48">
        <f t="shared" si="100"/>
        <v>0</v>
      </c>
    </row>
    <row r="659" spans="19:23">
      <c r="S659" s="48">
        <f t="shared" si="96"/>
        <v>604</v>
      </c>
      <c r="T659" s="48">
        <f t="shared" si="97"/>
        <v>58</v>
      </c>
      <c r="U659" s="48">
        <f t="shared" si="98"/>
        <v>55</v>
      </c>
      <c r="V659" s="48">
        <f t="shared" si="99"/>
        <v>171</v>
      </c>
      <c r="W659" s="48">
        <f t="shared" si="100"/>
        <v>0</v>
      </c>
    </row>
    <row r="660" spans="19:23">
      <c r="S660" s="48">
        <f t="shared" si="96"/>
        <v>2177</v>
      </c>
      <c r="T660" s="48">
        <f t="shared" si="97"/>
        <v>59</v>
      </c>
      <c r="U660" s="48">
        <f t="shared" si="98"/>
        <v>70</v>
      </c>
      <c r="V660" s="48">
        <f t="shared" si="99"/>
        <v>180</v>
      </c>
      <c r="W660" s="48">
        <f t="shared" si="100"/>
        <v>0</v>
      </c>
    </row>
    <row r="661" spans="19:23">
      <c r="S661" s="48">
        <f t="shared" si="96"/>
        <v>1318</v>
      </c>
      <c r="T661" s="48">
        <f t="shared" si="97"/>
        <v>60</v>
      </c>
      <c r="U661" s="48">
        <f t="shared" si="98"/>
        <v>70</v>
      </c>
      <c r="V661" s="48">
        <f t="shared" si="99"/>
        <v>101</v>
      </c>
      <c r="W661" s="48">
        <f t="shared" si="100"/>
        <v>20</v>
      </c>
    </row>
    <row r="662" spans="19:23">
      <c r="S662" s="48">
        <f t="shared" si="96"/>
        <v>836</v>
      </c>
      <c r="T662" s="48">
        <f t="shared" si="97"/>
        <v>61</v>
      </c>
      <c r="U662" s="48">
        <f t="shared" si="98"/>
        <v>70</v>
      </c>
      <c r="V662" s="48">
        <f t="shared" si="99"/>
        <v>110</v>
      </c>
      <c r="W662" s="48">
        <f t="shared" si="100"/>
        <v>50</v>
      </c>
    </row>
    <row r="663" spans="19:23">
      <c r="S663" s="48">
        <f t="shared" si="96"/>
        <v>303</v>
      </c>
      <c r="T663" s="48">
        <f t="shared" si="97"/>
        <v>62</v>
      </c>
      <c r="U663" s="48">
        <f t="shared" si="98"/>
        <v>70</v>
      </c>
      <c r="V663" s="48">
        <f t="shared" si="99"/>
        <v>161</v>
      </c>
      <c r="W663" s="48">
        <f t="shared" si="100"/>
        <v>20</v>
      </c>
    </row>
    <row r="664" spans="19:23">
      <c r="S664" s="48">
        <f t="shared" si="96"/>
        <v>2363</v>
      </c>
      <c r="T664" s="48">
        <f t="shared" si="97"/>
        <v>63</v>
      </c>
      <c r="U664" s="48">
        <f t="shared" si="98"/>
        <v>70</v>
      </c>
      <c r="V664" s="48">
        <f t="shared" si="99"/>
        <v>110</v>
      </c>
      <c r="W664" s="48">
        <f t="shared" si="100"/>
        <v>50</v>
      </c>
    </row>
    <row r="665" spans="19:23">
      <c r="S665" s="48">
        <f t="shared" si="96"/>
        <v>5122</v>
      </c>
      <c r="T665" s="48">
        <f t="shared" si="97"/>
        <v>64</v>
      </c>
      <c r="U665" s="48">
        <f t="shared" si="98"/>
        <v>50</v>
      </c>
      <c r="V665" s="48">
        <f t="shared" si="99"/>
        <v>82</v>
      </c>
      <c r="W665" s="48">
        <f t="shared" si="100"/>
        <v>0</v>
      </c>
    </row>
    <row r="666" spans="19:23">
      <c r="S666" s="48">
        <f t="shared" si="96"/>
        <v>3310</v>
      </c>
      <c r="T666" s="48">
        <f t="shared" si="97"/>
        <v>65</v>
      </c>
      <c r="U666" s="48">
        <f t="shared" si="98"/>
        <v>70</v>
      </c>
      <c r="V666" s="48">
        <f t="shared" si="99"/>
        <v>70</v>
      </c>
      <c r="W666" s="48">
        <f t="shared" si="100"/>
        <v>0</v>
      </c>
    </row>
    <row r="667" spans="19:23">
      <c r="S667" s="48">
        <f t="shared" ref="S667:S730" si="101">E67</f>
        <v>4536</v>
      </c>
      <c r="T667" s="48">
        <f t="shared" ref="T667:T730" si="102">T67</f>
        <v>66</v>
      </c>
      <c r="U667" s="48">
        <f t="shared" ref="U667:U730" si="103">K67</f>
        <v>26</v>
      </c>
      <c r="V667" s="48">
        <f t="shared" ref="V667:V730" si="104">L67</f>
        <v>144</v>
      </c>
      <c r="W667" s="48">
        <f t="shared" ref="W667:W730" si="105">M67</f>
        <v>20</v>
      </c>
    </row>
    <row r="668" spans="19:23">
      <c r="S668" s="48">
        <f t="shared" si="101"/>
        <v>955</v>
      </c>
      <c r="T668" s="48">
        <f t="shared" si="102"/>
        <v>67</v>
      </c>
      <c r="U668" s="48">
        <f t="shared" si="103"/>
        <v>70</v>
      </c>
      <c r="V668" s="48">
        <f t="shared" si="104"/>
        <v>113</v>
      </c>
      <c r="W668" s="48">
        <f t="shared" si="105"/>
        <v>0</v>
      </c>
    </row>
    <row r="669" spans="19:23">
      <c r="S669" s="48">
        <f t="shared" si="101"/>
        <v>4982</v>
      </c>
      <c r="T669" s="48">
        <f t="shared" si="102"/>
        <v>68</v>
      </c>
      <c r="U669" s="48">
        <f t="shared" si="103"/>
        <v>50</v>
      </c>
      <c r="V669" s="48">
        <f t="shared" si="104"/>
        <v>52</v>
      </c>
      <c r="W669" s="48">
        <f t="shared" si="105"/>
        <v>0</v>
      </c>
    </row>
    <row r="670" spans="19:23">
      <c r="S670" s="48">
        <f t="shared" si="101"/>
        <v>3360</v>
      </c>
      <c r="T670" s="48">
        <f t="shared" si="102"/>
        <v>69</v>
      </c>
      <c r="U670" s="48">
        <f t="shared" si="103"/>
        <v>30</v>
      </c>
      <c r="V670" s="48">
        <f t="shared" si="104"/>
        <v>101</v>
      </c>
      <c r="W670" s="48">
        <f t="shared" si="105"/>
        <v>0</v>
      </c>
    </row>
    <row r="671" spans="19:23">
      <c r="S671" s="48">
        <f t="shared" si="101"/>
        <v>2980</v>
      </c>
      <c r="T671" s="48">
        <f t="shared" si="102"/>
        <v>70</v>
      </c>
      <c r="U671" s="48">
        <f t="shared" si="103"/>
        <v>65</v>
      </c>
      <c r="V671" s="48">
        <f t="shared" si="104"/>
        <v>91</v>
      </c>
      <c r="W671" s="48">
        <f t="shared" si="105"/>
        <v>0</v>
      </c>
    </row>
    <row r="672" spans="19:23">
      <c r="S672" s="48">
        <f t="shared" si="101"/>
        <v>1730</v>
      </c>
      <c r="T672" s="48">
        <f t="shared" si="102"/>
        <v>71</v>
      </c>
      <c r="U672" s="48">
        <f t="shared" si="103"/>
        <v>30</v>
      </c>
      <c r="V672" s="48">
        <f t="shared" si="104"/>
        <v>103</v>
      </c>
      <c r="W672" s="48">
        <f t="shared" si="105"/>
        <v>50</v>
      </c>
    </row>
    <row r="673" spans="19:23">
      <c r="S673" s="48">
        <f t="shared" si="101"/>
        <v>4063</v>
      </c>
      <c r="T673" s="48">
        <f t="shared" si="102"/>
        <v>72</v>
      </c>
      <c r="U673" s="48">
        <f t="shared" si="103"/>
        <v>35</v>
      </c>
      <c r="V673" s="48">
        <f t="shared" si="104"/>
        <v>60</v>
      </c>
      <c r="W673" s="48">
        <f t="shared" si="105"/>
        <v>0</v>
      </c>
    </row>
    <row r="674" spans="19:23">
      <c r="S674" s="48">
        <f t="shared" si="101"/>
        <v>4256</v>
      </c>
      <c r="T674" s="48">
        <f t="shared" si="102"/>
        <v>73</v>
      </c>
      <c r="U674" s="48">
        <f t="shared" si="103"/>
        <v>30</v>
      </c>
      <c r="V674" s="48">
        <f t="shared" si="104"/>
        <v>123</v>
      </c>
      <c r="W674" s="48">
        <f t="shared" si="105"/>
        <v>0</v>
      </c>
    </row>
    <row r="675" spans="19:23">
      <c r="S675" s="48">
        <f t="shared" si="101"/>
        <v>179</v>
      </c>
      <c r="T675" s="48">
        <f t="shared" si="102"/>
        <v>74</v>
      </c>
      <c r="U675" s="48">
        <f t="shared" si="103"/>
        <v>75</v>
      </c>
      <c r="V675" s="48">
        <f t="shared" si="104"/>
        <v>32</v>
      </c>
      <c r="W675" s="48">
        <f t="shared" si="105"/>
        <v>0</v>
      </c>
    </row>
    <row r="676" spans="19:23">
      <c r="S676" s="48">
        <f t="shared" si="101"/>
        <v>4476</v>
      </c>
      <c r="T676" s="48">
        <f t="shared" si="102"/>
        <v>75</v>
      </c>
      <c r="U676" s="48">
        <f t="shared" si="103"/>
        <v>26</v>
      </c>
      <c r="V676" s="48">
        <f t="shared" si="104"/>
        <v>32</v>
      </c>
      <c r="W676" s="48">
        <f t="shared" si="105"/>
        <v>20</v>
      </c>
    </row>
    <row r="677" spans="19:23">
      <c r="S677" s="48">
        <f t="shared" si="101"/>
        <v>5098</v>
      </c>
      <c r="T677" s="48">
        <f t="shared" si="102"/>
        <v>76</v>
      </c>
      <c r="U677" s="48">
        <f t="shared" si="103"/>
        <v>46</v>
      </c>
      <c r="V677" s="48">
        <f t="shared" si="104"/>
        <v>100</v>
      </c>
      <c r="W677" s="48">
        <f t="shared" si="105"/>
        <v>0</v>
      </c>
    </row>
    <row r="678" spans="19:23">
      <c r="S678" s="48">
        <f t="shared" si="101"/>
        <v>2481</v>
      </c>
      <c r="T678" s="48">
        <f t="shared" si="102"/>
        <v>77</v>
      </c>
      <c r="U678" s="48">
        <f t="shared" si="103"/>
        <v>65</v>
      </c>
      <c r="V678" s="48">
        <f t="shared" si="104"/>
        <v>151</v>
      </c>
      <c r="W678" s="48">
        <f t="shared" si="105"/>
        <v>0</v>
      </c>
    </row>
    <row r="679" spans="19:23">
      <c r="S679" s="48">
        <f t="shared" si="101"/>
        <v>3937</v>
      </c>
      <c r="T679" s="48">
        <f t="shared" si="102"/>
        <v>78</v>
      </c>
      <c r="U679" s="48">
        <f t="shared" si="103"/>
        <v>75</v>
      </c>
      <c r="V679" s="48">
        <f t="shared" si="104"/>
        <v>130</v>
      </c>
      <c r="W679" s="48">
        <f t="shared" si="105"/>
        <v>0</v>
      </c>
    </row>
    <row r="680" spans="19:23">
      <c r="S680" s="48">
        <f t="shared" si="101"/>
        <v>2424</v>
      </c>
      <c r="T680" s="48">
        <f t="shared" si="102"/>
        <v>79</v>
      </c>
      <c r="U680" s="48">
        <f t="shared" si="103"/>
        <v>35</v>
      </c>
      <c r="V680" s="48">
        <f t="shared" si="104"/>
        <v>72</v>
      </c>
      <c r="W680" s="48">
        <f t="shared" si="105"/>
        <v>0</v>
      </c>
    </row>
    <row r="681" spans="19:23">
      <c r="S681" s="48">
        <f t="shared" si="101"/>
        <v>79</v>
      </c>
      <c r="T681" s="48">
        <f t="shared" si="102"/>
        <v>80</v>
      </c>
      <c r="U681" s="48">
        <f t="shared" si="103"/>
        <v>35</v>
      </c>
      <c r="V681" s="48">
        <f t="shared" si="104"/>
        <v>52</v>
      </c>
      <c r="W681" s="48">
        <f t="shared" si="105"/>
        <v>0</v>
      </c>
    </row>
    <row r="682" spans="19:23">
      <c r="S682" s="48">
        <f t="shared" si="101"/>
        <v>4965</v>
      </c>
      <c r="T682" s="48">
        <f t="shared" si="102"/>
        <v>81</v>
      </c>
      <c r="U682" s="48">
        <f t="shared" si="103"/>
        <v>55</v>
      </c>
      <c r="V682" s="48">
        <f t="shared" si="104"/>
        <v>110</v>
      </c>
      <c r="W682" s="48">
        <f t="shared" si="105"/>
        <v>0</v>
      </c>
    </row>
    <row r="683" spans="19:23">
      <c r="S683" s="48">
        <f t="shared" si="101"/>
        <v>1011</v>
      </c>
      <c r="T683" s="48">
        <f t="shared" si="102"/>
        <v>82</v>
      </c>
      <c r="U683" s="48">
        <f t="shared" si="103"/>
        <v>50</v>
      </c>
      <c r="V683" s="48">
        <f t="shared" si="104"/>
        <v>73</v>
      </c>
      <c r="W683" s="48">
        <f t="shared" si="105"/>
        <v>0</v>
      </c>
    </row>
    <row r="684" spans="19:23">
      <c r="S684" s="48">
        <f t="shared" si="101"/>
        <v>1885</v>
      </c>
      <c r="T684" s="48">
        <f t="shared" si="102"/>
        <v>83</v>
      </c>
      <c r="U684" s="48">
        <f t="shared" si="103"/>
        <v>55</v>
      </c>
      <c r="V684" s="48">
        <f t="shared" si="104"/>
        <v>134</v>
      </c>
      <c r="W684" s="48">
        <f t="shared" si="105"/>
        <v>0</v>
      </c>
    </row>
    <row r="685" spans="19:23">
      <c r="S685" s="48">
        <f t="shared" si="101"/>
        <v>836</v>
      </c>
      <c r="T685" s="48">
        <f t="shared" si="102"/>
        <v>84</v>
      </c>
      <c r="U685" s="48">
        <f t="shared" si="103"/>
        <v>70</v>
      </c>
      <c r="V685" s="48">
        <f t="shared" si="104"/>
        <v>121</v>
      </c>
      <c r="W685" s="48">
        <f t="shared" si="105"/>
        <v>0</v>
      </c>
    </row>
    <row r="686" spans="19:23">
      <c r="S686" s="48">
        <f t="shared" si="101"/>
        <v>766</v>
      </c>
      <c r="T686" s="48">
        <f t="shared" si="102"/>
        <v>85</v>
      </c>
      <c r="U686" s="48">
        <f t="shared" si="103"/>
        <v>15</v>
      </c>
      <c r="V686" s="48">
        <f t="shared" si="104"/>
        <v>34</v>
      </c>
      <c r="W686" s="48">
        <f t="shared" si="105"/>
        <v>0</v>
      </c>
    </row>
    <row r="687" spans="19:23">
      <c r="S687" s="48">
        <f t="shared" si="101"/>
        <v>1775</v>
      </c>
      <c r="T687" s="48">
        <f t="shared" si="102"/>
        <v>86</v>
      </c>
      <c r="U687" s="48">
        <f t="shared" si="103"/>
        <v>30</v>
      </c>
      <c r="V687" s="48">
        <f t="shared" si="104"/>
        <v>104</v>
      </c>
      <c r="W687" s="48">
        <f t="shared" si="105"/>
        <v>20</v>
      </c>
    </row>
    <row r="688" spans="19:23">
      <c r="S688" s="48">
        <f t="shared" si="101"/>
        <v>2980</v>
      </c>
      <c r="T688" s="48">
        <f t="shared" si="102"/>
        <v>87</v>
      </c>
      <c r="U688" s="48">
        <f t="shared" si="103"/>
        <v>70</v>
      </c>
      <c r="V688" s="48">
        <f t="shared" si="104"/>
        <v>91</v>
      </c>
      <c r="W688" s="48">
        <f t="shared" si="105"/>
        <v>0</v>
      </c>
    </row>
    <row r="689" spans="19:23">
      <c r="S689" s="48">
        <f t="shared" si="101"/>
        <v>1108</v>
      </c>
      <c r="T689" s="48">
        <f t="shared" si="102"/>
        <v>88</v>
      </c>
      <c r="U689" s="48">
        <f t="shared" si="103"/>
        <v>75</v>
      </c>
      <c r="V689" s="48">
        <f t="shared" si="104"/>
        <v>160</v>
      </c>
      <c r="W689" s="48">
        <f t="shared" si="105"/>
        <v>0</v>
      </c>
    </row>
    <row r="690" spans="19:23">
      <c r="S690" s="48">
        <f t="shared" si="101"/>
        <v>4917</v>
      </c>
      <c r="T690" s="48">
        <f t="shared" si="102"/>
        <v>89</v>
      </c>
      <c r="U690" s="48">
        <f t="shared" si="103"/>
        <v>50</v>
      </c>
      <c r="V690" s="48">
        <f t="shared" si="104"/>
        <v>42</v>
      </c>
      <c r="W690" s="48">
        <f t="shared" si="105"/>
        <v>0</v>
      </c>
    </row>
    <row r="691" spans="19:23">
      <c r="S691" s="48">
        <f t="shared" si="101"/>
        <v>1730</v>
      </c>
      <c r="T691" s="48">
        <f t="shared" si="102"/>
        <v>90</v>
      </c>
      <c r="U691" s="48">
        <f t="shared" si="103"/>
        <v>75</v>
      </c>
      <c r="V691" s="48">
        <f t="shared" si="104"/>
        <v>101</v>
      </c>
      <c r="W691" s="48">
        <f t="shared" si="105"/>
        <v>50</v>
      </c>
    </row>
    <row r="692" spans="19:23">
      <c r="S692" s="48">
        <f t="shared" si="101"/>
        <v>1717</v>
      </c>
      <c r="T692" s="48">
        <f t="shared" si="102"/>
        <v>91</v>
      </c>
      <c r="U692" s="48">
        <f t="shared" si="103"/>
        <v>55</v>
      </c>
      <c r="V692" s="48">
        <f t="shared" si="104"/>
        <v>81</v>
      </c>
      <c r="W692" s="48">
        <f t="shared" si="105"/>
        <v>0</v>
      </c>
    </row>
    <row r="693" spans="19:23">
      <c r="S693" s="48">
        <f t="shared" si="101"/>
        <v>4967</v>
      </c>
      <c r="T693" s="48">
        <f t="shared" si="102"/>
        <v>92</v>
      </c>
      <c r="U693" s="48">
        <f t="shared" si="103"/>
        <v>35</v>
      </c>
      <c r="V693" s="48">
        <f t="shared" si="104"/>
        <v>72</v>
      </c>
      <c r="W693" s="48">
        <f t="shared" si="105"/>
        <v>0</v>
      </c>
    </row>
    <row r="694" spans="19:23">
      <c r="S694" s="48">
        <f t="shared" si="101"/>
        <v>1756</v>
      </c>
      <c r="T694" s="48">
        <f t="shared" si="102"/>
        <v>93</v>
      </c>
      <c r="U694" s="48">
        <f t="shared" si="103"/>
        <v>50</v>
      </c>
      <c r="V694" s="48">
        <f t="shared" si="104"/>
        <v>50</v>
      </c>
      <c r="W694" s="48">
        <f t="shared" si="105"/>
        <v>0</v>
      </c>
    </row>
    <row r="695" spans="19:23">
      <c r="S695" s="48">
        <f t="shared" si="101"/>
        <v>225</v>
      </c>
      <c r="T695" s="48">
        <f t="shared" si="102"/>
        <v>94</v>
      </c>
      <c r="U695" s="48">
        <f t="shared" si="103"/>
        <v>50</v>
      </c>
      <c r="V695" s="48">
        <f t="shared" si="104"/>
        <v>81</v>
      </c>
      <c r="W695" s="48">
        <f t="shared" si="105"/>
        <v>0</v>
      </c>
    </row>
    <row r="696" spans="19:23">
      <c r="S696" s="48">
        <f t="shared" si="101"/>
        <v>3316</v>
      </c>
      <c r="T696" s="48">
        <f t="shared" si="102"/>
        <v>95</v>
      </c>
      <c r="U696" s="48">
        <f t="shared" si="103"/>
        <v>45</v>
      </c>
      <c r="V696" s="48">
        <f t="shared" si="104"/>
        <v>42</v>
      </c>
      <c r="W696" s="48">
        <f t="shared" si="105"/>
        <v>0</v>
      </c>
    </row>
    <row r="697" spans="19:23">
      <c r="S697" s="48">
        <f t="shared" si="101"/>
        <v>857</v>
      </c>
      <c r="T697" s="48">
        <f t="shared" si="102"/>
        <v>96</v>
      </c>
      <c r="U697" s="48">
        <f t="shared" si="103"/>
        <v>70</v>
      </c>
      <c r="V697" s="48">
        <f t="shared" si="104"/>
        <v>82</v>
      </c>
      <c r="W697" s="48">
        <f t="shared" si="105"/>
        <v>0</v>
      </c>
    </row>
    <row r="698" spans="19:23">
      <c r="S698" s="48">
        <f t="shared" si="101"/>
        <v>869</v>
      </c>
      <c r="T698" s="48">
        <f t="shared" si="102"/>
        <v>97</v>
      </c>
      <c r="U698" s="48">
        <f t="shared" si="103"/>
        <v>10</v>
      </c>
      <c r="V698" s="48">
        <f t="shared" si="104"/>
        <v>63</v>
      </c>
      <c r="W698" s="48">
        <f t="shared" si="105"/>
        <v>0</v>
      </c>
    </row>
    <row r="699" spans="19:23">
      <c r="S699" s="48">
        <f t="shared" si="101"/>
        <v>1885</v>
      </c>
      <c r="T699" s="48">
        <f t="shared" si="102"/>
        <v>98</v>
      </c>
      <c r="U699" s="48">
        <f t="shared" si="103"/>
        <v>50</v>
      </c>
      <c r="V699" s="48">
        <f t="shared" si="104"/>
        <v>51</v>
      </c>
      <c r="W699" s="48">
        <f t="shared" si="105"/>
        <v>0</v>
      </c>
    </row>
    <row r="700" spans="19:23">
      <c r="S700" s="48">
        <f t="shared" si="101"/>
        <v>228</v>
      </c>
      <c r="T700" s="48">
        <f t="shared" si="102"/>
        <v>99</v>
      </c>
      <c r="U700" s="48">
        <f t="shared" si="103"/>
        <v>41</v>
      </c>
      <c r="V700" s="48">
        <f t="shared" si="104"/>
        <v>92</v>
      </c>
      <c r="W700" s="48">
        <f t="shared" si="105"/>
        <v>0</v>
      </c>
    </row>
    <row r="701" spans="19:23">
      <c r="S701" s="48">
        <f t="shared" si="101"/>
        <v>1334</v>
      </c>
      <c r="T701" s="48">
        <f t="shared" si="102"/>
        <v>100</v>
      </c>
      <c r="U701" s="48">
        <f t="shared" si="103"/>
        <v>35</v>
      </c>
      <c r="V701" s="48">
        <f t="shared" si="104"/>
        <v>92</v>
      </c>
      <c r="W701" s="48">
        <f t="shared" si="105"/>
        <v>0</v>
      </c>
    </row>
    <row r="702" spans="19:23">
      <c r="S702" s="48">
        <f t="shared" si="101"/>
        <v>1515</v>
      </c>
      <c r="T702" s="48">
        <f t="shared" si="102"/>
        <v>101</v>
      </c>
      <c r="U702" s="48">
        <f t="shared" si="103"/>
        <v>70</v>
      </c>
      <c r="V702" s="48">
        <f t="shared" si="104"/>
        <v>123</v>
      </c>
      <c r="W702" s="48">
        <f t="shared" si="105"/>
        <v>0</v>
      </c>
    </row>
    <row r="703" spans="19:23">
      <c r="S703" s="48">
        <f t="shared" si="101"/>
        <v>67</v>
      </c>
      <c r="T703" s="48">
        <f t="shared" si="102"/>
        <v>102</v>
      </c>
      <c r="U703" s="48">
        <f t="shared" si="103"/>
        <v>65</v>
      </c>
      <c r="V703" s="48">
        <f t="shared" si="104"/>
        <v>180</v>
      </c>
      <c r="W703" s="48">
        <f t="shared" si="105"/>
        <v>0</v>
      </c>
    </row>
    <row r="704" spans="19:23">
      <c r="S704" s="48">
        <f t="shared" si="101"/>
        <v>3103</v>
      </c>
      <c r="T704" s="48">
        <f t="shared" si="102"/>
        <v>103</v>
      </c>
      <c r="U704" s="48">
        <f t="shared" si="103"/>
        <v>35</v>
      </c>
      <c r="V704" s="48">
        <f t="shared" si="104"/>
        <v>142</v>
      </c>
      <c r="W704" s="48">
        <f t="shared" si="105"/>
        <v>0</v>
      </c>
    </row>
    <row r="705" spans="19:23">
      <c r="S705" s="48">
        <f t="shared" si="101"/>
        <v>2980</v>
      </c>
      <c r="T705" s="48">
        <f t="shared" si="102"/>
        <v>104</v>
      </c>
      <c r="U705" s="48">
        <f t="shared" si="103"/>
        <v>75</v>
      </c>
      <c r="V705" s="48">
        <f t="shared" si="104"/>
        <v>100</v>
      </c>
      <c r="W705" s="48">
        <f t="shared" si="105"/>
        <v>50</v>
      </c>
    </row>
    <row r="706" spans="19:23">
      <c r="S706" s="48">
        <f t="shared" si="101"/>
        <v>4917</v>
      </c>
      <c r="T706" s="48">
        <f t="shared" si="102"/>
        <v>105</v>
      </c>
      <c r="U706" s="48">
        <f t="shared" si="103"/>
        <v>70</v>
      </c>
      <c r="V706" s="48">
        <f t="shared" si="104"/>
        <v>161</v>
      </c>
      <c r="W706" s="48">
        <f t="shared" si="105"/>
        <v>0</v>
      </c>
    </row>
    <row r="707" spans="19:23">
      <c r="S707" s="48">
        <f t="shared" si="101"/>
        <v>3191</v>
      </c>
      <c r="T707" s="48">
        <f t="shared" si="102"/>
        <v>106</v>
      </c>
      <c r="U707" s="48">
        <f t="shared" si="103"/>
        <v>70</v>
      </c>
      <c r="V707" s="48">
        <f t="shared" si="104"/>
        <v>52</v>
      </c>
      <c r="W707" s="48">
        <f t="shared" si="105"/>
        <v>0</v>
      </c>
    </row>
    <row r="708" spans="19:23">
      <c r="S708" s="48">
        <f t="shared" si="101"/>
        <v>862</v>
      </c>
      <c r="T708" s="48">
        <f t="shared" si="102"/>
        <v>107</v>
      </c>
      <c r="U708" s="48">
        <f t="shared" si="103"/>
        <v>55</v>
      </c>
      <c r="V708" s="48">
        <f t="shared" si="104"/>
        <v>155</v>
      </c>
      <c r="W708" s="48">
        <f t="shared" si="105"/>
        <v>0</v>
      </c>
    </row>
    <row r="709" spans="19:23">
      <c r="S709" s="48">
        <f t="shared" si="101"/>
        <v>4940</v>
      </c>
      <c r="T709" s="48">
        <f t="shared" si="102"/>
        <v>108</v>
      </c>
      <c r="U709" s="48">
        <f t="shared" si="103"/>
        <v>70</v>
      </c>
      <c r="V709" s="48">
        <f t="shared" si="104"/>
        <v>151</v>
      </c>
      <c r="W709" s="48">
        <f t="shared" si="105"/>
        <v>0</v>
      </c>
    </row>
    <row r="710" spans="19:23">
      <c r="S710" s="48">
        <f t="shared" si="101"/>
        <v>4945</v>
      </c>
      <c r="T710" s="48">
        <f t="shared" si="102"/>
        <v>109</v>
      </c>
      <c r="U710" s="48">
        <f t="shared" si="103"/>
        <v>52</v>
      </c>
      <c r="V710" s="48">
        <f t="shared" si="104"/>
        <v>80</v>
      </c>
      <c r="W710" s="48">
        <f t="shared" si="105"/>
        <v>20</v>
      </c>
    </row>
    <row r="711" spans="19:23">
      <c r="S711" s="48">
        <f t="shared" si="101"/>
        <v>1266</v>
      </c>
      <c r="T711" s="48">
        <f t="shared" si="102"/>
        <v>110</v>
      </c>
      <c r="U711" s="48">
        <f t="shared" si="103"/>
        <v>55</v>
      </c>
      <c r="V711" s="48">
        <f t="shared" si="104"/>
        <v>102</v>
      </c>
      <c r="W711" s="48">
        <f t="shared" si="105"/>
        <v>0</v>
      </c>
    </row>
    <row r="712" spans="19:23">
      <c r="S712" s="48">
        <f t="shared" si="101"/>
        <v>176</v>
      </c>
      <c r="T712" s="48">
        <f t="shared" si="102"/>
        <v>111</v>
      </c>
      <c r="U712" s="48">
        <f t="shared" si="103"/>
        <v>30</v>
      </c>
      <c r="V712" s="48">
        <f t="shared" si="104"/>
        <v>72</v>
      </c>
      <c r="W712" s="48">
        <f t="shared" si="105"/>
        <v>0</v>
      </c>
    </row>
    <row r="713" spans="19:23">
      <c r="S713" s="48">
        <f t="shared" si="101"/>
        <v>3098</v>
      </c>
      <c r="T713" s="48">
        <f t="shared" si="102"/>
        <v>112</v>
      </c>
      <c r="U713" s="48">
        <f t="shared" si="103"/>
        <v>75</v>
      </c>
      <c r="V713" s="48">
        <f t="shared" si="104"/>
        <v>81</v>
      </c>
      <c r="W713" s="48">
        <f t="shared" si="105"/>
        <v>0</v>
      </c>
    </row>
    <row r="714" spans="19:23">
      <c r="S714" s="48">
        <f t="shared" si="101"/>
        <v>2471</v>
      </c>
      <c r="T714" s="48">
        <f t="shared" si="102"/>
        <v>113</v>
      </c>
      <c r="U714" s="48">
        <f t="shared" si="103"/>
        <v>70</v>
      </c>
      <c r="V714" s="48">
        <f t="shared" si="104"/>
        <v>80</v>
      </c>
      <c r="W714" s="48">
        <f t="shared" si="105"/>
        <v>20</v>
      </c>
    </row>
    <row r="715" spans="19:23">
      <c r="S715" s="48">
        <f t="shared" si="101"/>
        <v>4288</v>
      </c>
      <c r="T715" s="48">
        <f t="shared" si="102"/>
        <v>114</v>
      </c>
      <c r="U715" s="48">
        <f t="shared" si="103"/>
        <v>55</v>
      </c>
      <c r="V715" s="48">
        <f t="shared" si="104"/>
        <v>131</v>
      </c>
      <c r="W715" s="48">
        <f t="shared" si="105"/>
        <v>0</v>
      </c>
    </row>
    <row r="716" spans="19:23">
      <c r="S716" s="48">
        <f t="shared" si="101"/>
        <v>5122</v>
      </c>
      <c r="T716" s="48">
        <f t="shared" si="102"/>
        <v>115</v>
      </c>
      <c r="U716" s="48">
        <f t="shared" si="103"/>
        <v>36</v>
      </c>
      <c r="V716" s="48">
        <f t="shared" si="104"/>
        <v>52</v>
      </c>
      <c r="W716" s="48">
        <f t="shared" si="105"/>
        <v>0</v>
      </c>
    </row>
    <row r="717" spans="19:23">
      <c r="S717" s="48">
        <f t="shared" si="101"/>
        <v>5098</v>
      </c>
      <c r="T717" s="48">
        <f t="shared" si="102"/>
        <v>116</v>
      </c>
      <c r="U717" s="48">
        <f t="shared" si="103"/>
        <v>21</v>
      </c>
      <c r="V717" s="48">
        <f t="shared" si="104"/>
        <v>34</v>
      </c>
      <c r="W717" s="48">
        <f t="shared" si="105"/>
        <v>0</v>
      </c>
    </row>
    <row r="718" spans="19:23">
      <c r="S718" s="48">
        <f t="shared" si="101"/>
        <v>353</v>
      </c>
      <c r="T718" s="48">
        <f t="shared" si="102"/>
        <v>117</v>
      </c>
      <c r="U718" s="48">
        <f t="shared" si="103"/>
        <v>50</v>
      </c>
      <c r="V718" s="48">
        <f t="shared" si="104"/>
        <v>120</v>
      </c>
      <c r="W718" s="48">
        <f t="shared" si="105"/>
        <v>0</v>
      </c>
    </row>
    <row r="719" spans="19:23">
      <c r="S719" s="48">
        <f t="shared" si="101"/>
        <v>4982</v>
      </c>
      <c r="T719" s="48">
        <f t="shared" si="102"/>
        <v>118</v>
      </c>
      <c r="U719" s="48">
        <f t="shared" si="103"/>
        <v>50</v>
      </c>
      <c r="V719" s="48">
        <f t="shared" si="104"/>
        <v>51</v>
      </c>
      <c r="W719" s="48">
        <f t="shared" si="105"/>
        <v>0</v>
      </c>
    </row>
    <row r="720" spans="19:23">
      <c r="S720" s="48">
        <f t="shared" si="101"/>
        <v>3480</v>
      </c>
      <c r="T720" s="48">
        <f t="shared" si="102"/>
        <v>119</v>
      </c>
      <c r="U720" s="48">
        <f t="shared" si="103"/>
        <v>35</v>
      </c>
      <c r="V720" s="48">
        <f t="shared" si="104"/>
        <v>62</v>
      </c>
      <c r="W720" s="48">
        <f t="shared" si="105"/>
        <v>0</v>
      </c>
    </row>
    <row r="721" spans="19:23">
      <c r="S721" s="48">
        <f t="shared" si="101"/>
        <v>1011</v>
      </c>
      <c r="T721" s="48">
        <f t="shared" si="102"/>
        <v>120</v>
      </c>
      <c r="U721" s="48">
        <f t="shared" si="103"/>
        <v>26</v>
      </c>
      <c r="V721" s="48">
        <f t="shared" si="104"/>
        <v>85</v>
      </c>
      <c r="W721" s="48">
        <f t="shared" si="105"/>
        <v>0</v>
      </c>
    </row>
    <row r="722" spans="19:23">
      <c r="S722" s="48">
        <f t="shared" si="101"/>
        <v>188</v>
      </c>
      <c r="T722" s="48">
        <f t="shared" si="102"/>
        <v>121</v>
      </c>
      <c r="U722" s="48">
        <f t="shared" si="103"/>
        <v>75</v>
      </c>
      <c r="V722" s="48">
        <f t="shared" si="104"/>
        <v>51</v>
      </c>
      <c r="W722" s="48">
        <f t="shared" si="105"/>
        <v>0</v>
      </c>
    </row>
    <row r="723" spans="19:23">
      <c r="S723" s="48">
        <f t="shared" si="101"/>
        <v>604</v>
      </c>
      <c r="T723" s="48">
        <f t="shared" si="102"/>
        <v>122</v>
      </c>
      <c r="U723" s="48">
        <f t="shared" si="103"/>
        <v>50</v>
      </c>
      <c r="V723" s="48">
        <f t="shared" si="104"/>
        <v>81</v>
      </c>
      <c r="W723" s="48">
        <f t="shared" si="105"/>
        <v>0</v>
      </c>
    </row>
    <row r="724" spans="19:23">
      <c r="S724" s="48">
        <f t="shared" si="101"/>
        <v>2052</v>
      </c>
      <c r="T724" s="48">
        <f t="shared" si="102"/>
        <v>123</v>
      </c>
      <c r="U724" s="48">
        <f t="shared" si="103"/>
        <v>70</v>
      </c>
      <c r="V724" s="48">
        <f t="shared" si="104"/>
        <v>121</v>
      </c>
      <c r="W724" s="48">
        <f t="shared" si="105"/>
        <v>0</v>
      </c>
    </row>
    <row r="725" spans="19:23">
      <c r="S725" s="48">
        <f t="shared" si="101"/>
        <v>955</v>
      </c>
      <c r="T725" s="48">
        <f t="shared" si="102"/>
        <v>124</v>
      </c>
      <c r="U725" s="48">
        <f t="shared" si="103"/>
        <v>35</v>
      </c>
      <c r="V725" s="48">
        <f t="shared" si="104"/>
        <v>152</v>
      </c>
      <c r="W725" s="48">
        <f t="shared" si="105"/>
        <v>20</v>
      </c>
    </row>
    <row r="726" spans="19:23">
      <c r="S726" s="48">
        <f t="shared" si="101"/>
        <v>884</v>
      </c>
      <c r="T726" s="48">
        <f t="shared" si="102"/>
        <v>125</v>
      </c>
      <c r="U726" s="48">
        <f t="shared" si="103"/>
        <v>41</v>
      </c>
      <c r="V726" s="48">
        <f t="shared" si="104"/>
        <v>143</v>
      </c>
      <c r="W726" s="48">
        <f t="shared" si="105"/>
        <v>0</v>
      </c>
    </row>
    <row r="727" spans="19:23">
      <c r="S727" s="48">
        <f t="shared" si="101"/>
        <v>4536</v>
      </c>
      <c r="T727" s="48">
        <f t="shared" si="102"/>
        <v>126</v>
      </c>
      <c r="U727" s="48">
        <f t="shared" si="103"/>
        <v>35</v>
      </c>
      <c r="V727" s="48">
        <f t="shared" si="104"/>
        <v>102</v>
      </c>
      <c r="W727" s="48">
        <f t="shared" si="105"/>
        <v>0</v>
      </c>
    </row>
    <row r="728" spans="19:23">
      <c r="S728" s="48">
        <f t="shared" si="101"/>
        <v>4965</v>
      </c>
      <c r="T728" s="48">
        <f t="shared" si="102"/>
        <v>127</v>
      </c>
      <c r="U728" s="48">
        <f t="shared" si="103"/>
        <v>35</v>
      </c>
      <c r="V728" s="48">
        <f t="shared" si="104"/>
        <v>111</v>
      </c>
      <c r="W728" s="48">
        <f t="shared" si="105"/>
        <v>0</v>
      </c>
    </row>
    <row r="729" spans="19:23">
      <c r="S729" s="48">
        <f t="shared" si="101"/>
        <v>766</v>
      </c>
      <c r="T729" s="48">
        <f t="shared" si="102"/>
        <v>128</v>
      </c>
      <c r="U729" s="48">
        <f t="shared" si="103"/>
        <v>70</v>
      </c>
      <c r="V729" s="48">
        <f t="shared" si="104"/>
        <v>93</v>
      </c>
      <c r="W729" s="48">
        <f t="shared" si="105"/>
        <v>50</v>
      </c>
    </row>
    <row r="730" spans="19:23">
      <c r="S730" s="48">
        <f t="shared" si="101"/>
        <v>4488</v>
      </c>
      <c r="T730" s="48">
        <f t="shared" si="102"/>
        <v>129</v>
      </c>
      <c r="U730" s="48">
        <f t="shared" si="103"/>
        <v>30</v>
      </c>
      <c r="V730" s="48">
        <f t="shared" si="104"/>
        <v>80</v>
      </c>
      <c r="W730" s="48">
        <f t="shared" si="105"/>
        <v>20</v>
      </c>
    </row>
    <row r="731" spans="19:23">
      <c r="S731" s="48">
        <f t="shared" ref="S731:S794" si="106">E131</f>
        <v>771</v>
      </c>
      <c r="T731" s="48">
        <f t="shared" ref="T731:T794" si="107">T131</f>
        <v>130</v>
      </c>
      <c r="U731" s="48">
        <f t="shared" ref="U731:U794" si="108">K131</f>
        <v>25</v>
      </c>
      <c r="V731" s="48">
        <f t="shared" ref="V731:V794" si="109">L131</f>
        <v>101</v>
      </c>
      <c r="W731" s="48">
        <f t="shared" ref="W731:W794" si="110">M131</f>
        <v>0</v>
      </c>
    </row>
    <row r="732" spans="19:23">
      <c r="S732" s="48">
        <f t="shared" si="106"/>
        <v>1730</v>
      </c>
      <c r="T732" s="48">
        <f t="shared" si="107"/>
        <v>131</v>
      </c>
      <c r="U732" s="48">
        <f t="shared" si="108"/>
        <v>75</v>
      </c>
      <c r="V732" s="48">
        <f t="shared" si="109"/>
        <v>73</v>
      </c>
      <c r="W732" s="48">
        <f t="shared" si="110"/>
        <v>0</v>
      </c>
    </row>
    <row r="733" spans="19:23">
      <c r="S733" s="48">
        <f t="shared" si="106"/>
        <v>337</v>
      </c>
      <c r="T733" s="48">
        <f t="shared" si="107"/>
        <v>132</v>
      </c>
      <c r="U733" s="48">
        <f t="shared" si="108"/>
        <v>50</v>
      </c>
      <c r="V733" s="48">
        <f t="shared" si="109"/>
        <v>110</v>
      </c>
      <c r="W733" s="48">
        <f t="shared" si="110"/>
        <v>0</v>
      </c>
    </row>
    <row r="734" spans="19:23">
      <c r="S734" s="48">
        <f t="shared" si="106"/>
        <v>558</v>
      </c>
      <c r="T734" s="48">
        <f t="shared" si="107"/>
        <v>133</v>
      </c>
      <c r="U734" s="48">
        <f t="shared" si="108"/>
        <v>65</v>
      </c>
      <c r="V734" s="48">
        <f t="shared" si="109"/>
        <v>142</v>
      </c>
      <c r="W734" s="48">
        <f t="shared" si="110"/>
        <v>0</v>
      </c>
    </row>
    <row r="735" spans="19:23">
      <c r="S735" s="48">
        <f t="shared" si="106"/>
        <v>4060</v>
      </c>
      <c r="T735" s="48">
        <f t="shared" si="107"/>
        <v>134</v>
      </c>
      <c r="U735" s="48">
        <f t="shared" si="108"/>
        <v>50</v>
      </c>
      <c r="V735" s="48">
        <f t="shared" si="109"/>
        <v>90</v>
      </c>
      <c r="W735" s="48">
        <f t="shared" si="110"/>
        <v>50</v>
      </c>
    </row>
    <row r="736" spans="19:23">
      <c r="S736" s="48">
        <f t="shared" si="106"/>
        <v>4979</v>
      </c>
      <c r="T736" s="48">
        <f t="shared" si="107"/>
        <v>135</v>
      </c>
      <c r="U736" s="48">
        <f t="shared" si="108"/>
        <v>10</v>
      </c>
      <c r="V736" s="48">
        <f t="shared" si="109"/>
        <v>90</v>
      </c>
      <c r="W736" s="48">
        <f t="shared" si="110"/>
        <v>0</v>
      </c>
    </row>
    <row r="737" spans="19:23">
      <c r="S737" s="48">
        <f t="shared" si="106"/>
        <v>2471</v>
      </c>
      <c r="T737" s="48">
        <f t="shared" si="107"/>
        <v>136</v>
      </c>
      <c r="U737" s="48">
        <f t="shared" si="108"/>
        <v>70</v>
      </c>
      <c r="V737" s="48">
        <f t="shared" si="109"/>
        <v>41</v>
      </c>
      <c r="W737" s="48">
        <f t="shared" si="110"/>
        <v>0</v>
      </c>
    </row>
    <row r="738" spans="19:23">
      <c r="S738" s="48">
        <f t="shared" si="106"/>
        <v>4965</v>
      </c>
      <c r="T738" s="48">
        <f t="shared" si="107"/>
        <v>137</v>
      </c>
      <c r="U738" s="48">
        <f t="shared" si="108"/>
        <v>35</v>
      </c>
      <c r="V738" s="48">
        <f t="shared" si="109"/>
        <v>73</v>
      </c>
      <c r="W738" s="48">
        <f t="shared" si="110"/>
        <v>0</v>
      </c>
    </row>
    <row r="739" spans="19:23">
      <c r="S739" s="48">
        <f t="shared" si="106"/>
        <v>1610</v>
      </c>
      <c r="T739" s="48">
        <f t="shared" si="107"/>
        <v>138</v>
      </c>
      <c r="U739" s="48">
        <f t="shared" si="108"/>
        <v>50</v>
      </c>
      <c r="V739" s="48">
        <f t="shared" si="109"/>
        <v>100</v>
      </c>
      <c r="W739" s="48">
        <f t="shared" si="110"/>
        <v>0</v>
      </c>
    </row>
    <row r="740" spans="19:23">
      <c r="S740" s="48">
        <f t="shared" si="106"/>
        <v>4256</v>
      </c>
      <c r="T740" s="48">
        <f t="shared" si="107"/>
        <v>139</v>
      </c>
      <c r="U740" s="48">
        <f t="shared" si="108"/>
        <v>35</v>
      </c>
      <c r="V740" s="48">
        <f t="shared" si="109"/>
        <v>62</v>
      </c>
      <c r="W740" s="48">
        <f t="shared" si="110"/>
        <v>0</v>
      </c>
    </row>
    <row r="741" spans="19:23">
      <c r="S741" s="48">
        <f t="shared" si="106"/>
        <v>4719</v>
      </c>
      <c r="T741" s="48">
        <f t="shared" si="107"/>
        <v>140</v>
      </c>
      <c r="U741" s="48">
        <f t="shared" si="108"/>
        <v>50</v>
      </c>
      <c r="V741" s="48">
        <f t="shared" si="109"/>
        <v>84</v>
      </c>
      <c r="W741" s="48">
        <f t="shared" si="110"/>
        <v>0</v>
      </c>
    </row>
    <row r="742" spans="19:23">
      <c r="S742" s="48">
        <f t="shared" si="106"/>
        <v>869</v>
      </c>
      <c r="T742" s="48">
        <f t="shared" si="107"/>
        <v>141</v>
      </c>
      <c r="U742" s="48">
        <f t="shared" si="108"/>
        <v>70</v>
      </c>
      <c r="V742" s="48">
        <f t="shared" si="109"/>
        <v>104</v>
      </c>
      <c r="W742" s="48">
        <f t="shared" si="110"/>
        <v>0</v>
      </c>
    </row>
    <row r="743" spans="19:23">
      <c r="S743" s="48">
        <f t="shared" si="106"/>
        <v>228</v>
      </c>
      <c r="T743" s="48">
        <f t="shared" si="107"/>
        <v>142</v>
      </c>
      <c r="U743" s="48">
        <f t="shared" si="108"/>
        <v>41</v>
      </c>
      <c r="V743" s="48">
        <f t="shared" si="109"/>
        <v>83</v>
      </c>
      <c r="W743" s="48">
        <f t="shared" si="110"/>
        <v>0</v>
      </c>
    </row>
    <row r="744" spans="19:23">
      <c r="S744" s="48">
        <f t="shared" si="106"/>
        <v>3309</v>
      </c>
      <c r="T744" s="48">
        <f t="shared" si="107"/>
        <v>143</v>
      </c>
      <c r="U744" s="48">
        <f t="shared" si="108"/>
        <v>70</v>
      </c>
      <c r="V744" s="48">
        <f t="shared" si="109"/>
        <v>122</v>
      </c>
      <c r="W744" s="48">
        <f t="shared" si="110"/>
        <v>50</v>
      </c>
    </row>
    <row r="745" spans="19:23">
      <c r="S745" s="48">
        <f t="shared" si="106"/>
        <v>5320</v>
      </c>
      <c r="T745" s="48">
        <f t="shared" si="107"/>
        <v>144</v>
      </c>
      <c r="U745" s="48">
        <f t="shared" si="108"/>
        <v>15</v>
      </c>
      <c r="V745" s="48">
        <f t="shared" si="109"/>
        <v>61</v>
      </c>
      <c r="W745" s="48">
        <f t="shared" si="110"/>
        <v>0</v>
      </c>
    </row>
    <row r="746" spans="19:23">
      <c r="S746" s="48">
        <f t="shared" si="106"/>
        <v>1218</v>
      </c>
      <c r="T746" s="48">
        <f t="shared" si="107"/>
        <v>145</v>
      </c>
      <c r="U746" s="48">
        <f t="shared" si="108"/>
        <v>70</v>
      </c>
      <c r="V746" s="48">
        <f t="shared" si="109"/>
        <v>150</v>
      </c>
      <c r="W746" s="48">
        <f t="shared" si="110"/>
        <v>0</v>
      </c>
    </row>
    <row r="747" spans="19:23">
      <c r="S747" s="48">
        <f t="shared" si="106"/>
        <v>45</v>
      </c>
      <c r="T747" s="48">
        <f t="shared" si="107"/>
        <v>146</v>
      </c>
      <c r="U747" s="48">
        <f t="shared" si="108"/>
        <v>55</v>
      </c>
      <c r="V747" s="48">
        <f t="shared" si="109"/>
        <v>162</v>
      </c>
      <c r="W747" s="48">
        <f t="shared" si="110"/>
        <v>20</v>
      </c>
    </row>
    <row r="748" spans="19:23">
      <c r="S748" s="48">
        <f t="shared" si="106"/>
        <v>4985</v>
      </c>
      <c r="T748" s="48">
        <f t="shared" si="107"/>
        <v>147</v>
      </c>
      <c r="U748" s="48">
        <f t="shared" si="108"/>
        <v>27</v>
      </c>
      <c r="V748" s="48">
        <f t="shared" si="109"/>
        <v>23</v>
      </c>
      <c r="W748" s="48">
        <f t="shared" si="110"/>
        <v>50</v>
      </c>
    </row>
    <row r="749" spans="19:23">
      <c r="S749" s="48">
        <f t="shared" si="106"/>
        <v>4979</v>
      </c>
      <c r="T749" s="48">
        <f t="shared" si="107"/>
        <v>148</v>
      </c>
      <c r="U749" s="48">
        <f t="shared" si="108"/>
        <v>35</v>
      </c>
      <c r="V749" s="48">
        <f t="shared" si="109"/>
        <v>43</v>
      </c>
      <c r="W749" s="48">
        <f t="shared" si="110"/>
        <v>0</v>
      </c>
    </row>
    <row r="750" spans="19:23">
      <c r="S750" s="48">
        <f t="shared" si="106"/>
        <v>884</v>
      </c>
      <c r="T750" s="48">
        <f t="shared" si="107"/>
        <v>149</v>
      </c>
      <c r="U750" s="48">
        <f t="shared" si="108"/>
        <v>15</v>
      </c>
      <c r="V750" s="48">
        <f t="shared" si="109"/>
        <v>13</v>
      </c>
      <c r="W750" s="48">
        <f t="shared" si="110"/>
        <v>0</v>
      </c>
    </row>
    <row r="751" spans="19:23">
      <c r="S751" s="48">
        <f t="shared" si="106"/>
        <v>2177</v>
      </c>
      <c r="T751" s="48">
        <f t="shared" si="107"/>
        <v>150</v>
      </c>
      <c r="U751" s="48">
        <f t="shared" si="108"/>
        <v>50</v>
      </c>
      <c r="V751" s="48">
        <f t="shared" si="109"/>
        <v>32</v>
      </c>
      <c r="W751" s="48">
        <f t="shared" si="110"/>
        <v>0</v>
      </c>
    </row>
    <row r="752" spans="19:23">
      <c r="S752" s="48">
        <f t="shared" si="106"/>
        <v>217</v>
      </c>
      <c r="T752" s="48">
        <f t="shared" si="107"/>
        <v>151</v>
      </c>
      <c r="U752" s="48">
        <f t="shared" si="108"/>
        <v>70</v>
      </c>
      <c r="V752" s="48">
        <f t="shared" si="109"/>
        <v>81</v>
      </c>
      <c r="W752" s="48">
        <f t="shared" si="110"/>
        <v>0</v>
      </c>
    </row>
    <row r="753" spans="19:23">
      <c r="S753" s="48">
        <f t="shared" si="106"/>
        <v>70</v>
      </c>
      <c r="T753" s="48">
        <f t="shared" si="107"/>
        <v>152</v>
      </c>
      <c r="U753" s="48">
        <f t="shared" si="108"/>
        <v>50</v>
      </c>
      <c r="V753" s="48">
        <f t="shared" si="109"/>
        <v>92</v>
      </c>
      <c r="W753" s="48">
        <f t="shared" si="110"/>
        <v>0</v>
      </c>
    </row>
    <row r="754" spans="19:23">
      <c r="S754" s="48">
        <f t="shared" si="106"/>
        <v>2424</v>
      </c>
      <c r="T754" s="48">
        <f t="shared" si="107"/>
        <v>153</v>
      </c>
      <c r="U754" s="48">
        <f t="shared" si="108"/>
        <v>50</v>
      </c>
      <c r="V754" s="48">
        <f t="shared" si="109"/>
        <v>32</v>
      </c>
      <c r="W754" s="48">
        <f t="shared" si="110"/>
        <v>0</v>
      </c>
    </row>
    <row r="755" spans="19:23">
      <c r="S755" s="48">
        <f t="shared" si="106"/>
        <v>494</v>
      </c>
      <c r="T755" s="48">
        <f t="shared" si="107"/>
        <v>154</v>
      </c>
      <c r="U755" s="48">
        <f t="shared" si="108"/>
        <v>50</v>
      </c>
      <c r="V755" s="48">
        <f t="shared" si="109"/>
        <v>210</v>
      </c>
      <c r="W755" s="48">
        <f t="shared" si="110"/>
        <v>0</v>
      </c>
    </row>
    <row r="756" spans="19:23">
      <c r="S756" s="48">
        <f t="shared" si="106"/>
        <v>228</v>
      </c>
      <c r="T756" s="48">
        <f t="shared" si="107"/>
        <v>155</v>
      </c>
      <c r="U756" s="48">
        <f t="shared" si="108"/>
        <v>10</v>
      </c>
      <c r="V756" s="48">
        <f t="shared" si="109"/>
        <v>32</v>
      </c>
      <c r="W756" s="48">
        <f t="shared" si="110"/>
        <v>0</v>
      </c>
    </row>
    <row r="757" spans="19:23">
      <c r="S757" s="48">
        <f t="shared" si="106"/>
        <v>2052</v>
      </c>
      <c r="T757" s="48">
        <f t="shared" si="107"/>
        <v>156</v>
      </c>
      <c r="U757" s="48">
        <f t="shared" si="108"/>
        <v>70</v>
      </c>
      <c r="V757" s="48">
        <f t="shared" si="109"/>
        <v>101</v>
      </c>
      <c r="W757" s="48">
        <f t="shared" si="110"/>
        <v>0</v>
      </c>
    </row>
    <row r="758" spans="19:23">
      <c r="S758" s="48">
        <f t="shared" si="106"/>
        <v>4176</v>
      </c>
      <c r="T758" s="48">
        <f t="shared" si="107"/>
        <v>157</v>
      </c>
      <c r="U758" s="48">
        <f t="shared" si="108"/>
        <v>50</v>
      </c>
      <c r="V758" s="48">
        <f t="shared" si="109"/>
        <v>150</v>
      </c>
      <c r="W758" s="48">
        <f t="shared" si="110"/>
        <v>0</v>
      </c>
    </row>
    <row r="759" spans="19:23">
      <c r="S759" s="48">
        <f t="shared" si="106"/>
        <v>126</v>
      </c>
      <c r="T759" s="48">
        <f t="shared" si="107"/>
        <v>158</v>
      </c>
      <c r="U759" s="48">
        <f t="shared" si="108"/>
        <v>65</v>
      </c>
      <c r="V759" s="48">
        <f t="shared" si="109"/>
        <v>100</v>
      </c>
      <c r="W759" s="48">
        <f t="shared" si="110"/>
        <v>0</v>
      </c>
    </row>
    <row r="760" spans="19:23">
      <c r="S760" s="48">
        <f t="shared" si="106"/>
        <v>1023</v>
      </c>
      <c r="T760" s="48">
        <f t="shared" si="107"/>
        <v>159</v>
      </c>
      <c r="U760" s="48">
        <f t="shared" si="108"/>
        <v>70</v>
      </c>
      <c r="V760" s="48">
        <f t="shared" si="109"/>
        <v>180</v>
      </c>
      <c r="W760" s="48">
        <f t="shared" si="110"/>
        <v>0</v>
      </c>
    </row>
    <row r="761" spans="19:23">
      <c r="S761" s="48">
        <f t="shared" si="106"/>
        <v>5137</v>
      </c>
      <c r="T761" s="48">
        <f t="shared" si="107"/>
        <v>160</v>
      </c>
      <c r="U761" s="48">
        <f t="shared" si="108"/>
        <v>16</v>
      </c>
      <c r="V761" s="48">
        <f t="shared" si="109"/>
        <v>22</v>
      </c>
      <c r="W761" s="48">
        <f t="shared" si="110"/>
        <v>0</v>
      </c>
    </row>
    <row r="762" spans="19:23">
      <c r="S762" s="48">
        <f t="shared" si="106"/>
        <v>2974</v>
      </c>
      <c r="T762" s="48">
        <f t="shared" si="107"/>
        <v>161</v>
      </c>
      <c r="U762" s="48">
        <f t="shared" si="108"/>
        <v>55</v>
      </c>
      <c r="V762" s="48">
        <f t="shared" si="109"/>
        <v>52</v>
      </c>
      <c r="W762" s="48">
        <f t="shared" si="110"/>
        <v>0</v>
      </c>
    </row>
    <row r="763" spans="19:23">
      <c r="S763" s="48">
        <f t="shared" si="106"/>
        <v>79</v>
      </c>
      <c r="T763" s="48">
        <f t="shared" si="107"/>
        <v>162</v>
      </c>
      <c r="U763" s="48">
        <f t="shared" si="108"/>
        <v>50</v>
      </c>
      <c r="V763" s="48">
        <f t="shared" si="109"/>
        <v>30</v>
      </c>
      <c r="W763" s="48">
        <f t="shared" si="110"/>
        <v>0</v>
      </c>
    </row>
    <row r="764" spans="19:23">
      <c r="S764" s="48">
        <f t="shared" si="106"/>
        <v>1318</v>
      </c>
      <c r="T764" s="48">
        <f t="shared" si="107"/>
        <v>163</v>
      </c>
      <c r="U764" s="48">
        <f t="shared" si="108"/>
        <v>61</v>
      </c>
      <c r="V764" s="48">
        <f t="shared" si="109"/>
        <v>121</v>
      </c>
      <c r="W764" s="48">
        <f t="shared" si="110"/>
        <v>0</v>
      </c>
    </row>
    <row r="765" spans="19:23">
      <c r="S765" s="48">
        <f t="shared" si="106"/>
        <v>225</v>
      </c>
      <c r="T765" s="48">
        <f t="shared" si="107"/>
        <v>164</v>
      </c>
      <c r="U765" s="48">
        <f t="shared" si="108"/>
        <v>50</v>
      </c>
      <c r="V765" s="48">
        <f t="shared" si="109"/>
        <v>72</v>
      </c>
      <c r="W765" s="48">
        <f t="shared" si="110"/>
        <v>0</v>
      </c>
    </row>
    <row r="766" spans="19:23">
      <c r="S766" s="48">
        <f t="shared" si="106"/>
        <v>2135</v>
      </c>
      <c r="T766" s="48">
        <f t="shared" si="107"/>
        <v>165</v>
      </c>
      <c r="U766" s="48">
        <f t="shared" si="108"/>
        <v>35</v>
      </c>
      <c r="V766" s="48">
        <f t="shared" si="109"/>
        <v>152</v>
      </c>
      <c r="W766" s="48">
        <f t="shared" si="110"/>
        <v>0</v>
      </c>
    </row>
    <row r="767" spans="19:23">
      <c r="S767" s="48">
        <f t="shared" si="106"/>
        <v>3310</v>
      </c>
      <c r="T767" s="48">
        <f t="shared" si="107"/>
        <v>166</v>
      </c>
      <c r="U767" s="48">
        <f t="shared" si="108"/>
        <v>30</v>
      </c>
      <c r="V767" s="48">
        <f t="shared" si="109"/>
        <v>103</v>
      </c>
      <c r="W767" s="48">
        <f t="shared" si="110"/>
        <v>20</v>
      </c>
    </row>
    <row r="768" spans="19:23">
      <c r="S768" s="48">
        <f t="shared" si="106"/>
        <v>3098</v>
      </c>
      <c r="T768" s="48">
        <f t="shared" si="107"/>
        <v>167</v>
      </c>
      <c r="U768" s="48">
        <f t="shared" si="108"/>
        <v>30</v>
      </c>
      <c r="V768" s="48">
        <f t="shared" si="109"/>
        <v>142</v>
      </c>
      <c r="W768" s="48">
        <f t="shared" si="110"/>
        <v>20</v>
      </c>
    </row>
    <row r="769" spans="19:23">
      <c r="S769" s="48">
        <f t="shared" si="106"/>
        <v>148</v>
      </c>
      <c r="T769" s="48">
        <f t="shared" si="107"/>
        <v>168</v>
      </c>
      <c r="U769" s="48">
        <f t="shared" si="108"/>
        <v>20</v>
      </c>
      <c r="V769" s="48">
        <f t="shared" si="109"/>
        <v>123</v>
      </c>
      <c r="W769" s="48">
        <f t="shared" si="110"/>
        <v>0</v>
      </c>
    </row>
    <row r="770" spans="19:23">
      <c r="S770" s="48">
        <f t="shared" si="106"/>
        <v>3008</v>
      </c>
      <c r="T770" s="48">
        <f t="shared" si="107"/>
        <v>169</v>
      </c>
      <c r="U770" s="48">
        <f t="shared" si="108"/>
        <v>65</v>
      </c>
      <c r="V770" s="48">
        <f t="shared" si="109"/>
        <v>70</v>
      </c>
      <c r="W770" s="48">
        <f t="shared" si="110"/>
        <v>0</v>
      </c>
    </row>
    <row r="771" spans="19:23">
      <c r="S771" s="48">
        <f t="shared" si="106"/>
        <v>771</v>
      </c>
      <c r="T771" s="48">
        <f t="shared" si="107"/>
        <v>170</v>
      </c>
      <c r="U771" s="48">
        <f t="shared" si="108"/>
        <v>50</v>
      </c>
      <c r="V771" s="48">
        <f t="shared" si="109"/>
        <v>71</v>
      </c>
      <c r="W771" s="48">
        <f t="shared" si="110"/>
        <v>0</v>
      </c>
    </row>
    <row r="772" spans="19:23">
      <c r="S772" s="48">
        <f t="shared" si="106"/>
        <v>4917</v>
      </c>
      <c r="T772" s="48">
        <f t="shared" si="107"/>
        <v>171</v>
      </c>
      <c r="U772" s="48">
        <f t="shared" si="108"/>
        <v>55</v>
      </c>
      <c r="V772" s="48">
        <f t="shared" si="109"/>
        <v>51</v>
      </c>
      <c r="W772" s="48">
        <f t="shared" si="110"/>
        <v>0</v>
      </c>
    </row>
    <row r="773" spans="19:23">
      <c r="S773" s="48">
        <f t="shared" si="106"/>
        <v>5098</v>
      </c>
      <c r="T773" s="48">
        <f t="shared" si="107"/>
        <v>172</v>
      </c>
      <c r="U773" s="48">
        <f t="shared" si="108"/>
        <v>41</v>
      </c>
      <c r="V773" s="48">
        <f t="shared" si="109"/>
        <v>43</v>
      </c>
      <c r="W773" s="48">
        <f t="shared" si="110"/>
        <v>0</v>
      </c>
    </row>
    <row r="774" spans="19:23">
      <c r="S774" s="48">
        <f t="shared" si="106"/>
        <v>79</v>
      </c>
      <c r="T774" s="48">
        <f t="shared" si="107"/>
        <v>173</v>
      </c>
      <c r="U774" s="48">
        <f t="shared" si="108"/>
        <v>65</v>
      </c>
      <c r="V774" s="48">
        <f t="shared" si="109"/>
        <v>101</v>
      </c>
      <c r="W774" s="48">
        <f t="shared" si="110"/>
        <v>0</v>
      </c>
    </row>
    <row r="775" spans="19:23">
      <c r="S775" s="48">
        <f t="shared" si="106"/>
        <v>384</v>
      </c>
      <c r="T775" s="48">
        <f t="shared" si="107"/>
        <v>174</v>
      </c>
      <c r="U775" s="48">
        <f t="shared" si="108"/>
        <v>30</v>
      </c>
      <c r="V775" s="48">
        <f t="shared" si="109"/>
        <v>41</v>
      </c>
      <c r="W775" s="48">
        <f t="shared" si="110"/>
        <v>0</v>
      </c>
    </row>
    <row r="776" spans="19:23">
      <c r="S776" s="48">
        <f t="shared" si="106"/>
        <v>1153</v>
      </c>
      <c r="T776" s="48">
        <f t="shared" si="107"/>
        <v>175</v>
      </c>
      <c r="U776" s="48">
        <f t="shared" si="108"/>
        <v>50</v>
      </c>
      <c r="V776" s="48">
        <f t="shared" si="109"/>
        <v>73</v>
      </c>
      <c r="W776" s="48">
        <f t="shared" si="110"/>
        <v>0</v>
      </c>
    </row>
    <row r="777" spans="19:23">
      <c r="S777" s="48">
        <f t="shared" si="106"/>
        <v>2642</v>
      </c>
      <c r="T777" s="48">
        <f t="shared" si="107"/>
        <v>176</v>
      </c>
      <c r="U777" s="48">
        <f t="shared" si="108"/>
        <v>55</v>
      </c>
      <c r="V777" s="48">
        <f t="shared" si="109"/>
        <v>82</v>
      </c>
      <c r="W777" s="48">
        <f t="shared" si="110"/>
        <v>0</v>
      </c>
    </row>
    <row r="778" spans="19:23">
      <c r="S778" s="48">
        <f t="shared" si="106"/>
        <v>217</v>
      </c>
      <c r="T778" s="48">
        <f t="shared" si="107"/>
        <v>177</v>
      </c>
      <c r="U778" s="48">
        <f t="shared" si="108"/>
        <v>30</v>
      </c>
      <c r="V778" s="48">
        <f t="shared" si="109"/>
        <v>73</v>
      </c>
      <c r="W778" s="48">
        <f t="shared" si="110"/>
        <v>0</v>
      </c>
    </row>
    <row r="779" spans="19:23">
      <c r="S779" s="48">
        <f t="shared" si="106"/>
        <v>1266</v>
      </c>
      <c r="T779" s="48">
        <f t="shared" si="107"/>
        <v>178</v>
      </c>
      <c r="U779" s="48">
        <f t="shared" si="108"/>
        <v>35</v>
      </c>
      <c r="V779" s="48">
        <f t="shared" si="109"/>
        <v>135</v>
      </c>
      <c r="W779" s="48">
        <f t="shared" si="110"/>
        <v>0</v>
      </c>
    </row>
    <row r="780" spans="19:23">
      <c r="S780" s="48">
        <f t="shared" si="106"/>
        <v>3008</v>
      </c>
      <c r="T780" s="48">
        <f t="shared" si="107"/>
        <v>179</v>
      </c>
      <c r="U780" s="48">
        <f t="shared" si="108"/>
        <v>50</v>
      </c>
      <c r="V780" s="48">
        <f t="shared" si="109"/>
        <v>70</v>
      </c>
      <c r="W780" s="48">
        <f t="shared" si="110"/>
        <v>0</v>
      </c>
    </row>
    <row r="781" spans="19:23">
      <c r="S781" s="48">
        <f t="shared" si="106"/>
        <v>337</v>
      </c>
      <c r="T781" s="48">
        <f t="shared" si="107"/>
        <v>180</v>
      </c>
      <c r="U781" s="48">
        <f t="shared" si="108"/>
        <v>70</v>
      </c>
      <c r="V781" s="48">
        <f t="shared" si="109"/>
        <v>71</v>
      </c>
      <c r="W781" s="48">
        <f t="shared" si="110"/>
        <v>40</v>
      </c>
    </row>
    <row r="782" spans="19:23">
      <c r="S782" s="48">
        <f t="shared" si="106"/>
        <v>714</v>
      </c>
      <c r="T782" s="48">
        <f t="shared" si="107"/>
        <v>181</v>
      </c>
      <c r="U782" s="48">
        <f t="shared" si="108"/>
        <v>65</v>
      </c>
      <c r="V782" s="48">
        <f t="shared" si="109"/>
        <v>90</v>
      </c>
      <c r="W782" s="48">
        <f t="shared" si="110"/>
        <v>0</v>
      </c>
    </row>
    <row r="783" spans="19:23">
      <c r="S783" s="48">
        <f t="shared" si="106"/>
        <v>884</v>
      </c>
      <c r="T783" s="48">
        <f t="shared" si="107"/>
        <v>182</v>
      </c>
      <c r="U783" s="48">
        <f t="shared" si="108"/>
        <v>45</v>
      </c>
      <c r="V783" s="48">
        <f t="shared" si="109"/>
        <v>51</v>
      </c>
      <c r="W783" s="48">
        <f t="shared" si="110"/>
        <v>0</v>
      </c>
    </row>
    <row r="784" spans="19:23">
      <c r="S784" s="48">
        <f t="shared" si="106"/>
        <v>3098</v>
      </c>
      <c r="T784" s="48">
        <f t="shared" si="107"/>
        <v>183</v>
      </c>
      <c r="U784" s="48">
        <f t="shared" si="108"/>
        <v>35</v>
      </c>
      <c r="V784" s="48">
        <f t="shared" si="109"/>
        <v>170</v>
      </c>
      <c r="W784" s="48">
        <f t="shared" si="110"/>
        <v>0</v>
      </c>
    </row>
    <row r="785" spans="19:23">
      <c r="S785" s="48">
        <f t="shared" si="106"/>
        <v>1756</v>
      </c>
      <c r="T785" s="48">
        <f t="shared" si="107"/>
        <v>184</v>
      </c>
      <c r="U785" s="48">
        <f t="shared" si="108"/>
        <v>50</v>
      </c>
      <c r="V785" s="48">
        <f t="shared" si="109"/>
        <v>110</v>
      </c>
      <c r="W785" s="48">
        <f t="shared" si="110"/>
        <v>0</v>
      </c>
    </row>
    <row r="786" spans="19:23">
      <c r="S786" s="48">
        <f t="shared" si="106"/>
        <v>1318</v>
      </c>
      <c r="T786" s="48">
        <f t="shared" si="107"/>
        <v>185</v>
      </c>
      <c r="U786" s="48">
        <f t="shared" si="108"/>
        <v>60</v>
      </c>
      <c r="V786" s="48">
        <f t="shared" si="109"/>
        <v>110</v>
      </c>
      <c r="W786" s="48">
        <f t="shared" si="110"/>
        <v>100</v>
      </c>
    </row>
    <row r="787" spans="19:23">
      <c r="S787" s="48">
        <f t="shared" si="106"/>
        <v>3480</v>
      </c>
      <c r="T787" s="48">
        <f t="shared" si="107"/>
        <v>186</v>
      </c>
      <c r="U787" s="48">
        <f t="shared" si="108"/>
        <v>20</v>
      </c>
      <c r="V787" s="48">
        <f t="shared" si="109"/>
        <v>45</v>
      </c>
      <c r="W787" s="48">
        <f t="shared" si="110"/>
        <v>0</v>
      </c>
    </row>
    <row r="788" spans="19:23">
      <c r="S788" s="48">
        <f t="shared" si="106"/>
        <v>0</v>
      </c>
      <c r="T788" s="48">
        <f t="shared" si="107"/>
        <v>187</v>
      </c>
      <c r="U788" s="48">
        <f t="shared" si="108"/>
        <v>0</v>
      </c>
      <c r="V788" s="48">
        <f t="shared" si="109"/>
        <v>0</v>
      </c>
      <c r="W788" s="48">
        <f t="shared" si="110"/>
        <v>0</v>
      </c>
    </row>
    <row r="789" spans="19:23">
      <c r="S789" s="48">
        <f t="shared" si="106"/>
        <v>0</v>
      </c>
      <c r="T789" s="48">
        <f t="shared" si="107"/>
        <v>188</v>
      </c>
      <c r="U789" s="48">
        <f t="shared" si="108"/>
        <v>0</v>
      </c>
      <c r="V789" s="48">
        <f t="shared" si="109"/>
        <v>0</v>
      </c>
      <c r="W789" s="48">
        <f t="shared" si="110"/>
        <v>0</v>
      </c>
    </row>
    <row r="790" spans="19:23">
      <c r="S790" s="48">
        <f t="shared" si="106"/>
        <v>0</v>
      </c>
      <c r="T790" s="48">
        <f t="shared" si="107"/>
        <v>189</v>
      </c>
      <c r="U790" s="48">
        <f t="shared" si="108"/>
        <v>0</v>
      </c>
      <c r="V790" s="48">
        <f t="shared" si="109"/>
        <v>0</v>
      </c>
      <c r="W790" s="48">
        <f t="shared" si="110"/>
        <v>0</v>
      </c>
    </row>
    <row r="791" spans="19:23">
      <c r="S791" s="48">
        <f t="shared" si="106"/>
        <v>0</v>
      </c>
      <c r="T791" s="48">
        <f t="shared" si="107"/>
        <v>190</v>
      </c>
      <c r="U791" s="48">
        <f t="shared" si="108"/>
        <v>0</v>
      </c>
      <c r="V791" s="48">
        <f t="shared" si="109"/>
        <v>0</v>
      </c>
      <c r="W791" s="48">
        <f t="shared" si="110"/>
        <v>0</v>
      </c>
    </row>
    <row r="792" spans="19:23">
      <c r="S792" s="48">
        <f t="shared" si="106"/>
        <v>0</v>
      </c>
      <c r="T792" s="48">
        <f t="shared" si="107"/>
        <v>191</v>
      </c>
      <c r="U792" s="48">
        <f t="shared" si="108"/>
        <v>0</v>
      </c>
      <c r="V792" s="48">
        <f t="shared" si="109"/>
        <v>0</v>
      </c>
      <c r="W792" s="48">
        <f t="shared" si="110"/>
        <v>0</v>
      </c>
    </row>
    <row r="793" spans="19:23">
      <c r="S793" s="48">
        <f t="shared" si="106"/>
        <v>0</v>
      </c>
      <c r="T793" s="48">
        <f t="shared" si="107"/>
        <v>192</v>
      </c>
      <c r="U793" s="48">
        <f t="shared" si="108"/>
        <v>0</v>
      </c>
      <c r="V793" s="48">
        <f t="shared" si="109"/>
        <v>0</v>
      </c>
      <c r="W793" s="48">
        <f t="shared" si="110"/>
        <v>0</v>
      </c>
    </row>
    <row r="794" spans="19:23">
      <c r="S794" s="48">
        <f t="shared" si="106"/>
        <v>0</v>
      </c>
      <c r="T794" s="48">
        <f t="shared" si="107"/>
        <v>193</v>
      </c>
      <c r="U794" s="48">
        <f t="shared" si="108"/>
        <v>0</v>
      </c>
      <c r="V794" s="48">
        <f t="shared" si="109"/>
        <v>0</v>
      </c>
      <c r="W794" s="48">
        <f t="shared" si="110"/>
        <v>0</v>
      </c>
    </row>
    <row r="795" spans="19:23">
      <c r="S795" s="48">
        <f t="shared" ref="S795:S801" si="111">E195</f>
        <v>0</v>
      </c>
      <c r="T795" s="48">
        <f t="shared" ref="T795:T801" si="112">T195</f>
        <v>194</v>
      </c>
      <c r="U795" s="48">
        <f t="shared" ref="U795:U801" si="113">K195</f>
        <v>0</v>
      </c>
      <c r="V795" s="48">
        <f t="shared" ref="V795:V801" si="114">L195</f>
        <v>0</v>
      </c>
      <c r="W795" s="48">
        <f t="shared" ref="W795:W801" si="115">M195</f>
        <v>0</v>
      </c>
    </row>
    <row r="796" spans="19:23">
      <c r="S796" s="48">
        <f t="shared" si="111"/>
        <v>0</v>
      </c>
      <c r="T796" s="48">
        <f t="shared" si="112"/>
        <v>195</v>
      </c>
      <c r="U796" s="48">
        <f t="shared" si="113"/>
        <v>0</v>
      </c>
      <c r="V796" s="48">
        <f t="shared" si="114"/>
        <v>0</v>
      </c>
      <c r="W796" s="48">
        <f t="shared" si="115"/>
        <v>0</v>
      </c>
    </row>
    <row r="797" spans="19:23">
      <c r="S797" s="48">
        <f t="shared" si="111"/>
        <v>0</v>
      </c>
      <c r="T797" s="48">
        <f t="shared" si="112"/>
        <v>196</v>
      </c>
      <c r="U797" s="48">
        <f t="shared" si="113"/>
        <v>0</v>
      </c>
      <c r="V797" s="48">
        <f t="shared" si="114"/>
        <v>0</v>
      </c>
      <c r="W797" s="48">
        <f t="shared" si="115"/>
        <v>0</v>
      </c>
    </row>
    <row r="798" spans="19:23">
      <c r="S798" s="48">
        <f t="shared" si="111"/>
        <v>0</v>
      </c>
      <c r="T798" s="48">
        <f t="shared" si="112"/>
        <v>197</v>
      </c>
      <c r="U798" s="48">
        <f t="shared" si="113"/>
        <v>0</v>
      </c>
      <c r="V798" s="48">
        <f t="shared" si="114"/>
        <v>0</v>
      </c>
      <c r="W798" s="48">
        <f t="shared" si="115"/>
        <v>0</v>
      </c>
    </row>
    <row r="799" spans="19:23">
      <c r="S799" s="48">
        <f t="shared" si="111"/>
        <v>0</v>
      </c>
      <c r="T799" s="48">
        <f t="shared" si="112"/>
        <v>198</v>
      </c>
      <c r="U799" s="48">
        <f t="shared" si="113"/>
        <v>0</v>
      </c>
      <c r="V799" s="48">
        <f t="shared" si="114"/>
        <v>0</v>
      </c>
      <c r="W799" s="48">
        <f t="shared" si="115"/>
        <v>0</v>
      </c>
    </row>
    <row r="800" spans="19:23">
      <c r="S800" s="48">
        <f t="shared" si="111"/>
        <v>0</v>
      </c>
      <c r="T800" s="48">
        <f t="shared" si="112"/>
        <v>199</v>
      </c>
      <c r="U800" s="48">
        <f t="shared" si="113"/>
        <v>0</v>
      </c>
      <c r="V800" s="48">
        <f t="shared" si="114"/>
        <v>0</v>
      </c>
      <c r="W800" s="48">
        <f t="shared" si="115"/>
        <v>0</v>
      </c>
    </row>
    <row r="801" spans="19:23">
      <c r="S801" s="48">
        <f t="shared" si="111"/>
        <v>0</v>
      </c>
      <c r="T801" s="48">
        <f t="shared" si="112"/>
        <v>200</v>
      </c>
      <c r="U801" s="48">
        <f t="shared" si="113"/>
        <v>0</v>
      </c>
      <c r="V801" s="48">
        <f t="shared" si="114"/>
        <v>0</v>
      </c>
      <c r="W801" s="48">
        <f t="shared" si="115"/>
        <v>0</v>
      </c>
    </row>
    <row r="802" spans="19:23">
      <c r="S802" s="48">
        <f>F2</f>
        <v>4488</v>
      </c>
      <c r="T802" s="48">
        <f>T2</f>
        <v>1</v>
      </c>
      <c r="U802" s="48">
        <f>U602</f>
        <v>70</v>
      </c>
      <c r="V802" s="48">
        <f t="shared" ref="V802:W802" si="116">V602</f>
        <v>70</v>
      </c>
      <c r="W802" s="48">
        <f t="shared" si="116"/>
        <v>0</v>
      </c>
    </row>
    <row r="803" spans="19:23">
      <c r="S803" s="48">
        <f t="shared" ref="S803:S805" si="117">F3</f>
        <v>61</v>
      </c>
      <c r="T803" s="48">
        <f t="shared" ref="T803:T866" si="118">T3</f>
        <v>2</v>
      </c>
      <c r="U803" s="48">
        <f t="shared" ref="U803:W803" si="119">U603</f>
        <v>50</v>
      </c>
      <c r="V803" s="48">
        <f t="shared" si="119"/>
        <v>61</v>
      </c>
      <c r="W803" s="48">
        <f t="shared" si="119"/>
        <v>90</v>
      </c>
    </row>
    <row r="804" spans="19:23">
      <c r="S804" s="48">
        <f t="shared" si="117"/>
        <v>4488</v>
      </c>
      <c r="T804" s="48">
        <f t="shared" si="118"/>
        <v>3</v>
      </c>
      <c r="U804" s="48">
        <f t="shared" ref="U804:W804" si="120">U604</f>
        <v>30</v>
      </c>
      <c r="V804" s="48">
        <f t="shared" si="120"/>
        <v>52</v>
      </c>
      <c r="W804" s="48">
        <f t="shared" si="120"/>
        <v>0</v>
      </c>
    </row>
    <row r="805" spans="19:23">
      <c r="S805" s="48">
        <f t="shared" si="117"/>
        <v>494</v>
      </c>
      <c r="T805" s="48">
        <f t="shared" si="118"/>
        <v>4</v>
      </c>
      <c r="U805" s="48">
        <f t="shared" ref="U805:W805" si="121">U605</f>
        <v>70</v>
      </c>
      <c r="V805" s="48">
        <f t="shared" si="121"/>
        <v>92</v>
      </c>
      <c r="W805" s="48">
        <f t="shared" si="121"/>
        <v>0</v>
      </c>
    </row>
    <row r="806" spans="19:23">
      <c r="S806" s="48">
        <f t="shared" ref="S806:S869" si="122">F6</f>
        <v>494</v>
      </c>
      <c r="T806" s="48">
        <f t="shared" si="118"/>
        <v>5</v>
      </c>
      <c r="U806" s="48">
        <f t="shared" ref="U806:W806" si="123">U606</f>
        <v>35</v>
      </c>
      <c r="V806" s="48">
        <f t="shared" si="123"/>
        <v>105</v>
      </c>
      <c r="W806" s="48">
        <f t="shared" si="123"/>
        <v>50</v>
      </c>
    </row>
    <row r="807" spans="19:23">
      <c r="S807" s="48">
        <f t="shared" si="122"/>
        <v>67</v>
      </c>
      <c r="T807" s="48">
        <f t="shared" si="118"/>
        <v>6</v>
      </c>
      <c r="U807" s="48">
        <f t="shared" ref="U807:W807" si="124">U607</f>
        <v>45</v>
      </c>
      <c r="V807" s="48">
        <f t="shared" si="124"/>
        <v>110</v>
      </c>
      <c r="W807" s="48">
        <f t="shared" si="124"/>
        <v>0</v>
      </c>
    </row>
    <row r="808" spans="19:23">
      <c r="S808" s="48">
        <f t="shared" si="122"/>
        <v>1310</v>
      </c>
      <c r="T808" s="48">
        <f t="shared" si="118"/>
        <v>7</v>
      </c>
      <c r="U808" s="48">
        <f t="shared" ref="U808:W808" si="125">U608</f>
        <v>50</v>
      </c>
      <c r="V808" s="48">
        <f t="shared" si="125"/>
        <v>83</v>
      </c>
      <c r="W808" s="48">
        <f t="shared" si="125"/>
        <v>0</v>
      </c>
    </row>
    <row r="809" spans="19:23">
      <c r="S809" s="48">
        <f t="shared" si="122"/>
        <v>67</v>
      </c>
      <c r="T809" s="48">
        <f t="shared" si="118"/>
        <v>8</v>
      </c>
      <c r="U809" s="48">
        <f t="shared" ref="U809:W809" si="126">U609</f>
        <v>65</v>
      </c>
      <c r="V809" s="48">
        <f t="shared" si="126"/>
        <v>140</v>
      </c>
      <c r="W809" s="48">
        <f t="shared" si="126"/>
        <v>0</v>
      </c>
    </row>
    <row r="810" spans="19:23">
      <c r="S810" s="48">
        <f t="shared" si="122"/>
        <v>70</v>
      </c>
      <c r="T810" s="48">
        <f t="shared" si="118"/>
        <v>9</v>
      </c>
      <c r="U810" s="48">
        <f t="shared" ref="U810:W810" si="127">U610</f>
        <v>75</v>
      </c>
      <c r="V810" s="48">
        <f t="shared" si="127"/>
        <v>71</v>
      </c>
      <c r="W810" s="48">
        <f t="shared" si="127"/>
        <v>0</v>
      </c>
    </row>
    <row r="811" spans="19:23">
      <c r="S811" s="48">
        <f t="shared" si="122"/>
        <v>1023</v>
      </c>
      <c r="T811" s="48">
        <f t="shared" si="118"/>
        <v>10</v>
      </c>
      <c r="U811" s="48">
        <f t="shared" ref="U811:W811" si="128">U611</f>
        <v>70</v>
      </c>
      <c r="V811" s="48">
        <f t="shared" si="128"/>
        <v>111</v>
      </c>
      <c r="W811" s="48">
        <f t="shared" si="128"/>
        <v>0</v>
      </c>
    </row>
    <row r="812" spans="19:23">
      <c r="S812" s="48">
        <f t="shared" si="122"/>
        <v>67</v>
      </c>
      <c r="T812" s="48">
        <f t="shared" si="118"/>
        <v>11</v>
      </c>
      <c r="U812" s="48">
        <f t="shared" ref="U812:W812" si="129">U612</f>
        <v>65</v>
      </c>
      <c r="V812" s="48">
        <f t="shared" si="129"/>
        <v>130</v>
      </c>
      <c r="W812" s="48">
        <f t="shared" si="129"/>
        <v>0</v>
      </c>
    </row>
    <row r="813" spans="19:23">
      <c r="S813" s="48">
        <f t="shared" si="122"/>
        <v>70</v>
      </c>
      <c r="T813" s="48">
        <f t="shared" si="118"/>
        <v>12</v>
      </c>
      <c r="U813" s="48">
        <f t="shared" ref="U813:W813" si="130">U613</f>
        <v>75</v>
      </c>
      <c r="V813" s="48">
        <f t="shared" si="130"/>
        <v>130</v>
      </c>
      <c r="W813" s="48">
        <f t="shared" si="130"/>
        <v>0</v>
      </c>
    </row>
    <row r="814" spans="19:23">
      <c r="S814" s="48">
        <f t="shared" si="122"/>
        <v>1023</v>
      </c>
      <c r="T814" s="48">
        <f t="shared" si="118"/>
        <v>13</v>
      </c>
      <c r="U814" s="48">
        <f t="shared" ref="U814:W814" si="131">U614</f>
        <v>65</v>
      </c>
      <c r="V814" s="48">
        <f t="shared" si="131"/>
        <v>93</v>
      </c>
      <c r="W814" s="48">
        <f t="shared" si="131"/>
        <v>0</v>
      </c>
    </row>
    <row r="815" spans="19:23">
      <c r="S815" s="48">
        <f t="shared" si="122"/>
        <v>67</v>
      </c>
      <c r="T815" s="48">
        <f t="shared" si="118"/>
        <v>14</v>
      </c>
      <c r="U815" s="48">
        <f t="shared" ref="U815:W815" si="132">U615</f>
        <v>65</v>
      </c>
      <c r="V815" s="48">
        <f t="shared" si="132"/>
        <v>51</v>
      </c>
      <c r="W815" s="48">
        <f t="shared" si="132"/>
        <v>0</v>
      </c>
    </row>
    <row r="816" spans="19:23">
      <c r="S816" s="48">
        <f t="shared" si="122"/>
        <v>1717</v>
      </c>
      <c r="T816" s="48">
        <f t="shared" si="118"/>
        <v>15</v>
      </c>
      <c r="U816" s="48">
        <f t="shared" ref="U816:W816" si="133">U616</f>
        <v>70</v>
      </c>
      <c r="V816" s="48">
        <f t="shared" si="133"/>
        <v>141</v>
      </c>
      <c r="W816" s="48">
        <f t="shared" si="133"/>
        <v>0</v>
      </c>
    </row>
    <row r="817" spans="19:23">
      <c r="S817" s="48">
        <f t="shared" si="122"/>
        <v>70</v>
      </c>
      <c r="T817" s="48">
        <f t="shared" si="118"/>
        <v>16</v>
      </c>
      <c r="U817" s="48">
        <f t="shared" ref="U817:W817" si="134">U617</f>
        <v>46</v>
      </c>
      <c r="V817" s="48">
        <f t="shared" si="134"/>
        <v>130</v>
      </c>
      <c r="W817" s="48">
        <f t="shared" si="134"/>
        <v>0</v>
      </c>
    </row>
    <row r="818" spans="19:23">
      <c r="S818" s="48">
        <f t="shared" si="122"/>
        <v>1023</v>
      </c>
      <c r="T818" s="48">
        <f t="shared" si="118"/>
        <v>17</v>
      </c>
      <c r="U818" s="48">
        <f t="shared" ref="U818:W818" si="135">U618</f>
        <v>65</v>
      </c>
      <c r="V818" s="48">
        <f t="shared" si="135"/>
        <v>100</v>
      </c>
      <c r="W818" s="48">
        <f t="shared" si="135"/>
        <v>0</v>
      </c>
    </row>
    <row r="819" spans="19:23">
      <c r="S819" s="48">
        <f t="shared" si="122"/>
        <v>67</v>
      </c>
      <c r="T819" s="48">
        <f t="shared" si="118"/>
        <v>18</v>
      </c>
      <c r="U819" s="48">
        <f t="shared" ref="U819:W819" si="136">U619</f>
        <v>65</v>
      </c>
      <c r="V819" s="48">
        <f t="shared" si="136"/>
        <v>92</v>
      </c>
      <c r="W819" s="48">
        <f t="shared" si="136"/>
        <v>0</v>
      </c>
    </row>
    <row r="820" spans="19:23">
      <c r="S820" s="48">
        <f t="shared" si="122"/>
        <v>1717</v>
      </c>
      <c r="T820" s="48">
        <f t="shared" si="118"/>
        <v>19</v>
      </c>
      <c r="U820" s="48">
        <f t="shared" ref="U820:W820" si="137">U620</f>
        <v>50</v>
      </c>
      <c r="V820" s="48">
        <f t="shared" si="137"/>
        <v>113</v>
      </c>
      <c r="W820" s="48">
        <f t="shared" si="137"/>
        <v>0</v>
      </c>
    </row>
    <row r="821" spans="19:23">
      <c r="S821" s="48">
        <f t="shared" si="122"/>
        <v>148</v>
      </c>
      <c r="T821" s="48">
        <f t="shared" si="118"/>
        <v>20</v>
      </c>
      <c r="U821" s="48">
        <f t="shared" ref="U821:W821" si="138">U621</f>
        <v>75</v>
      </c>
      <c r="V821" s="48">
        <f t="shared" si="138"/>
        <v>121</v>
      </c>
      <c r="W821" s="48">
        <f t="shared" si="138"/>
        <v>50</v>
      </c>
    </row>
    <row r="822" spans="19:23">
      <c r="S822" s="48">
        <f t="shared" si="122"/>
        <v>45</v>
      </c>
      <c r="T822" s="48">
        <f t="shared" si="118"/>
        <v>21</v>
      </c>
      <c r="U822" s="48">
        <f t="shared" ref="U822:W822" si="139">U622</f>
        <v>70</v>
      </c>
      <c r="V822" s="48">
        <f t="shared" si="139"/>
        <v>81</v>
      </c>
      <c r="W822" s="48">
        <f t="shared" si="139"/>
        <v>0</v>
      </c>
    </row>
    <row r="823" spans="19:23">
      <c r="S823" s="48">
        <f t="shared" si="122"/>
        <v>3937</v>
      </c>
      <c r="T823" s="48">
        <f t="shared" si="118"/>
        <v>22</v>
      </c>
      <c r="U823" s="48">
        <f t="shared" ref="U823:W823" si="140">U623</f>
        <v>65</v>
      </c>
      <c r="V823" s="48">
        <f t="shared" si="140"/>
        <v>130</v>
      </c>
      <c r="W823" s="48">
        <f t="shared" si="140"/>
        <v>0</v>
      </c>
    </row>
    <row r="824" spans="19:23">
      <c r="S824" s="48">
        <f t="shared" si="122"/>
        <v>228</v>
      </c>
      <c r="T824" s="48">
        <f t="shared" si="118"/>
        <v>23</v>
      </c>
      <c r="U824" s="48">
        <f t="shared" ref="U824:W824" si="141">U624</f>
        <v>70</v>
      </c>
      <c r="V824" s="48">
        <f t="shared" si="141"/>
        <v>83</v>
      </c>
      <c r="W824" s="48">
        <f t="shared" si="141"/>
        <v>20</v>
      </c>
    </row>
    <row r="825" spans="19:23">
      <c r="S825" s="48">
        <f t="shared" si="122"/>
        <v>1266</v>
      </c>
      <c r="T825" s="48">
        <f t="shared" si="118"/>
        <v>24</v>
      </c>
      <c r="U825" s="48">
        <f t="shared" ref="U825:W825" si="142">U625</f>
        <v>25</v>
      </c>
      <c r="V825" s="48">
        <f t="shared" si="142"/>
        <v>91</v>
      </c>
      <c r="W825" s="48">
        <f t="shared" si="142"/>
        <v>0</v>
      </c>
    </row>
    <row r="826" spans="19:23">
      <c r="S826" s="48">
        <f t="shared" si="122"/>
        <v>384</v>
      </c>
      <c r="T826" s="48">
        <f t="shared" si="118"/>
        <v>25</v>
      </c>
      <c r="U826" s="48">
        <f t="shared" ref="U826:W826" si="143">U626</f>
        <v>50</v>
      </c>
      <c r="V826" s="48">
        <f t="shared" si="143"/>
        <v>100</v>
      </c>
      <c r="W826" s="48">
        <f t="shared" si="143"/>
        <v>50</v>
      </c>
    </row>
    <row r="827" spans="19:23">
      <c r="S827" s="48">
        <f t="shared" si="122"/>
        <v>857</v>
      </c>
      <c r="T827" s="48">
        <f t="shared" si="118"/>
        <v>26</v>
      </c>
      <c r="U827" s="48">
        <f t="shared" ref="U827:W827" si="144">U627</f>
        <v>55</v>
      </c>
      <c r="V827" s="48">
        <f t="shared" si="144"/>
        <v>63</v>
      </c>
      <c r="W827" s="48">
        <f t="shared" si="144"/>
        <v>0</v>
      </c>
    </row>
    <row r="828" spans="19:23">
      <c r="S828" s="48">
        <f t="shared" si="122"/>
        <v>179</v>
      </c>
      <c r="T828" s="48">
        <f t="shared" si="118"/>
        <v>27</v>
      </c>
      <c r="U828" s="48">
        <f t="shared" ref="U828:W828" si="145">U628</f>
        <v>35</v>
      </c>
      <c r="V828" s="48">
        <f t="shared" si="145"/>
        <v>83</v>
      </c>
      <c r="W828" s="48">
        <f t="shared" si="145"/>
        <v>0</v>
      </c>
    </row>
    <row r="829" spans="19:23">
      <c r="S829" s="48">
        <f t="shared" si="122"/>
        <v>714</v>
      </c>
      <c r="T829" s="48">
        <f t="shared" si="118"/>
        <v>28</v>
      </c>
      <c r="U829" s="48">
        <f t="shared" ref="U829:W829" si="146">U629</f>
        <v>55</v>
      </c>
      <c r="V829" s="48">
        <f t="shared" si="146"/>
        <v>20</v>
      </c>
      <c r="W829" s="48">
        <f t="shared" si="146"/>
        <v>0</v>
      </c>
    </row>
    <row r="830" spans="19:23">
      <c r="S830" s="48">
        <f t="shared" si="122"/>
        <v>4719</v>
      </c>
      <c r="T830" s="48">
        <f t="shared" si="118"/>
        <v>29</v>
      </c>
      <c r="U830" s="48">
        <f t="shared" ref="U830:W830" si="147">U630</f>
        <v>55</v>
      </c>
      <c r="V830" s="48">
        <f t="shared" si="147"/>
        <v>63</v>
      </c>
      <c r="W830" s="48">
        <f t="shared" si="147"/>
        <v>50</v>
      </c>
    </row>
    <row r="831" spans="19:23">
      <c r="S831" s="48">
        <f t="shared" si="122"/>
        <v>2122</v>
      </c>
      <c r="T831" s="48">
        <f t="shared" si="118"/>
        <v>30</v>
      </c>
      <c r="U831" s="48">
        <f t="shared" ref="U831:W831" si="148">U631</f>
        <v>55</v>
      </c>
      <c r="V831" s="48">
        <f t="shared" si="148"/>
        <v>110</v>
      </c>
      <c r="W831" s="48">
        <f t="shared" si="148"/>
        <v>40</v>
      </c>
    </row>
    <row r="832" spans="19:23">
      <c r="S832" s="48">
        <f t="shared" si="122"/>
        <v>3103</v>
      </c>
      <c r="T832" s="48">
        <f t="shared" si="118"/>
        <v>31</v>
      </c>
      <c r="U832" s="48">
        <f t="shared" ref="U832:W832" si="149">U632</f>
        <v>55</v>
      </c>
      <c r="V832" s="48">
        <f t="shared" si="149"/>
        <v>53</v>
      </c>
      <c r="W832" s="48">
        <f t="shared" si="149"/>
        <v>0</v>
      </c>
    </row>
    <row r="833" spans="19:23">
      <c r="S833" s="48">
        <f t="shared" si="122"/>
        <v>2052</v>
      </c>
      <c r="T833" s="48">
        <f t="shared" si="118"/>
        <v>32</v>
      </c>
      <c r="U833" s="48">
        <f t="shared" ref="U833:W833" si="150">U633</f>
        <v>25</v>
      </c>
      <c r="V833" s="48">
        <f t="shared" si="150"/>
        <v>153</v>
      </c>
      <c r="W833" s="48">
        <f t="shared" si="150"/>
        <v>0</v>
      </c>
    </row>
    <row r="834" spans="19:23">
      <c r="S834" s="48">
        <f t="shared" si="122"/>
        <v>4476</v>
      </c>
      <c r="T834" s="48">
        <f t="shared" si="118"/>
        <v>33</v>
      </c>
      <c r="U834" s="48">
        <f t="shared" ref="U834:W834" si="151">U634</f>
        <v>50</v>
      </c>
      <c r="V834" s="48">
        <f t="shared" si="151"/>
        <v>134</v>
      </c>
      <c r="W834" s="48">
        <f t="shared" si="151"/>
        <v>0</v>
      </c>
    </row>
    <row r="835" spans="19:23">
      <c r="S835" s="48">
        <f t="shared" si="122"/>
        <v>5137</v>
      </c>
      <c r="T835" s="48">
        <f t="shared" si="118"/>
        <v>34</v>
      </c>
      <c r="U835" s="48">
        <f t="shared" ref="U835:W835" si="152">U635</f>
        <v>50</v>
      </c>
      <c r="V835" s="48">
        <f t="shared" si="152"/>
        <v>31</v>
      </c>
      <c r="W835" s="48">
        <f t="shared" si="152"/>
        <v>20</v>
      </c>
    </row>
    <row r="836" spans="19:23">
      <c r="S836" s="48">
        <f t="shared" si="122"/>
        <v>3683</v>
      </c>
      <c r="T836" s="48">
        <f t="shared" si="118"/>
        <v>35</v>
      </c>
      <c r="U836" s="48">
        <f t="shared" ref="U836:W836" si="153">U636</f>
        <v>60</v>
      </c>
      <c r="V836" s="48">
        <f t="shared" si="153"/>
        <v>90</v>
      </c>
      <c r="W836" s="48">
        <f t="shared" si="153"/>
        <v>0</v>
      </c>
    </row>
    <row r="837" spans="19:23">
      <c r="S837" s="48">
        <f t="shared" si="122"/>
        <v>1683</v>
      </c>
      <c r="T837" s="48">
        <f t="shared" si="118"/>
        <v>36</v>
      </c>
      <c r="U837" s="48">
        <f t="shared" ref="U837:W837" si="154">U637</f>
        <v>15</v>
      </c>
      <c r="V837" s="48">
        <f t="shared" si="154"/>
        <v>34</v>
      </c>
      <c r="W837" s="48">
        <f t="shared" si="154"/>
        <v>0</v>
      </c>
    </row>
    <row r="838" spans="19:23">
      <c r="S838" s="48">
        <f t="shared" si="122"/>
        <v>862</v>
      </c>
      <c r="T838" s="48">
        <f t="shared" si="118"/>
        <v>37</v>
      </c>
      <c r="U838" s="48">
        <f t="shared" ref="U838:W838" si="155">U638</f>
        <v>55</v>
      </c>
      <c r="V838" s="48">
        <f t="shared" si="155"/>
        <v>161</v>
      </c>
      <c r="W838" s="48">
        <f t="shared" si="155"/>
        <v>0</v>
      </c>
    </row>
    <row r="839" spans="19:23">
      <c r="S839" s="48">
        <f t="shared" si="122"/>
        <v>2135</v>
      </c>
      <c r="T839" s="48">
        <f t="shared" si="118"/>
        <v>38</v>
      </c>
      <c r="U839" s="48">
        <f t="shared" ref="U839:W839" si="156">U639</f>
        <v>25</v>
      </c>
      <c r="V839" s="48">
        <f t="shared" si="156"/>
        <v>42</v>
      </c>
      <c r="W839" s="48">
        <f t="shared" si="156"/>
        <v>0</v>
      </c>
    </row>
    <row r="840" spans="19:23">
      <c r="S840" s="48">
        <f t="shared" si="122"/>
        <v>2974</v>
      </c>
      <c r="T840" s="48">
        <f t="shared" si="118"/>
        <v>39</v>
      </c>
      <c r="U840" s="48">
        <f t="shared" ref="U840:W840" si="157">U640</f>
        <v>45</v>
      </c>
      <c r="V840" s="48">
        <f t="shared" si="157"/>
        <v>134</v>
      </c>
      <c r="W840" s="48">
        <f t="shared" si="157"/>
        <v>0</v>
      </c>
    </row>
    <row r="841" spans="19:23">
      <c r="S841" s="48">
        <f t="shared" si="122"/>
        <v>4965</v>
      </c>
      <c r="T841" s="48">
        <f t="shared" si="118"/>
        <v>40</v>
      </c>
      <c r="U841" s="48">
        <f t="shared" ref="U841:W841" si="158">U641</f>
        <v>45</v>
      </c>
      <c r="V841" s="48">
        <f t="shared" si="158"/>
        <v>71</v>
      </c>
      <c r="W841" s="48">
        <f t="shared" si="158"/>
        <v>0</v>
      </c>
    </row>
    <row r="842" spans="19:23">
      <c r="S842" s="48">
        <f t="shared" si="122"/>
        <v>179</v>
      </c>
      <c r="T842" s="48">
        <f t="shared" si="118"/>
        <v>41</v>
      </c>
      <c r="U842" s="48">
        <f t="shared" ref="U842:W842" si="159">U642</f>
        <v>35</v>
      </c>
      <c r="V842" s="48">
        <f t="shared" si="159"/>
        <v>44</v>
      </c>
      <c r="W842" s="48">
        <f t="shared" si="159"/>
        <v>0</v>
      </c>
    </row>
    <row r="843" spans="19:23">
      <c r="S843" s="48">
        <f t="shared" si="122"/>
        <v>1310</v>
      </c>
      <c r="T843" s="48">
        <f t="shared" si="118"/>
        <v>42</v>
      </c>
      <c r="U843" s="48">
        <f t="shared" ref="U843:W843" si="160">U643</f>
        <v>75</v>
      </c>
      <c r="V843" s="48">
        <f t="shared" si="160"/>
        <v>133</v>
      </c>
      <c r="W843" s="48">
        <f t="shared" si="160"/>
        <v>0</v>
      </c>
    </row>
    <row r="844" spans="19:23">
      <c r="S844" s="48">
        <f t="shared" si="122"/>
        <v>4985</v>
      </c>
      <c r="T844" s="48">
        <f t="shared" si="118"/>
        <v>43</v>
      </c>
      <c r="U844" s="48">
        <f t="shared" ref="U844:W844" si="161">U644</f>
        <v>15</v>
      </c>
      <c r="V844" s="48">
        <f t="shared" si="161"/>
        <v>2</v>
      </c>
      <c r="W844" s="48">
        <f t="shared" si="161"/>
        <v>20</v>
      </c>
    </row>
    <row r="845" spans="19:23">
      <c r="S845" s="48">
        <f t="shared" si="122"/>
        <v>2337</v>
      </c>
      <c r="T845" s="48">
        <f t="shared" si="118"/>
        <v>44</v>
      </c>
      <c r="U845" s="48">
        <f t="shared" ref="U845:W845" si="162">U645</f>
        <v>70</v>
      </c>
      <c r="V845" s="48">
        <f t="shared" si="162"/>
        <v>101</v>
      </c>
      <c r="W845" s="48">
        <f t="shared" si="162"/>
        <v>0</v>
      </c>
    </row>
    <row r="846" spans="19:23">
      <c r="S846" s="48">
        <f t="shared" si="122"/>
        <v>1153</v>
      </c>
      <c r="T846" s="48">
        <f t="shared" si="118"/>
        <v>45</v>
      </c>
      <c r="U846" s="48">
        <f t="shared" ref="U846:W846" si="163">U646</f>
        <v>35</v>
      </c>
      <c r="V846" s="48">
        <f t="shared" si="163"/>
        <v>211</v>
      </c>
      <c r="W846" s="48">
        <f t="shared" si="163"/>
        <v>0</v>
      </c>
    </row>
    <row r="847" spans="19:23">
      <c r="S847" s="48">
        <f t="shared" si="122"/>
        <v>869</v>
      </c>
      <c r="T847" s="48">
        <f t="shared" si="118"/>
        <v>46</v>
      </c>
      <c r="U847" s="48">
        <f t="shared" ref="U847:W847" si="164">U647</f>
        <v>55</v>
      </c>
      <c r="V847" s="48">
        <f t="shared" si="164"/>
        <v>82</v>
      </c>
      <c r="W847" s="48">
        <f t="shared" si="164"/>
        <v>20</v>
      </c>
    </row>
    <row r="848" spans="19:23">
      <c r="S848" s="48">
        <f t="shared" si="122"/>
        <v>1683</v>
      </c>
      <c r="T848" s="48">
        <f t="shared" si="118"/>
        <v>47</v>
      </c>
      <c r="U848" s="48">
        <f t="shared" ref="U848:W848" si="165">U648</f>
        <v>70</v>
      </c>
      <c r="V848" s="48">
        <f t="shared" si="165"/>
        <v>112</v>
      </c>
      <c r="W848" s="48">
        <f t="shared" si="165"/>
        <v>0</v>
      </c>
    </row>
    <row r="849" spans="19:23">
      <c r="S849" s="48">
        <f t="shared" si="122"/>
        <v>5137</v>
      </c>
      <c r="T849" s="48">
        <f t="shared" si="118"/>
        <v>48</v>
      </c>
      <c r="U849" s="48">
        <f t="shared" ref="U849:W849" si="166">U649</f>
        <v>30</v>
      </c>
      <c r="V849" s="48">
        <f t="shared" si="166"/>
        <v>62</v>
      </c>
      <c r="W849" s="48">
        <f t="shared" si="166"/>
        <v>0</v>
      </c>
    </row>
    <row r="850" spans="19:23">
      <c r="S850" s="48">
        <f t="shared" si="122"/>
        <v>494</v>
      </c>
      <c r="T850" s="48">
        <f t="shared" si="118"/>
        <v>49</v>
      </c>
      <c r="U850" s="48">
        <f t="shared" ref="U850:W850" si="167">U650</f>
        <v>15</v>
      </c>
      <c r="V850" s="48">
        <f t="shared" si="167"/>
        <v>93</v>
      </c>
      <c r="W850" s="48">
        <f t="shared" si="167"/>
        <v>100</v>
      </c>
    </row>
    <row r="851" spans="19:23">
      <c r="S851" s="48">
        <f t="shared" si="122"/>
        <v>1610</v>
      </c>
      <c r="T851" s="48">
        <f t="shared" si="118"/>
        <v>50</v>
      </c>
      <c r="U851" s="48">
        <f t="shared" ref="U851:W851" si="168">U651</f>
        <v>75</v>
      </c>
      <c r="V851" s="48">
        <f t="shared" si="168"/>
        <v>190</v>
      </c>
      <c r="W851" s="48">
        <f t="shared" si="168"/>
        <v>0</v>
      </c>
    </row>
    <row r="852" spans="19:23">
      <c r="S852" s="48">
        <f t="shared" si="122"/>
        <v>4063</v>
      </c>
      <c r="T852" s="48">
        <f t="shared" si="118"/>
        <v>51</v>
      </c>
      <c r="U852" s="48">
        <f t="shared" ref="U852:W852" si="169">U652</f>
        <v>51</v>
      </c>
      <c r="V852" s="48">
        <f t="shared" si="169"/>
        <v>80</v>
      </c>
      <c r="W852" s="48">
        <f t="shared" si="169"/>
        <v>0</v>
      </c>
    </row>
    <row r="853" spans="19:23">
      <c r="S853" s="48">
        <f t="shared" si="122"/>
        <v>1023</v>
      </c>
      <c r="T853" s="48">
        <f t="shared" si="118"/>
        <v>52</v>
      </c>
      <c r="U853" s="48">
        <f t="shared" ref="U853:W853" si="170">U653</f>
        <v>75</v>
      </c>
      <c r="V853" s="48">
        <f t="shared" si="170"/>
        <v>120</v>
      </c>
      <c r="W853" s="48">
        <f t="shared" si="170"/>
        <v>0</v>
      </c>
    </row>
    <row r="854" spans="19:23">
      <c r="S854" s="48">
        <f t="shared" si="122"/>
        <v>3683</v>
      </c>
      <c r="T854" s="48">
        <f t="shared" si="118"/>
        <v>53</v>
      </c>
      <c r="U854" s="48">
        <f t="shared" ref="U854:W854" si="171">U654</f>
        <v>55</v>
      </c>
      <c r="V854" s="48">
        <f t="shared" si="171"/>
        <v>84</v>
      </c>
      <c r="W854" s="48">
        <f t="shared" si="171"/>
        <v>0</v>
      </c>
    </row>
    <row r="855" spans="19:23">
      <c r="S855" s="48">
        <f t="shared" si="122"/>
        <v>1334</v>
      </c>
      <c r="T855" s="48">
        <f t="shared" si="118"/>
        <v>54</v>
      </c>
      <c r="U855" s="48">
        <f t="shared" ref="U855:W855" si="172">U655</f>
        <v>50</v>
      </c>
      <c r="V855" s="48">
        <f t="shared" si="172"/>
        <v>72</v>
      </c>
      <c r="W855" s="48">
        <f t="shared" si="172"/>
        <v>0</v>
      </c>
    </row>
    <row r="856" spans="19:23">
      <c r="S856" s="48">
        <f t="shared" si="122"/>
        <v>4991</v>
      </c>
      <c r="T856" s="48">
        <f t="shared" si="118"/>
        <v>55</v>
      </c>
      <c r="U856" s="48">
        <f t="shared" ref="U856:W856" si="173">U656</f>
        <v>70</v>
      </c>
      <c r="V856" s="48">
        <f t="shared" si="173"/>
        <v>150</v>
      </c>
      <c r="W856" s="48">
        <f t="shared" si="173"/>
        <v>0</v>
      </c>
    </row>
    <row r="857" spans="19:23">
      <c r="S857" s="48">
        <f t="shared" si="122"/>
        <v>3309</v>
      </c>
      <c r="T857" s="48">
        <f t="shared" si="118"/>
        <v>56</v>
      </c>
      <c r="U857" s="48">
        <f t="shared" ref="U857:W857" si="174">U657</f>
        <v>30</v>
      </c>
      <c r="V857" s="48">
        <f t="shared" si="174"/>
        <v>152</v>
      </c>
      <c r="W857" s="48">
        <f t="shared" si="174"/>
        <v>0</v>
      </c>
    </row>
    <row r="858" spans="19:23">
      <c r="S858" s="48">
        <f t="shared" si="122"/>
        <v>973</v>
      </c>
      <c r="T858" s="48">
        <f t="shared" si="118"/>
        <v>57</v>
      </c>
      <c r="U858" s="48">
        <f t="shared" ref="U858:W858" si="175">U658</f>
        <v>25</v>
      </c>
      <c r="V858" s="48">
        <f t="shared" si="175"/>
        <v>85</v>
      </c>
      <c r="W858" s="48">
        <f t="shared" si="175"/>
        <v>0</v>
      </c>
    </row>
    <row r="859" spans="19:23">
      <c r="S859" s="48">
        <f t="shared" si="122"/>
        <v>4488</v>
      </c>
      <c r="T859" s="48">
        <f t="shared" si="118"/>
        <v>58</v>
      </c>
      <c r="U859" s="48">
        <f t="shared" ref="U859:W859" si="176">U659</f>
        <v>55</v>
      </c>
      <c r="V859" s="48">
        <f t="shared" si="176"/>
        <v>171</v>
      </c>
      <c r="W859" s="48">
        <f t="shared" si="176"/>
        <v>0</v>
      </c>
    </row>
    <row r="860" spans="19:23">
      <c r="S860" s="48">
        <f t="shared" si="122"/>
        <v>193</v>
      </c>
      <c r="T860" s="48">
        <f t="shared" si="118"/>
        <v>59</v>
      </c>
      <c r="U860" s="48">
        <f t="shared" ref="U860:W860" si="177">U660</f>
        <v>70</v>
      </c>
      <c r="V860" s="48">
        <f t="shared" si="177"/>
        <v>180</v>
      </c>
      <c r="W860" s="48">
        <f t="shared" si="177"/>
        <v>0</v>
      </c>
    </row>
    <row r="861" spans="19:23">
      <c r="S861" s="48">
        <f t="shared" si="122"/>
        <v>3316</v>
      </c>
      <c r="T861" s="48">
        <f t="shared" si="118"/>
        <v>60</v>
      </c>
      <c r="U861" s="48">
        <f t="shared" ref="U861:W861" si="178">U661</f>
        <v>70</v>
      </c>
      <c r="V861" s="48">
        <f t="shared" si="178"/>
        <v>101</v>
      </c>
      <c r="W861" s="48">
        <f t="shared" si="178"/>
        <v>20</v>
      </c>
    </row>
    <row r="862" spans="19:23">
      <c r="S862" s="48">
        <f t="shared" si="122"/>
        <v>2471</v>
      </c>
      <c r="T862" s="48">
        <f t="shared" si="118"/>
        <v>61</v>
      </c>
      <c r="U862" s="48">
        <f t="shared" ref="U862:W862" si="179">U662</f>
        <v>70</v>
      </c>
      <c r="V862" s="48">
        <f t="shared" si="179"/>
        <v>110</v>
      </c>
      <c r="W862" s="48">
        <f t="shared" si="179"/>
        <v>50</v>
      </c>
    </row>
    <row r="863" spans="19:23">
      <c r="S863" s="48">
        <f t="shared" si="122"/>
        <v>2122</v>
      </c>
      <c r="T863" s="48">
        <f t="shared" si="118"/>
        <v>62</v>
      </c>
      <c r="U863" s="48">
        <f t="shared" ref="U863:W863" si="180">U663</f>
        <v>70</v>
      </c>
      <c r="V863" s="48">
        <f t="shared" si="180"/>
        <v>161</v>
      </c>
      <c r="W863" s="48">
        <f t="shared" si="180"/>
        <v>20</v>
      </c>
    </row>
    <row r="864" spans="19:23">
      <c r="S864" s="48">
        <f t="shared" si="122"/>
        <v>1023</v>
      </c>
      <c r="T864" s="48">
        <f t="shared" si="118"/>
        <v>63</v>
      </c>
      <c r="U864" s="48">
        <f t="shared" ref="U864:W864" si="181">U664</f>
        <v>70</v>
      </c>
      <c r="V864" s="48">
        <f t="shared" si="181"/>
        <v>110</v>
      </c>
      <c r="W864" s="48">
        <f t="shared" si="181"/>
        <v>50</v>
      </c>
    </row>
    <row r="865" spans="19:23">
      <c r="S865" s="48">
        <f t="shared" si="122"/>
        <v>2052</v>
      </c>
      <c r="T865" s="48">
        <f t="shared" si="118"/>
        <v>64</v>
      </c>
      <c r="U865" s="48">
        <f t="shared" ref="U865:W865" si="182">U665</f>
        <v>50</v>
      </c>
      <c r="V865" s="48">
        <f t="shared" si="182"/>
        <v>82</v>
      </c>
      <c r="W865" s="48">
        <f t="shared" si="182"/>
        <v>0</v>
      </c>
    </row>
    <row r="866" spans="19:23">
      <c r="S866" s="48">
        <f t="shared" si="122"/>
        <v>3103</v>
      </c>
      <c r="T866" s="48">
        <f t="shared" si="118"/>
        <v>65</v>
      </c>
      <c r="U866" s="48">
        <f t="shared" ref="U866:W866" si="183">U666</f>
        <v>70</v>
      </c>
      <c r="V866" s="48">
        <f t="shared" si="183"/>
        <v>70</v>
      </c>
      <c r="W866" s="48">
        <f t="shared" si="183"/>
        <v>0</v>
      </c>
    </row>
    <row r="867" spans="19:23">
      <c r="S867" s="48">
        <f t="shared" si="122"/>
        <v>1775</v>
      </c>
      <c r="T867" s="48">
        <f t="shared" ref="T867:T930" si="184">T67</f>
        <v>66</v>
      </c>
      <c r="U867" s="48">
        <f t="shared" ref="U867:W867" si="185">U667</f>
        <v>26</v>
      </c>
      <c r="V867" s="48">
        <f t="shared" si="185"/>
        <v>144</v>
      </c>
      <c r="W867" s="48">
        <f t="shared" si="185"/>
        <v>20</v>
      </c>
    </row>
    <row r="868" spans="19:23">
      <c r="S868" s="48">
        <f t="shared" si="122"/>
        <v>188</v>
      </c>
      <c r="T868" s="48">
        <f t="shared" si="184"/>
        <v>67</v>
      </c>
      <c r="U868" s="48">
        <f t="shared" ref="U868:W868" si="186">U668</f>
        <v>70</v>
      </c>
      <c r="V868" s="48">
        <f t="shared" si="186"/>
        <v>113</v>
      </c>
      <c r="W868" s="48">
        <f t="shared" si="186"/>
        <v>0</v>
      </c>
    </row>
    <row r="869" spans="19:23">
      <c r="S869" s="48">
        <f t="shared" si="122"/>
        <v>4985</v>
      </c>
      <c r="T869" s="48">
        <f t="shared" si="184"/>
        <v>68</v>
      </c>
      <c r="U869" s="48">
        <f t="shared" ref="U869:W869" si="187">U669</f>
        <v>50</v>
      </c>
      <c r="V869" s="48">
        <f t="shared" si="187"/>
        <v>52</v>
      </c>
      <c r="W869" s="48">
        <f t="shared" si="187"/>
        <v>0</v>
      </c>
    </row>
    <row r="870" spans="19:23">
      <c r="S870" s="48">
        <f t="shared" ref="S870:S933" si="188">F70</f>
        <v>3191</v>
      </c>
      <c r="T870" s="48">
        <f t="shared" si="184"/>
        <v>69</v>
      </c>
      <c r="U870" s="48">
        <f t="shared" ref="U870:W870" si="189">U670</f>
        <v>30</v>
      </c>
      <c r="V870" s="48">
        <f t="shared" si="189"/>
        <v>101</v>
      </c>
      <c r="W870" s="48">
        <f t="shared" si="189"/>
        <v>0</v>
      </c>
    </row>
    <row r="871" spans="19:23">
      <c r="S871" s="48">
        <f t="shared" si="188"/>
        <v>488</v>
      </c>
      <c r="T871" s="48">
        <f t="shared" si="184"/>
        <v>70</v>
      </c>
      <c r="U871" s="48">
        <f t="shared" ref="U871:W871" si="190">U671</f>
        <v>65</v>
      </c>
      <c r="V871" s="48">
        <f t="shared" si="190"/>
        <v>91</v>
      </c>
      <c r="W871" s="48">
        <f t="shared" si="190"/>
        <v>0</v>
      </c>
    </row>
    <row r="872" spans="19:23">
      <c r="S872" s="48">
        <f t="shared" si="188"/>
        <v>1334</v>
      </c>
      <c r="T872" s="48">
        <f t="shared" si="184"/>
        <v>71</v>
      </c>
      <c r="U872" s="48">
        <f t="shared" ref="U872:W872" si="191">U672</f>
        <v>30</v>
      </c>
      <c r="V872" s="48">
        <f t="shared" si="191"/>
        <v>103</v>
      </c>
      <c r="W872" s="48">
        <f t="shared" si="191"/>
        <v>50</v>
      </c>
    </row>
    <row r="873" spans="19:23">
      <c r="S873" s="48">
        <f t="shared" si="188"/>
        <v>126</v>
      </c>
      <c r="T873" s="48">
        <f t="shared" si="184"/>
        <v>72</v>
      </c>
      <c r="U873" s="48">
        <f t="shared" ref="U873:W873" si="192">U673</f>
        <v>35</v>
      </c>
      <c r="V873" s="48">
        <f t="shared" si="192"/>
        <v>60</v>
      </c>
      <c r="W873" s="48">
        <f t="shared" si="192"/>
        <v>0</v>
      </c>
    </row>
    <row r="874" spans="19:23">
      <c r="S874" s="48">
        <f t="shared" si="188"/>
        <v>1108</v>
      </c>
      <c r="T874" s="48">
        <f t="shared" si="184"/>
        <v>73</v>
      </c>
      <c r="U874" s="48">
        <f t="shared" ref="U874:W874" si="193">U674</f>
        <v>30</v>
      </c>
      <c r="V874" s="48">
        <f t="shared" si="193"/>
        <v>123</v>
      </c>
      <c r="W874" s="48">
        <f t="shared" si="193"/>
        <v>0</v>
      </c>
    </row>
    <row r="875" spans="19:23">
      <c r="S875" s="48">
        <f t="shared" si="188"/>
        <v>5012</v>
      </c>
      <c r="T875" s="48">
        <f t="shared" si="184"/>
        <v>74</v>
      </c>
      <c r="U875" s="48">
        <f t="shared" ref="U875:W875" si="194">U675</f>
        <v>75</v>
      </c>
      <c r="V875" s="48">
        <f t="shared" si="194"/>
        <v>32</v>
      </c>
      <c r="W875" s="48">
        <f t="shared" si="194"/>
        <v>0</v>
      </c>
    </row>
    <row r="876" spans="19:23">
      <c r="S876" s="48">
        <f t="shared" si="188"/>
        <v>1266</v>
      </c>
      <c r="T876" s="48">
        <f t="shared" si="184"/>
        <v>75</v>
      </c>
      <c r="U876" s="48">
        <f t="shared" ref="U876:W876" si="195">U676</f>
        <v>26</v>
      </c>
      <c r="V876" s="48">
        <f t="shared" si="195"/>
        <v>32</v>
      </c>
      <c r="W876" s="48">
        <f t="shared" si="195"/>
        <v>20</v>
      </c>
    </row>
    <row r="877" spans="19:23">
      <c r="S877" s="48">
        <f t="shared" si="188"/>
        <v>4991</v>
      </c>
      <c r="T877" s="48">
        <f t="shared" si="184"/>
        <v>76</v>
      </c>
      <c r="U877" s="48">
        <f t="shared" ref="U877:W877" si="196">U677</f>
        <v>46</v>
      </c>
      <c r="V877" s="48">
        <f t="shared" si="196"/>
        <v>100</v>
      </c>
      <c r="W877" s="48">
        <f t="shared" si="196"/>
        <v>0</v>
      </c>
    </row>
    <row r="878" spans="19:23">
      <c r="S878" s="48">
        <f t="shared" si="188"/>
        <v>193</v>
      </c>
      <c r="T878" s="48">
        <f t="shared" si="184"/>
        <v>77</v>
      </c>
      <c r="U878" s="48">
        <f t="shared" ref="U878:W878" si="197">U678</f>
        <v>65</v>
      </c>
      <c r="V878" s="48">
        <f t="shared" si="197"/>
        <v>151</v>
      </c>
      <c r="W878" s="48">
        <f t="shared" si="197"/>
        <v>0</v>
      </c>
    </row>
    <row r="879" spans="19:23">
      <c r="S879" s="48">
        <f t="shared" si="188"/>
        <v>4488</v>
      </c>
      <c r="T879" s="48">
        <f t="shared" si="184"/>
        <v>78</v>
      </c>
      <c r="U879" s="48">
        <f t="shared" ref="U879:W879" si="198">U679</f>
        <v>75</v>
      </c>
      <c r="V879" s="48">
        <f t="shared" si="198"/>
        <v>130</v>
      </c>
      <c r="W879" s="48">
        <f t="shared" si="198"/>
        <v>0</v>
      </c>
    </row>
    <row r="880" spans="19:23">
      <c r="S880" s="48">
        <f t="shared" si="188"/>
        <v>2363</v>
      </c>
      <c r="T880" s="48">
        <f t="shared" si="184"/>
        <v>79</v>
      </c>
      <c r="U880" s="48">
        <f t="shared" ref="U880:W880" si="199">U680</f>
        <v>35</v>
      </c>
      <c r="V880" s="48">
        <f t="shared" si="199"/>
        <v>72</v>
      </c>
      <c r="W880" s="48">
        <f t="shared" si="199"/>
        <v>0</v>
      </c>
    </row>
    <row r="881" spans="19:23">
      <c r="S881" s="48">
        <f t="shared" si="188"/>
        <v>2471</v>
      </c>
      <c r="T881" s="48">
        <f t="shared" si="184"/>
        <v>80</v>
      </c>
      <c r="U881" s="48">
        <f t="shared" ref="U881:W881" si="200">U681</f>
        <v>35</v>
      </c>
      <c r="V881" s="48">
        <f t="shared" si="200"/>
        <v>52</v>
      </c>
      <c r="W881" s="48">
        <f t="shared" si="200"/>
        <v>0</v>
      </c>
    </row>
    <row r="882" spans="19:23">
      <c r="S882" s="48">
        <f t="shared" si="188"/>
        <v>3098</v>
      </c>
      <c r="T882" s="48">
        <f t="shared" si="184"/>
        <v>81</v>
      </c>
      <c r="U882" s="48">
        <f t="shared" ref="U882:W882" si="201">U682</f>
        <v>55</v>
      </c>
      <c r="V882" s="48">
        <f t="shared" si="201"/>
        <v>110</v>
      </c>
      <c r="W882" s="48">
        <f t="shared" si="201"/>
        <v>0</v>
      </c>
    </row>
    <row r="883" spans="19:23">
      <c r="S883" s="48">
        <f t="shared" si="188"/>
        <v>303</v>
      </c>
      <c r="T883" s="48">
        <f t="shared" si="184"/>
        <v>82</v>
      </c>
      <c r="U883" s="48">
        <f t="shared" ref="U883:W883" si="202">U683</f>
        <v>50</v>
      </c>
      <c r="V883" s="48">
        <f t="shared" si="202"/>
        <v>73</v>
      </c>
      <c r="W883" s="48">
        <f t="shared" si="202"/>
        <v>0</v>
      </c>
    </row>
    <row r="884" spans="19:23">
      <c r="S884" s="48">
        <f t="shared" si="188"/>
        <v>494</v>
      </c>
      <c r="T884" s="48">
        <f t="shared" si="184"/>
        <v>83</v>
      </c>
      <c r="U884" s="48">
        <f t="shared" ref="U884:W884" si="203">U684</f>
        <v>55</v>
      </c>
      <c r="V884" s="48">
        <f t="shared" si="203"/>
        <v>134</v>
      </c>
      <c r="W884" s="48">
        <f t="shared" si="203"/>
        <v>0</v>
      </c>
    </row>
    <row r="885" spans="19:23">
      <c r="S885" s="48">
        <f t="shared" si="188"/>
        <v>1683</v>
      </c>
      <c r="T885" s="48">
        <f t="shared" si="184"/>
        <v>84</v>
      </c>
      <c r="U885" s="48">
        <f t="shared" ref="U885:W885" si="204">U685</f>
        <v>70</v>
      </c>
      <c r="V885" s="48">
        <f t="shared" si="204"/>
        <v>121</v>
      </c>
      <c r="W885" s="48">
        <f t="shared" si="204"/>
        <v>0</v>
      </c>
    </row>
    <row r="886" spans="19:23">
      <c r="S886" s="48">
        <f t="shared" si="188"/>
        <v>5148</v>
      </c>
      <c r="T886" s="48">
        <f t="shared" si="184"/>
        <v>85</v>
      </c>
      <c r="U886" s="48">
        <f t="shared" ref="U886:W886" si="205">U686</f>
        <v>15</v>
      </c>
      <c r="V886" s="48">
        <f t="shared" si="205"/>
        <v>34</v>
      </c>
      <c r="W886" s="48">
        <f t="shared" si="205"/>
        <v>0</v>
      </c>
    </row>
    <row r="887" spans="19:23">
      <c r="S887" s="48">
        <f t="shared" si="188"/>
        <v>714</v>
      </c>
      <c r="T887" s="48">
        <f t="shared" si="184"/>
        <v>86</v>
      </c>
      <c r="U887" s="48">
        <f t="shared" ref="U887:W887" si="206">U687</f>
        <v>30</v>
      </c>
      <c r="V887" s="48">
        <f t="shared" si="206"/>
        <v>104</v>
      </c>
      <c r="W887" s="48">
        <f t="shared" si="206"/>
        <v>20</v>
      </c>
    </row>
    <row r="888" spans="19:23">
      <c r="S888" s="48">
        <f t="shared" si="188"/>
        <v>2052</v>
      </c>
      <c r="T888" s="48">
        <f t="shared" si="184"/>
        <v>87</v>
      </c>
      <c r="U888" s="48">
        <f t="shared" ref="U888:W888" si="207">U688</f>
        <v>70</v>
      </c>
      <c r="V888" s="48">
        <f t="shared" si="207"/>
        <v>91</v>
      </c>
      <c r="W888" s="48">
        <f t="shared" si="207"/>
        <v>0</v>
      </c>
    </row>
    <row r="889" spans="19:23">
      <c r="S889" s="48">
        <f t="shared" si="188"/>
        <v>1023</v>
      </c>
      <c r="T889" s="48">
        <f t="shared" si="184"/>
        <v>88</v>
      </c>
      <c r="U889" s="48">
        <f t="shared" ref="U889:W889" si="208">U689</f>
        <v>75</v>
      </c>
      <c r="V889" s="48">
        <f t="shared" si="208"/>
        <v>160</v>
      </c>
      <c r="W889" s="48">
        <f t="shared" si="208"/>
        <v>0</v>
      </c>
    </row>
    <row r="890" spans="19:23">
      <c r="S890" s="48">
        <f t="shared" si="188"/>
        <v>4940</v>
      </c>
      <c r="T890" s="48">
        <f t="shared" si="184"/>
        <v>89</v>
      </c>
      <c r="U890" s="48">
        <f t="shared" ref="U890:W890" si="209">U690</f>
        <v>50</v>
      </c>
      <c r="V890" s="48">
        <f t="shared" si="209"/>
        <v>42</v>
      </c>
      <c r="W890" s="48">
        <f t="shared" si="209"/>
        <v>0</v>
      </c>
    </row>
    <row r="891" spans="19:23">
      <c r="S891" s="48">
        <f t="shared" si="188"/>
        <v>4488</v>
      </c>
      <c r="T891" s="48">
        <f t="shared" si="184"/>
        <v>90</v>
      </c>
      <c r="U891" s="48">
        <f t="shared" ref="U891:W891" si="210">U691</f>
        <v>75</v>
      </c>
      <c r="V891" s="48">
        <f t="shared" si="210"/>
        <v>101</v>
      </c>
      <c r="W891" s="48">
        <f t="shared" si="210"/>
        <v>50</v>
      </c>
    </row>
    <row r="892" spans="19:23">
      <c r="S892" s="48">
        <f t="shared" si="188"/>
        <v>5012</v>
      </c>
      <c r="T892" s="48">
        <f t="shared" si="184"/>
        <v>91</v>
      </c>
      <c r="U892" s="48">
        <f t="shared" ref="U892:W892" si="211">U692</f>
        <v>55</v>
      </c>
      <c r="V892" s="48">
        <f t="shared" si="211"/>
        <v>81</v>
      </c>
      <c r="W892" s="48">
        <f t="shared" si="211"/>
        <v>0</v>
      </c>
    </row>
    <row r="893" spans="19:23">
      <c r="S893" s="48">
        <f t="shared" si="188"/>
        <v>3937</v>
      </c>
      <c r="T893" s="48">
        <f t="shared" si="184"/>
        <v>92</v>
      </c>
      <c r="U893" s="48">
        <f t="shared" ref="U893:W893" si="212">U693</f>
        <v>35</v>
      </c>
      <c r="V893" s="48">
        <f t="shared" si="212"/>
        <v>72</v>
      </c>
      <c r="W893" s="48">
        <f t="shared" si="212"/>
        <v>0</v>
      </c>
    </row>
    <row r="894" spans="19:23">
      <c r="S894" s="48">
        <f t="shared" si="188"/>
        <v>2135</v>
      </c>
      <c r="T894" s="48">
        <f t="shared" si="184"/>
        <v>93</v>
      </c>
      <c r="U894" s="48">
        <f t="shared" ref="U894:W894" si="213">U694</f>
        <v>50</v>
      </c>
      <c r="V894" s="48">
        <f t="shared" si="213"/>
        <v>50</v>
      </c>
      <c r="W894" s="48">
        <f t="shared" si="213"/>
        <v>0</v>
      </c>
    </row>
    <row r="895" spans="19:23">
      <c r="S895" s="48">
        <f t="shared" si="188"/>
        <v>3103</v>
      </c>
      <c r="T895" s="48">
        <f t="shared" si="184"/>
        <v>94</v>
      </c>
      <c r="U895" s="48">
        <f t="shared" ref="U895:W895" si="214">U695</f>
        <v>50</v>
      </c>
      <c r="V895" s="48">
        <f t="shared" si="214"/>
        <v>81</v>
      </c>
      <c r="W895" s="48">
        <f t="shared" si="214"/>
        <v>0</v>
      </c>
    </row>
    <row r="896" spans="19:23">
      <c r="S896" s="48">
        <f t="shared" si="188"/>
        <v>4476</v>
      </c>
      <c r="T896" s="48">
        <f t="shared" si="184"/>
        <v>95</v>
      </c>
      <c r="U896" s="48">
        <f t="shared" ref="U896:W896" si="215">U696</f>
        <v>45</v>
      </c>
      <c r="V896" s="48">
        <f t="shared" si="215"/>
        <v>42</v>
      </c>
      <c r="W896" s="48">
        <f t="shared" si="215"/>
        <v>0</v>
      </c>
    </row>
    <row r="897" spans="19:23">
      <c r="S897" s="48">
        <f t="shared" si="188"/>
        <v>494</v>
      </c>
      <c r="T897" s="48">
        <f t="shared" si="184"/>
        <v>96</v>
      </c>
      <c r="U897" s="48">
        <f t="shared" ref="U897:W897" si="216">U697</f>
        <v>70</v>
      </c>
      <c r="V897" s="48">
        <f t="shared" si="216"/>
        <v>82</v>
      </c>
      <c r="W897" s="48">
        <f t="shared" si="216"/>
        <v>0</v>
      </c>
    </row>
    <row r="898" spans="19:23">
      <c r="S898" s="48">
        <f t="shared" si="188"/>
        <v>3480</v>
      </c>
      <c r="T898" s="48">
        <f t="shared" si="184"/>
        <v>97</v>
      </c>
      <c r="U898" s="48">
        <f t="shared" ref="U898:W898" si="217">U698</f>
        <v>10</v>
      </c>
      <c r="V898" s="48">
        <f t="shared" si="217"/>
        <v>63</v>
      </c>
      <c r="W898" s="48">
        <f t="shared" si="217"/>
        <v>0</v>
      </c>
    </row>
    <row r="899" spans="19:23">
      <c r="S899" s="48">
        <f t="shared" si="188"/>
        <v>4256</v>
      </c>
      <c r="T899" s="48">
        <f t="shared" si="184"/>
        <v>98</v>
      </c>
      <c r="U899" s="48">
        <f t="shared" ref="U899:W899" si="218">U699</f>
        <v>50</v>
      </c>
      <c r="V899" s="48">
        <f t="shared" si="218"/>
        <v>51</v>
      </c>
      <c r="W899" s="48">
        <f t="shared" si="218"/>
        <v>0</v>
      </c>
    </row>
    <row r="900" spans="19:23">
      <c r="S900" s="48">
        <f t="shared" si="188"/>
        <v>4945</v>
      </c>
      <c r="T900" s="48">
        <f t="shared" si="184"/>
        <v>99</v>
      </c>
      <c r="U900" s="48">
        <f t="shared" ref="U900:W900" si="219">U700</f>
        <v>41</v>
      </c>
      <c r="V900" s="48">
        <f t="shared" si="219"/>
        <v>92</v>
      </c>
      <c r="W900" s="48">
        <f t="shared" si="219"/>
        <v>0</v>
      </c>
    </row>
    <row r="901" spans="19:23">
      <c r="S901" s="48">
        <f t="shared" si="188"/>
        <v>1266</v>
      </c>
      <c r="T901" s="48">
        <f t="shared" si="184"/>
        <v>100</v>
      </c>
      <c r="U901" s="48">
        <f t="shared" ref="U901:W901" si="220">U701</f>
        <v>35</v>
      </c>
      <c r="V901" s="48">
        <f t="shared" si="220"/>
        <v>92</v>
      </c>
      <c r="W901" s="48">
        <f t="shared" si="220"/>
        <v>0</v>
      </c>
    </row>
    <row r="902" spans="19:23">
      <c r="S902" s="48">
        <f t="shared" si="188"/>
        <v>303</v>
      </c>
      <c r="T902" s="48">
        <f t="shared" si="184"/>
        <v>101</v>
      </c>
      <c r="U902" s="48">
        <f t="shared" ref="U902:W902" si="221">U702</f>
        <v>70</v>
      </c>
      <c r="V902" s="48">
        <f t="shared" si="221"/>
        <v>123</v>
      </c>
      <c r="W902" s="48">
        <f t="shared" si="221"/>
        <v>0</v>
      </c>
    </row>
    <row r="903" spans="19:23">
      <c r="S903" s="48">
        <f t="shared" si="188"/>
        <v>973</v>
      </c>
      <c r="T903" s="48">
        <f t="shared" si="184"/>
        <v>102</v>
      </c>
      <c r="U903" s="48">
        <f t="shared" ref="U903:W903" si="222">U703</f>
        <v>65</v>
      </c>
      <c r="V903" s="48">
        <f t="shared" si="222"/>
        <v>180</v>
      </c>
      <c r="W903" s="48">
        <f t="shared" si="222"/>
        <v>0</v>
      </c>
    </row>
    <row r="904" spans="19:23">
      <c r="S904" s="48">
        <f t="shared" si="188"/>
        <v>884</v>
      </c>
      <c r="T904" s="48">
        <f t="shared" si="184"/>
        <v>103</v>
      </c>
      <c r="U904" s="48">
        <f t="shared" ref="U904:W904" si="223">U704</f>
        <v>35</v>
      </c>
      <c r="V904" s="48">
        <f t="shared" si="223"/>
        <v>142</v>
      </c>
      <c r="W904" s="48">
        <f t="shared" si="223"/>
        <v>0</v>
      </c>
    </row>
    <row r="905" spans="19:23">
      <c r="S905" s="48">
        <f t="shared" si="188"/>
        <v>3316</v>
      </c>
      <c r="T905" s="48">
        <f t="shared" si="184"/>
        <v>104</v>
      </c>
      <c r="U905" s="48">
        <f t="shared" ref="U905:W905" si="224">U705</f>
        <v>75</v>
      </c>
      <c r="V905" s="48">
        <f t="shared" si="224"/>
        <v>100</v>
      </c>
      <c r="W905" s="48">
        <f t="shared" si="224"/>
        <v>50</v>
      </c>
    </row>
    <row r="906" spans="19:23">
      <c r="S906" s="48">
        <f t="shared" si="188"/>
        <v>1775</v>
      </c>
      <c r="T906" s="48">
        <f t="shared" si="184"/>
        <v>105</v>
      </c>
      <c r="U906" s="48">
        <f t="shared" ref="U906:W906" si="225">U706</f>
        <v>70</v>
      </c>
      <c r="V906" s="48">
        <f t="shared" si="225"/>
        <v>161</v>
      </c>
      <c r="W906" s="48">
        <f t="shared" si="225"/>
        <v>0</v>
      </c>
    </row>
    <row r="907" spans="19:23">
      <c r="S907" s="48">
        <f t="shared" si="188"/>
        <v>488</v>
      </c>
      <c r="T907" s="48">
        <f t="shared" si="184"/>
        <v>106</v>
      </c>
      <c r="U907" s="48">
        <f t="shared" ref="U907:W907" si="226">U707</f>
        <v>70</v>
      </c>
      <c r="V907" s="48">
        <f t="shared" si="226"/>
        <v>52</v>
      </c>
      <c r="W907" s="48">
        <f t="shared" si="226"/>
        <v>0</v>
      </c>
    </row>
    <row r="908" spans="19:23">
      <c r="S908" s="48">
        <f t="shared" si="188"/>
        <v>4476</v>
      </c>
      <c r="T908" s="48">
        <f t="shared" si="184"/>
        <v>107</v>
      </c>
      <c r="U908" s="48">
        <f t="shared" ref="U908:W908" si="227">U708</f>
        <v>55</v>
      </c>
      <c r="V908" s="48">
        <f t="shared" si="227"/>
        <v>155</v>
      </c>
      <c r="W908" s="48">
        <f t="shared" si="227"/>
        <v>0</v>
      </c>
    </row>
    <row r="909" spans="19:23">
      <c r="S909" s="48">
        <f t="shared" si="188"/>
        <v>558</v>
      </c>
      <c r="T909" s="48">
        <f t="shared" si="184"/>
        <v>108</v>
      </c>
      <c r="U909" s="48">
        <f t="shared" ref="U909:W909" si="228">U709</f>
        <v>70</v>
      </c>
      <c r="V909" s="48">
        <f t="shared" si="228"/>
        <v>151</v>
      </c>
      <c r="W909" s="48">
        <f t="shared" si="228"/>
        <v>0</v>
      </c>
    </row>
    <row r="910" spans="19:23">
      <c r="S910" s="48">
        <f t="shared" si="188"/>
        <v>126</v>
      </c>
      <c r="T910" s="48">
        <f t="shared" si="184"/>
        <v>109</v>
      </c>
      <c r="U910" s="48">
        <f t="shared" ref="U910:W910" si="229">U710</f>
        <v>52</v>
      </c>
      <c r="V910" s="48">
        <f t="shared" si="229"/>
        <v>80</v>
      </c>
      <c r="W910" s="48">
        <f t="shared" si="229"/>
        <v>20</v>
      </c>
    </row>
    <row r="911" spans="19:23">
      <c r="S911" s="48">
        <f t="shared" si="188"/>
        <v>604</v>
      </c>
      <c r="T911" s="48">
        <f t="shared" si="184"/>
        <v>110</v>
      </c>
      <c r="U911" s="48">
        <f t="shared" ref="U911:W911" si="230">U711</f>
        <v>55</v>
      </c>
      <c r="V911" s="48">
        <f t="shared" si="230"/>
        <v>102</v>
      </c>
      <c r="W911" s="48">
        <f t="shared" si="230"/>
        <v>0</v>
      </c>
    </row>
    <row r="912" spans="19:23">
      <c r="S912" s="48">
        <f t="shared" si="188"/>
        <v>1683</v>
      </c>
      <c r="T912" s="48">
        <f t="shared" si="184"/>
        <v>111</v>
      </c>
      <c r="U912" s="48">
        <f t="shared" ref="U912:W912" si="231">U712</f>
        <v>30</v>
      </c>
      <c r="V912" s="48">
        <f t="shared" si="231"/>
        <v>72</v>
      </c>
      <c r="W912" s="48">
        <f t="shared" si="231"/>
        <v>0</v>
      </c>
    </row>
    <row r="913" spans="19:23">
      <c r="S913" s="48">
        <f t="shared" si="188"/>
        <v>1730</v>
      </c>
      <c r="T913" s="48">
        <f t="shared" si="184"/>
        <v>112</v>
      </c>
      <c r="U913" s="48">
        <f t="shared" ref="U913:W913" si="232">U713</f>
        <v>75</v>
      </c>
      <c r="V913" s="48">
        <f t="shared" si="232"/>
        <v>81</v>
      </c>
      <c r="W913" s="48">
        <f t="shared" si="232"/>
        <v>0</v>
      </c>
    </row>
    <row r="914" spans="19:23">
      <c r="S914" s="48">
        <f t="shared" si="188"/>
        <v>1515</v>
      </c>
      <c r="T914" s="48">
        <f t="shared" si="184"/>
        <v>113</v>
      </c>
      <c r="U914" s="48">
        <f t="shared" ref="U914:W914" si="233">U714</f>
        <v>70</v>
      </c>
      <c r="V914" s="48">
        <f t="shared" si="233"/>
        <v>80</v>
      </c>
      <c r="W914" s="48">
        <f t="shared" si="233"/>
        <v>20</v>
      </c>
    </row>
    <row r="915" spans="19:23">
      <c r="S915" s="48">
        <f t="shared" si="188"/>
        <v>2122</v>
      </c>
      <c r="T915" s="48">
        <f t="shared" si="184"/>
        <v>114</v>
      </c>
      <c r="U915" s="48">
        <f t="shared" ref="U915:W915" si="234">U715</f>
        <v>55</v>
      </c>
      <c r="V915" s="48">
        <f t="shared" si="234"/>
        <v>131</v>
      </c>
      <c r="W915" s="48">
        <f t="shared" si="234"/>
        <v>0</v>
      </c>
    </row>
    <row r="916" spans="19:23">
      <c r="S916" s="48">
        <f t="shared" si="188"/>
        <v>4176</v>
      </c>
      <c r="T916" s="48">
        <f t="shared" si="184"/>
        <v>115</v>
      </c>
      <c r="U916" s="48">
        <f t="shared" ref="U916:W916" si="235">U716</f>
        <v>36</v>
      </c>
      <c r="V916" s="48">
        <f t="shared" si="235"/>
        <v>52</v>
      </c>
      <c r="W916" s="48">
        <f t="shared" si="235"/>
        <v>0</v>
      </c>
    </row>
    <row r="917" spans="19:23">
      <c r="S917" s="48">
        <f t="shared" si="188"/>
        <v>4979</v>
      </c>
      <c r="T917" s="48">
        <f t="shared" si="184"/>
        <v>116</v>
      </c>
      <c r="U917" s="48">
        <f t="shared" ref="U917:W917" si="236">U717</f>
        <v>21</v>
      </c>
      <c r="V917" s="48">
        <f t="shared" si="236"/>
        <v>34</v>
      </c>
      <c r="W917" s="48">
        <f t="shared" si="236"/>
        <v>0</v>
      </c>
    </row>
    <row r="918" spans="19:23">
      <c r="S918" s="48">
        <f t="shared" si="188"/>
        <v>3310</v>
      </c>
      <c r="T918" s="48">
        <f t="shared" si="184"/>
        <v>117</v>
      </c>
      <c r="U918" s="48">
        <f t="shared" ref="U918:W918" si="237">U718</f>
        <v>50</v>
      </c>
      <c r="V918" s="48">
        <f t="shared" si="237"/>
        <v>120</v>
      </c>
      <c r="W918" s="48">
        <f t="shared" si="237"/>
        <v>0</v>
      </c>
    </row>
    <row r="919" spans="19:23">
      <c r="S919" s="48">
        <f t="shared" si="188"/>
        <v>1610</v>
      </c>
      <c r="T919" s="48">
        <f t="shared" si="184"/>
        <v>118</v>
      </c>
      <c r="U919" s="48">
        <f t="shared" ref="U919:W919" si="238">U719</f>
        <v>50</v>
      </c>
      <c r="V919" s="48">
        <f t="shared" si="238"/>
        <v>51</v>
      </c>
      <c r="W919" s="48">
        <f t="shared" si="238"/>
        <v>0</v>
      </c>
    </row>
    <row r="920" spans="19:23">
      <c r="S920" s="48">
        <f t="shared" si="188"/>
        <v>337</v>
      </c>
      <c r="T920" s="48">
        <f t="shared" si="184"/>
        <v>119</v>
      </c>
      <c r="U920" s="48">
        <f t="shared" ref="U920:W920" si="239">U720</f>
        <v>35</v>
      </c>
      <c r="V920" s="48">
        <f t="shared" si="239"/>
        <v>62</v>
      </c>
      <c r="W920" s="48">
        <f t="shared" si="239"/>
        <v>0</v>
      </c>
    </row>
    <row r="921" spans="19:23">
      <c r="S921" s="48">
        <f t="shared" si="188"/>
        <v>176</v>
      </c>
      <c r="T921" s="48">
        <f t="shared" si="184"/>
        <v>120</v>
      </c>
      <c r="U921" s="48">
        <f t="shared" ref="U921:W921" si="240">U721</f>
        <v>26</v>
      </c>
      <c r="V921" s="48">
        <f t="shared" si="240"/>
        <v>85</v>
      </c>
      <c r="W921" s="48">
        <f t="shared" si="240"/>
        <v>0</v>
      </c>
    </row>
    <row r="922" spans="19:23">
      <c r="S922" s="48">
        <f t="shared" si="188"/>
        <v>5148</v>
      </c>
      <c r="T922" s="48">
        <f t="shared" si="184"/>
        <v>121</v>
      </c>
      <c r="U922" s="48">
        <f t="shared" ref="U922:W922" si="241">U722</f>
        <v>75</v>
      </c>
      <c r="V922" s="48">
        <f t="shared" si="241"/>
        <v>51</v>
      </c>
      <c r="W922" s="48">
        <f t="shared" si="241"/>
        <v>0</v>
      </c>
    </row>
    <row r="923" spans="19:23">
      <c r="S923" s="48">
        <f t="shared" si="188"/>
        <v>2337</v>
      </c>
      <c r="T923" s="48">
        <f t="shared" si="184"/>
        <v>122</v>
      </c>
      <c r="U923" s="48">
        <f t="shared" ref="U923:W923" si="242">U723</f>
        <v>50</v>
      </c>
      <c r="V923" s="48">
        <f t="shared" si="242"/>
        <v>81</v>
      </c>
      <c r="W923" s="48">
        <f t="shared" si="242"/>
        <v>0</v>
      </c>
    </row>
    <row r="924" spans="19:23">
      <c r="S924" s="48">
        <f t="shared" si="188"/>
        <v>3098</v>
      </c>
      <c r="T924" s="48">
        <f t="shared" si="184"/>
        <v>123</v>
      </c>
      <c r="U924" s="48">
        <f t="shared" ref="U924:W924" si="243">U724</f>
        <v>70</v>
      </c>
      <c r="V924" s="48">
        <f t="shared" si="243"/>
        <v>121</v>
      </c>
      <c r="W924" s="48">
        <f t="shared" si="243"/>
        <v>0</v>
      </c>
    </row>
    <row r="925" spans="19:23">
      <c r="S925" s="48">
        <f t="shared" si="188"/>
        <v>4940</v>
      </c>
      <c r="T925" s="48">
        <f t="shared" si="184"/>
        <v>124</v>
      </c>
      <c r="U925" s="48">
        <f t="shared" ref="U925:W925" si="244">U725</f>
        <v>35</v>
      </c>
      <c r="V925" s="48">
        <f t="shared" si="244"/>
        <v>152</v>
      </c>
      <c r="W925" s="48">
        <f t="shared" si="244"/>
        <v>20</v>
      </c>
    </row>
    <row r="926" spans="19:23">
      <c r="S926" s="48">
        <f t="shared" si="188"/>
        <v>2980</v>
      </c>
      <c r="T926" s="48">
        <f t="shared" si="184"/>
        <v>125</v>
      </c>
      <c r="U926" s="48">
        <f t="shared" ref="U926:W926" si="245">U726</f>
        <v>41</v>
      </c>
      <c r="V926" s="48">
        <f t="shared" si="245"/>
        <v>143</v>
      </c>
      <c r="W926" s="48">
        <f t="shared" si="245"/>
        <v>0</v>
      </c>
    </row>
    <row r="927" spans="19:23">
      <c r="S927" s="48">
        <f t="shared" si="188"/>
        <v>836</v>
      </c>
      <c r="T927" s="48">
        <f t="shared" si="184"/>
        <v>126</v>
      </c>
      <c r="U927" s="48">
        <f t="shared" ref="U927:W927" si="246">U727</f>
        <v>35</v>
      </c>
      <c r="V927" s="48">
        <f t="shared" si="246"/>
        <v>102</v>
      </c>
      <c r="W927" s="48">
        <f t="shared" si="246"/>
        <v>0</v>
      </c>
    </row>
    <row r="928" spans="19:23">
      <c r="S928" s="48">
        <f t="shared" si="188"/>
        <v>5098</v>
      </c>
      <c r="T928" s="48">
        <f t="shared" si="184"/>
        <v>127</v>
      </c>
      <c r="U928" s="48">
        <f t="shared" ref="U928:W928" si="247">U728</f>
        <v>35</v>
      </c>
      <c r="V928" s="48">
        <f t="shared" si="247"/>
        <v>111</v>
      </c>
      <c r="W928" s="48">
        <f t="shared" si="247"/>
        <v>0</v>
      </c>
    </row>
    <row r="929" spans="19:23">
      <c r="S929" s="48">
        <f t="shared" si="188"/>
        <v>1717</v>
      </c>
      <c r="T929" s="48">
        <f t="shared" si="184"/>
        <v>128</v>
      </c>
      <c r="U929" s="48">
        <f t="shared" ref="U929:W929" si="248">U729</f>
        <v>70</v>
      </c>
      <c r="V929" s="48">
        <f t="shared" si="248"/>
        <v>93</v>
      </c>
      <c r="W929" s="48">
        <f t="shared" si="248"/>
        <v>50</v>
      </c>
    </row>
    <row r="930" spans="19:23">
      <c r="S930" s="48">
        <f t="shared" si="188"/>
        <v>714</v>
      </c>
      <c r="T930" s="48">
        <f t="shared" si="184"/>
        <v>129</v>
      </c>
      <c r="U930" s="48">
        <f t="shared" ref="U930:W930" si="249">U730</f>
        <v>30</v>
      </c>
      <c r="V930" s="48">
        <f t="shared" si="249"/>
        <v>80</v>
      </c>
      <c r="W930" s="48">
        <f t="shared" si="249"/>
        <v>20</v>
      </c>
    </row>
    <row r="931" spans="19:23">
      <c r="S931" s="48">
        <f t="shared" si="188"/>
        <v>148</v>
      </c>
      <c r="T931" s="48">
        <f t="shared" ref="T931:T994" si="250">T131</f>
        <v>130</v>
      </c>
      <c r="U931" s="48">
        <f t="shared" ref="U931:W931" si="251">U731</f>
        <v>25</v>
      </c>
      <c r="V931" s="48">
        <f t="shared" si="251"/>
        <v>101</v>
      </c>
      <c r="W931" s="48">
        <f t="shared" si="251"/>
        <v>0</v>
      </c>
    </row>
    <row r="932" spans="19:23">
      <c r="S932" s="48">
        <f t="shared" si="188"/>
        <v>862</v>
      </c>
      <c r="T932" s="48">
        <f t="shared" si="250"/>
        <v>131</v>
      </c>
      <c r="U932" s="48">
        <f t="shared" ref="U932:W932" si="252">U732</f>
        <v>75</v>
      </c>
      <c r="V932" s="48">
        <f t="shared" si="252"/>
        <v>73</v>
      </c>
      <c r="W932" s="48">
        <f t="shared" si="252"/>
        <v>0</v>
      </c>
    </row>
    <row r="933" spans="19:23">
      <c r="S933" s="48">
        <f t="shared" si="188"/>
        <v>4985</v>
      </c>
      <c r="T933" s="48">
        <f t="shared" si="250"/>
        <v>132</v>
      </c>
      <c r="U933" s="48">
        <f t="shared" ref="U933:W933" si="253">U733</f>
        <v>50</v>
      </c>
      <c r="V933" s="48">
        <f t="shared" si="253"/>
        <v>110</v>
      </c>
      <c r="W933" s="48">
        <f t="shared" si="253"/>
        <v>0</v>
      </c>
    </row>
    <row r="934" spans="19:23">
      <c r="S934" s="48">
        <f t="shared" ref="S934:S997" si="254">F134</f>
        <v>3008</v>
      </c>
      <c r="T934" s="48">
        <f t="shared" si="250"/>
        <v>133</v>
      </c>
      <c r="U934" s="48">
        <f t="shared" ref="U934:W934" si="255">U734</f>
        <v>65</v>
      </c>
      <c r="V934" s="48">
        <f t="shared" si="255"/>
        <v>142</v>
      </c>
      <c r="W934" s="48">
        <f t="shared" si="255"/>
        <v>0</v>
      </c>
    </row>
    <row r="935" spans="19:23">
      <c r="S935" s="48">
        <f t="shared" si="254"/>
        <v>79</v>
      </c>
      <c r="T935" s="48">
        <f t="shared" si="250"/>
        <v>134</v>
      </c>
      <c r="U935" s="48">
        <f t="shared" ref="U935:W935" si="256">U735</f>
        <v>50</v>
      </c>
      <c r="V935" s="48">
        <f t="shared" si="256"/>
        <v>90</v>
      </c>
      <c r="W935" s="48">
        <f t="shared" si="256"/>
        <v>50</v>
      </c>
    </row>
    <row r="936" spans="19:23">
      <c r="S936" s="48">
        <f t="shared" si="254"/>
        <v>3310</v>
      </c>
      <c r="T936" s="48">
        <f t="shared" si="250"/>
        <v>135</v>
      </c>
      <c r="U936" s="48">
        <f t="shared" ref="U936:W936" si="257">U736</f>
        <v>10</v>
      </c>
      <c r="V936" s="48">
        <f t="shared" si="257"/>
        <v>90</v>
      </c>
      <c r="W936" s="48">
        <f t="shared" si="257"/>
        <v>0</v>
      </c>
    </row>
    <row r="937" spans="19:23">
      <c r="S937" s="48">
        <f t="shared" si="254"/>
        <v>225</v>
      </c>
      <c r="T937" s="48">
        <f t="shared" si="250"/>
        <v>136</v>
      </c>
      <c r="U937" s="48">
        <f t="shared" ref="U937:W937" si="258">U737</f>
        <v>70</v>
      </c>
      <c r="V937" s="48">
        <f t="shared" si="258"/>
        <v>41</v>
      </c>
      <c r="W937" s="48">
        <f t="shared" si="258"/>
        <v>0</v>
      </c>
    </row>
    <row r="938" spans="19:23">
      <c r="S938" s="48">
        <f t="shared" si="254"/>
        <v>1885</v>
      </c>
      <c r="T938" s="48">
        <f t="shared" si="250"/>
        <v>137</v>
      </c>
      <c r="U938" s="48">
        <f t="shared" ref="U938:W938" si="259">U738</f>
        <v>35</v>
      </c>
      <c r="V938" s="48">
        <f t="shared" si="259"/>
        <v>73</v>
      </c>
      <c r="W938" s="48">
        <f t="shared" si="259"/>
        <v>0</v>
      </c>
    </row>
    <row r="939" spans="19:23">
      <c r="S939" s="48">
        <f t="shared" si="254"/>
        <v>384</v>
      </c>
      <c r="T939" s="48">
        <f t="shared" si="250"/>
        <v>138</v>
      </c>
      <c r="U939" s="48">
        <f t="shared" ref="U939:W939" si="260">U739</f>
        <v>50</v>
      </c>
      <c r="V939" s="48">
        <f t="shared" si="260"/>
        <v>100</v>
      </c>
      <c r="W939" s="48">
        <f t="shared" si="260"/>
        <v>0</v>
      </c>
    </row>
    <row r="940" spans="19:23">
      <c r="S940" s="48">
        <f t="shared" si="254"/>
        <v>2424</v>
      </c>
      <c r="T940" s="48">
        <f t="shared" si="250"/>
        <v>139</v>
      </c>
      <c r="U940" s="48">
        <f t="shared" ref="U940:W940" si="261">U740</f>
        <v>35</v>
      </c>
      <c r="V940" s="48">
        <f t="shared" si="261"/>
        <v>62</v>
      </c>
      <c r="W940" s="48">
        <f t="shared" si="261"/>
        <v>0</v>
      </c>
    </row>
    <row r="941" spans="19:23">
      <c r="S941" s="48">
        <f t="shared" si="254"/>
        <v>3683</v>
      </c>
      <c r="T941" s="48">
        <f t="shared" si="250"/>
        <v>140</v>
      </c>
      <c r="U941" s="48">
        <f t="shared" ref="U941:W941" si="262">U741</f>
        <v>50</v>
      </c>
      <c r="V941" s="48">
        <f t="shared" si="262"/>
        <v>84</v>
      </c>
      <c r="W941" s="48">
        <f t="shared" si="262"/>
        <v>0</v>
      </c>
    </row>
    <row r="942" spans="19:23">
      <c r="S942" s="48">
        <f t="shared" si="254"/>
        <v>188</v>
      </c>
      <c r="T942" s="48">
        <f t="shared" si="250"/>
        <v>141</v>
      </c>
      <c r="U942" s="48">
        <f t="shared" ref="U942:W942" si="263">U742</f>
        <v>70</v>
      </c>
      <c r="V942" s="48">
        <f t="shared" si="263"/>
        <v>104</v>
      </c>
      <c r="W942" s="48">
        <f t="shared" si="263"/>
        <v>0</v>
      </c>
    </row>
    <row r="943" spans="19:23">
      <c r="S943" s="48">
        <f t="shared" si="254"/>
        <v>5122</v>
      </c>
      <c r="T943" s="48">
        <f t="shared" si="250"/>
        <v>142</v>
      </c>
      <c r="U943" s="48">
        <f t="shared" ref="U943:W943" si="264">U743</f>
        <v>41</v>
      </c>
      <c r="V943" s="48">
        <f t="shared" si="264"/>
        <v>83</v>
      </c>
      <c r="W943" s="48">
        <f t="shared" si="264"/>
        <v>0</v>
      </c>
    </row>
    <row r="944" spans="19:23">
      <c r="S944" s="48">
        <f t="shared" si="254"/>
        <v>836</v>
      </c>
      <c r="T944" s="48">
        <f t="shared" si="250"/>
        <v>143</v>
      </c>
      <c r="U944" s="48">
        <f t="shared" ref="U944:W944" si="265">U744</f>
        <v>70</v>
      </c>
      <c r="V944" s="48">
        <f t="shared" si="265"/>
        <v>122</v>
      </c>
      <c r="W944" s="48">
        <f t="shared" si="265"/>
        <v>50</v>
      </c>
    </row>
    <row r="945" spans="19:23">
      <c r="S945" s="48">
        <f t="shared" si="254"/>
        <v>3191</v>
      </c>
      <c r="T945" s="48">
        <f t="shared" si="250"/>
        <v>144</v>
      </c>
      <c r="U945" s="48">
        <f t="shared" ref="U945:W945" si="266">U745</f>
        <v>15</v>
      </c>
      <c r="V945" s="48">
        <f t="shared" si="266"/>
        <v>61</v>
      </c>
      <c r="W945" s="48">
        <f t="shared" si="266"/>
        <v>0</v>
      </c>
    </row>
    <row r="946" spans="19:23">
      <c r="S946" s="48">
        <f t="shared" si="254"/>
        <v>126</v>
      </c>
      <c r="T946" s="48">
        <f t="shared" si="250"/>
        <v>145</v>
      </c>
      <c r="U946" s="48">
        <f t="shared" ref="U946:W946" si="267">U746</f>
        <v>70</v>
      </c>
      <c r="V946" s="48">
        <f t="shared" si="267"/>
        <v>150</v>
      </c>
      <c r="W946" s="48">
        <f t="shared" si="267"/>
        <v>0</v>
      </c>
    </row>
    <row r="947" spans="19:23">
      <c r="S947" s="48">
        <f t="shared" si="254"/>
        <v>1153</v>
      </c>
      <c r="T947" s="48">
        <f t="shared" si="250"/>
        <v>146</v>
      </c>
      <c r="U947" s="48">
        <f t="shared" ref="U947:W947" si="268">U747</f>
        <v>55</v>
      </c>
      <c r="V947" s="48">
        <f t="shared" si="268"/>
        <v>162</v>
      </c>
      <c r="W947" s="48">
        <f t="shared" si="268"/>
        <v>20</v>
      </c>
    </row>
    <row r="948" spans="19:23">
      <c r="S948" s="48">
        <f t="shared" si="254"/>
        <v>4176</v>
      </c>
      <c r="T948" s="48">
        <f t="shared" si="250"/>
        <v>147</v>
      </c>
      <c r="U948" s="48">
        <f t="shared" ref="U948:W948" si="269">U748</f>
        <v>27</v>
      </c>
      <c r="V948" s="48">
        <f t="shared" si="269"/>
        <v>23</v>
      </c>
      <c r="W948" s="48">
        <f t="shared" si="269"/>
        <v>50</v>
      </c>
    </row>
    <row r="949" spans="19:23">
      <c r="S949" s="48">
        <f t="shared" si="254"/>
        <v>3360</v>
      </c>
      <c r="T949" s="48">
        <f t="shared" si="250"/>
        <v>148</v>
      </c>
      <c r="U949" s="48">
        <f t="shared" ref="U949:W949" si="270">U749</f>
        <v>35</v>
      </c>
      <c r="V949" s="48">
        <f t="shared" si="270"/>
        <v>43</v>
      </c>
      <c r="W949" s="48">
        <f t="shared" si="270"/>
        <v>0</v>
      </c>
    </row>
    <row r="950" spans="19:23">
      <c r="S950" s="48">
        <f t="shared" si="254"/>
        <v>771</v>
      </c>
      <c r="T950" s="48">
        <f t="shared" si="250"/>
        <v>149</v>
      </c>
      <c r="U950" s="48">
        <f t="shared" ref="U950:W950" si="271">U750</f>
        <v>15</v>
      </c>
      <c r="V950" s="48">
        <f t="shared" si="271"/>
        <v>13</v>
      </c>
      <c r="W950" s="48">
        <f t="shared" si="271"/>
        <v>0</v>
      </c>
    </row>
    <row r="951" spans="19:23">
      <c r="S951" s="48">
        <f t="shared" si="254"/>
        <v>4288</v>
      </c>
      <c r="T951" s="48">
        <f t="shared" si="250"/>
        <v>150</v>
      </c>
      <c r="U951" s="48">
        <f t="shared" ref="U951:W951" si="272">U751</f>
        <v>50</v>
      </c>
      <c r="V951" s="48">
        <f t="shared" si="272"/>
        <v>32</v>
      </c>
      <c r="W951" s="48">
        <f t="shared" si="272"/>
        <v>0</v>
      </c>
    </row>
    <row r="952" spans="19:23">
      <c r="S952" s="48">
        <f t="shared" si="254"/>
        <v>2363</v>
      </c>
      <c r="T952" s="48">
        <f t="shared" si="250"/>
        <v>151</v>
      </c>
      <c r="U952" s="48">
        <f t="shared" ref="U952:W952" si="273">U752</f>
        <v>70</v>
      </c>
      <c r="V952" s="48">
        <f t="shared" si="273"/>
        <v>81</v>
      </c>
      <c r="W952" s="48">
        <f t="shared" si="273"/>
        <v>0</v>
      </c>
    </row>
    <row r="953" spans="19:23">
      <c r="S953" s="48">
        <f t="shared" si="254"/>
        <v>4488</v>
      </c>
      <c r="T953" s="48">
        <f t="shared" si="250"/>
        <v>152</v>
      </c>
      <c r="U953" s="48">
        <f t="shared" ref="U953:W953" si="274">U753</f>
        <v>50</v>
      </c>
      <c r="V953" s="48">
        <f t="shared" si="274"/>
        <v>92</v>
      </c>
      <c r="W953" s="48">
        <f t="shared" si="274"/>
        <v>0</v>
      </c>
    </row>
    <row r="954" spans="19:23">
      <c r="S954" s="48">
        <f t="shared" si="254"/>
        <v>3316</v>
      </c>
      <c r="T954" s="48">
        <f t="shared" si="250"/>
        <v>153</v>
      </c>
      <c r="U954" s="48">
        <f t="shared" ref="U954:W954" si="275">U754</f>
        <v>50</v>
      </c>
      <c r="V954" s="48">
        <f t="shared" si="275"/>
        <v>32</v>
      </c>
      <c r="W954" s="48">
        <f t="shared" si="275"/>
        <v>0</v>
      </c>
    </row>
    <row r="955" spans="19:23">
      <c r="S955" s="48">
        <f t="shared" si="254"/>
        <v>5122</v>
      </c>
      <c r="T955" s="48">
        <f t="shared" si="250"/>
        <v>154</v>
      </c>
      <c r="U955" s="48">
        <f t="shared" ref="U955:W955" si="276">U755</f>
        <v>50</v>
      </c>
      <c r="V955" s="48">
        <f t="shared" si="276"/>
        <v>210</v>
      </c>
      <c r="W955" s="48">
        <f t="shared" si="276"/>
        <v>0</v>
      </c>
    </row>
    <row r="956" spans="19:23">
      <c r="S956" s="48">
        <f t="shared" si="254"/>
        <v>3191</v>
      </c>
      <c r="T956" s="48">
        <f t="shared" si="250"/>
        <v>155</v>
      </c>
      <c r="U956" s="48">
        <f t="shared" ref="U956:W956" si="277">U756</f>
        <v>10</v>
      </c>
      <c r="V956" s="48">
        <f t="shared" si="277"/>
        <v>32</v>
      </c>
      <c r="W956" s="48">
        <f t="shared" si="277"/>
        <v>0</v>
      </c>
    </row>
    <row r="957" spans="19:23">
      <c r="S957" s="48">
        <f t="shared" si="254"/>
        <v>857</v>
      </c>
      <c r="T957" s="48">
        <f t="shared" si="250"/>
        <v>156</v>
      </c>
      <c r="U957" s="48">
        <f t="shared" ref="U957:W957" si="278">U757</f>
        <v>70</v>
      </c>
      <c r="V957" s="48">
        <f t="shared" si="278"/>
        <v>101</v>
      </c>
      <c r="W957" s="48">
        <f t="shared" si="278"/>
        <v>0</v>
      </c>
    </row>
    <row r="958" spans="19:23">
      <c r="S958" s="48">
        <f t="shared" si="254"/>
        <v>179</v>
      </c>
      <c r="T958" s="48">
        <f t="shared" si="250"/>
        <v>157</v>
      </c>
      <c r="U958" s="48">
        <f t="shared" ref="U958:W958" si="279">U758</f>
        <v>50</v>
      </c>
      <c r="V958" s="48">
        <f t="shared" si="279"/>
        <v>150</v>
      </c>
      <c r="W958" s="48">
        <f t="shared" si="279"/>
        <v>0</v>
      </c>
    </row>
    <row r="959" spans="19:23">
      <c r="S959" s="48">
        <f t="shared" si="254"/>
        <v>2642</v>
      </c>
      <c r="T959" s="48">
        <f t="shared" si="250"/>
        <v>158</v>
      </c>
      <c r="U959" s="48">
        <f t="shared" ref="U959:W959" si="280">U759</f>
        <v>65</v>
      </c>
      <c r="V959" s="48">
        <f t="shared" si="280"/>
        <v>100</v>
      </c>
      <c r="W959" s="48">
        <f t="shared" si="280"/>
        <v>0</v>
      </c>
    </row>
    <row r="960" spans="19:23">
      <c r="S960" s="48">
        <f t="shared" si="254"/>
        <v>3309</v>
      </c>
      <c r="T960" s="48">
        <f t="shared" si="250"/>
        <v>159</v>
      </c>
      <c r="U960" s="48">
        <f t="shared" ref="U960:W960" si="281">U760</f>
        <v>70</v>
      </c>
      <c r="V960" s="48">
        <f t="shared" si="281"/>
        <v>180</v>
      </c>
      <c r="W960" s="48">
        <f t="shared" si="281"/>
        <v>0</v>
      </c>
    </row>
    <row r="961" spans="19:23">
      <c r="S961" s="48">
        <f t="shared" si="254"/>
        <v>771</v>
      </c>
      <c r="T961" s="48">
        <f t="shared" si="250"/>
        <v>160</v>
      </c>
      <c r="U961" s="48">
        <f t="shared" ref="U961:W961" si="282">U761</f>
        <v>16</v>
      </c>
      <c r="V961" s="48">
        <f t="shared" si="282"/>
        <v>22</v>
      </c>
      <c r="W961" s="48">
        <f t="shared" si="282"/>
        <v>0</v>
      </c>
    </row>
    <row r="962" spans="19:23">
      <c r="S962" s="48">
        <f t="shared" si="254"/>
        <v>1218</v>
      </c>
      <c r="T962" s="48">
        <f t="shared" si="250"/>
        <v>161</v>
      </c>
      <c r="U962" s="48">
        <f t="shared" ref="U962:W962" si="283">U762</f>
        <v>55</v>
      </c>
      <c r="V962" s="48">
        <f t="shared" si="283"/>
        <v>52</v>
      </c>
      <c r="W962" s="48">
        <f t="shared" si="283"/>
        <v>0</v>
      </c>
    </row>
    <row r="963" spans="19:23">
      <c r="S963" s="48">
        <f t="shared" si="254"/>
        <v>2177</v>
      </c>
      <c r="T963" s="48">
        <f t="shared" si="250"/>
        <v>162</v>
      </c>
      <c r="U963" s="48">
        <f t="shared" ref="U963:W963" si="284">U763</f>
        <v>50</v>
      </c>
      <c r="V963" s="48">
        <f t="shared" si="284"/>
        <v>30</v>
      </c>
      <c r="W963" s="48">
        <f t="shared" si="284"/>
        <v>0</v>
      </c>
    </row>
    <row r="964" spans="19:23">
      <c r="S964" s="48">
        <f t="shared" si="254"/>
        <v>353</v>
      </c>
      <c r="T964" s="48">
        <f t="shared" si="250"/>
        <v>163</v>
      </c>
      <c r="U964" s="48">
        <f t="shared" ref="U964:W964" si="285">U764</f>
        <v>61</v>
      </c>
      <c r="V964" s="48">
        <f t="shared" si="285"/>
        <v>121</v>
      </c>
      <c r="W964" s="48">
        <f t="shared" si="285"/>
        <v>0</v>
      </c>
    </row>
    <row r="965" spans="19:23">
      <c r="S965" s="48">
        <f t="shared" si="254"/>
        <v>4979</v>
      </c>
      <c r="T965" s="48">
        <f t="shared" si="250"/>
        <v>164</v>
      </c>
      <c r="U965" s="48">
        <f t="shared" ref="U965:W965" si="286">U765</f>
        <v>50</v>
      </c>
      <c r="V965" s="48">
        <f t="shared" si="286"/>
        <v>72</v>
      </c>
      <c r="W965" s="48">
        <f t="shared" si="286"/>
        <v>0</v>
      </c>
    </row>
    <row r="966" spans="19:23">
      <c r="S966" s="48">
        <f t="shared" si="254"/>
        <v>558</v>
      </c>
      <c r="T966" s="48">
        <f t="shared" si="250"/>
        <v>165</v>
      </c>
      <c r="U966" s="48">
        <f t="shared" ref="U966:W966" si="287">U766</f>
        <v>35</v>
      </c>
      <c r="V966" s="48">
        <f t="shared" si="287"/>
        <v>152</v>
      </c>
      <c r="W966" s="48">
        <f t="shared" si="287"/>
        <v>0</v>
      </c>
    </row>
    <row r="967" spans="19:23">
      <c r="S967" s="48">
        <f t="shared" si="254"/>
        <v>3683</v>
      </c>
      <c r="T967" s="48">
        <f t="shared" si="250"/>
        <v>166</v>
      </c>
      <c r="U967" s="48">
        <f t="shared" ref="U967:W967" si="288">U767</f>
        <v>30</v>
      </c>
      <c r="V967" s="48">
        <f t="shared" si="288"/>
        <v>103</v>
      </c>
      <c r="W967" s="48">
        <f t="shared" si="288"/>
        <v>20</v>
      </c>
    </row>
    <row r="968" spans="19:23">
      <c r="S968" s="48">
        <f t="shared" si="254"/>
        <v>217</v>
      </c>
      <c r="T968" s="48">
        <f t="shared" si="250"/>
        <v>167</v>
      </c>
      <c r="U968" s="48">
        <f t="shared" ref="U968:W968" si="289">U768</f>
        <v>30</v>
      </c>
      <c r="V968" s="48">
        <f t="shared" si="289"/>
        <v>142</v>
      </c>
      <c r="W968" s="48">
        <f t="shared" si="289"/>
        <v>20</v>
      </c>
    </row>
    <row r="969" spans="19:23">
      <c r="S969" s="48">
        <f t="shared" si="254"/>
        <v>4488</v>
      </c>
      <c r="T969" s="48">
        <f t="shared" si="250"/>
        <v>168</v>
      </c>
      <c r="U969" s="48">
        <f t="shared" ref="U969:W969" si="290">U769</f>
        <v>20</v>
      </c>
      <c r="V969" s="48">
        <f t="shared" si="290"/>
        <v>123</v>
      </c>
      <c r="W969" s="48">
        <f t="shared" si="290"/>
        <v>0</v>
      </c>
    </row>
    <row r="970" spans="19:23">
      <c r="S970" s="48">
        <f t="shared" si="254"/>
        <v>3504</v>
      </c>
      <c r="T970" s="48">
        <f t="shared" si="250"/>
        <v>169</v>
      </c>
      <c r="U970" s="48">
        <f t="shared" ref="U970:W970" si="291">U770</f>
        <v>65</v>
      </c>
      <c r="V970" s="48">
        <f t="shared" si="291"/>
        <v>70</v>
      </c>
      <c r="W970" s="48">
        <f t="shared" si="291"/>
        <v>0</v>
      </c>
    </row>
    <row r="971" spans="19:23">
      <c r="S971" s="48">
        <f t="shared" si="254"/>
        <v>488</v>
      </c>
      <c r="T971" s="48">
        <f t="shared" si="250"/>
        <v>170</v>
      </c>
      <c r="U971" s="48">
        <f t="shared" ref="U971:W971" si="292">U771</f>
        <v>50</v>
      </c>
      <c r="V971" s="48">
        <f t="shared" si="292"/>
        <v>71</v>
      </c>
      <c r="W971" s="48">
        <f t="shared" si="292"/>
        <v>0</v>
      </c>
    </row>
    <row r="972" spans="19:23">
      <c r="S972" s="48">
        <f t="shared" si="254"/>
        <v>176</v>
      </c>
      <c r="T972" s="48">
        <f t="shared" si="250"/>
        <v>171</v>
      </c>
      <c r="U972" s="48">
        <f t="shared" ref="U972:W972" si="293">U772</f>
        <v>55</v>
      </c>
      <c r="V972" s="48">
        <f t="shared" si="293"/>
        <v>51</v>
      </c>
      <c r="W972" s="48">
        <f t="shared" si="293"/>
        <v>0</v>
      </c>
    </row>
    <row r="973" spans="19:23">
      <c r="S973" s="48">
        <f t="shared" si="254"/>
        <v>869</v>
      </c>
      <c r="T973" s="48">
        <f t="shared" si="250"/>
        <v>172</v>
      </c>
      <c r="U973" s="48">
        <f t="shared" ref="U973:W973" si="294">U773</f>
        <v>41</v>
      </c>
      <c r="V973" s="48">
        <f t="shared" si="294"/>
        <v>43</v>
      </c>
      <c r="W973" s="48">
        <f t="shared" si="294"/>
        <v>0</v>
      </c>
    </row>
    <row r="974" spans="19:23">
      <c r="S974" s="48">
        <f t="shared" si="254"/>
        <v>4176</v>
      </c>
      <c r="T974" s="48">
        <f t="shared" si="250"/>
        <v>173</v>
      </c>
      <c r="U974" s="48">
        <f t="shared" ref="U974:W974" si="295">U774</f>
        <v>65</v>
      </c>
      <c r="V974" s="48">
        <f t="shared" si="295"/>
        <v>101</v>
      </c>
      <c r="W974" s="48">
        <f t="shared" si="295"/>
        <v>0</v>
      </c>
    </row>
    <row r="975" spans="19:23">
      <c r="S975" s="48">
        <f t="shared" si="254"/>
        <v>5320</v>
      </c>
      <c r="T975" s="48">
        <f t="shared" si="250"/>
        <v>174</v>
      </c>
      <c r="U975" s="48">
        <f t="shared" ref="U975:W975" si="296">U775</f>
        <v>30</v>
      </c>
      <c r="V975" s="48">
        <f t="shared" si="296"/>
        <v>41</v>
      </c>
      <c r="W975" s="48">
        <f t="shared" si="296"/>
        <v>0</v>
      </c>
    </row>
    <row r="976" spans="19:23">
      <c r="S976" s="48">
        <f t="shared" si="254"/>
        <v>766</v>
      </c>
      <c r="T976" s="48">
        <f t="shared" si="250"/>
        <v>175</v>
      </c>
      <c r="U976" s="48">
        <f t="shared" ref="U976:W976" si="297">U776</f>
        <v>50</v>
      </c>
      <c r="V976" s="48">
        <f t="shared" si="297"/>
        <v>73</v>
      </c>
      <c r="W976" s="48">
        <f t="shared" si="297"/>
        <v>0</v>
      </c>
    </row>
    <row r="977" spans="19:23">
      <c r="S977" s="48">
        <f t="shared" si="254"/>
        <v>5122</v>
      </c>
      <c r="T977" s="48">
        <f t="shared" si="250"/>
        <v>176</v>
      </c>
      <c r="U977" s="48">
        <f t="shared" ref="U977:W977" si="298">U777</f>
        <v>55</v>
      </c>
      <c r="V977" s="48">
        <f t="shared" si="298"/>
        <v>82</v>
      </c>
      <c r="W977" s="48">
        <f t="shared" si="298"/>
        <v>0</v>
      </c>
    </row>
    <row r="978" spans="19:23">
      <c r="S978" s="48">
        <f t="shared" si="254"/>
        <v>3191</v>
      </c>
      <c r="T978" s="48">
        <f t="shared" si="250"/>
        <v>177</v>
      </c>
      <c r="U978" s="48">
        <f t="shared" ref="U978:W978" si="299">U778</f>
        <v>30</v>
      </c>
      <c r="V978" s="48">
        <f t="shared" si="299"/>
        <v>73</v>
      </c>
      <c r="W978" s="48">
        <f t="shared" si="299"/>
        <v>0</v>
      </c>
    </row>
    <row r="979" spans="19:23">
      <c r="S979" s="48">
        <f t="shared" si="254"/>
        <v>862</v>
      </c>
      <c r="T979" s="48">
        <f t="shared" si="250"/>
        <v>178</v>
      </c>
      <c r="U979" s="48">
        <f t="shared" ref="U979:W979" si="300">U779</f>
        <v>35</v>
      </c>
      <c r="V979" s="48">
        <f t="shared" si="300"/>
        <v>135</v>
      </c>
      <c r="W979" s="48">
        <f t="shared" si="300"/>
        <v>0</v>
      </c>
    </row>
    <row r="980" spans="19:23">
      <c r="S980" s="48">
        <f t="shared" si="254"/>
        <v>1334</v>
      </c>
      <c r="T980" s="48">
        <f t="shared" si="250"/>
        <v>179</v>
      </c>
      <c r="U980" s="48">
        <f t="shared" ref="U980:W980" si="301">U780</f>
        <v>50</v>
      </c>
      <c r="V980" s="48">
        <f t="shared" si="301"/>
        <v>70</v>
      </c>
      <c r="W980" s="48">
        <f t="shared" si="301"/>
        <v>0</v>
      </c>
    </row>
    <row r="981" spans="19:23">
      <c r="S981" s="48">
        <f t="shared" si="254"/>
        <v>5012</v>
      </c>
      <c r="T981" s="48">
        <f t="shared" si="250"/>
        <v>180</v>
      </c>
      <c r="U981" s="48">
        <f t="shared" ref="U981:W981" si="302">U781</f>
        <v>70</v>
      </c>
      <c r="V981" s="48">
        <f t="shared" si="302"/>
        <v>71</v>
      </c>
      <c r="W981" s="48">
        <f t="shared" si="302"/>
        <v>40</v>
      </c>
    </row>
    <row r="982" spans="19:23">
      <c r="S982" s="48">
        <f t="shared" si="254"/>
        <v>70</v>
      </c>
      <c r="T982" s="48">
        <f t="shared" si="250"/>
        <v>181</v>
      </c>
      <c r="U982" s="48">
        <f t="shared" ref="U982:W982" si="303">U782</f>
        <v>65</v>
      </c>
      <c r="V982" s="48">
        <f t="shared" si="303"/>
        <v>90</v>
      </c>
      <c r="W982" s="48">
        <f t="shared" si="303"/>
        <v>0</v>
      </c>
    </row>
    <row r="983" spans="19:23">
      <c r="S983" s="48">
        <f t="shared" si="254"/>
        <v>193</v>
      </c>
      <c r="T983" s="48">
        <f t="shared" si="250"/>
        <v>182</v>
      </c>
      <c r="U983" s="48">
        <f t="shared" ref="U983:W983" si="304">U783</f>
        <v>45</v>
      </c>
      <c r="V983" s="48">
        <f t="shared" si="304"/>
        <v>51</v>
      </c>
      <c r="W983" s="48">
        <f t="shared" si="304"/>
        <v>0</v>
      </c>
    </row>
    <row r="984" spans="19:23">
      <c r="S984" s="48">
        <f t="shared" si="254"/>
        <v>3504</v>
      </c>
      <c r="T984" s="48">
        <f t="shared" si="250"/>
        <v>183</v>
      </c>
      <c r="U984" s="48">
        <f t="shared" ref="U984:W984" si="305">U784</f>
        <v>35</v>
      </c>
      <c r="V984" s="48">
        <f t="shared" si="305"/>
        <v>170</v>
      </c>
      <c r="W984" s="48">
        <f t="shared" si="305"/>
        <v>0</v>
      </c>
    </row>
    <row r="985" spans="19:23">
      <c r="S985" s="48">
        <f t="shared" si="254"/>
        <v>2363</v>
      </c>
      <c r="T985" s="48">
        <f t="shared" si="250"/>
        <v>184</v>
      </c>
      <c r="U985" s="48">
        <f t="shared" ref="U985:W985" si="306">U785</f>
        <v>50</v>
      </c>
      <c r="V985" s="48">
        <f t="shared" si="306"/>
        <v>110</v>
      </c>
      <c r="W985" s="48">
        <f t="shared" si="306"/>
        <v>0</v>
      </c>
    </row>
    <row r="986" spans="19:23">
      <c r="S986" s="48">
        <f t="shared" si="254"/>
        <v>45</v>
      </c>
      <c r="T986" s="48">
        <f t="shared" si="250"/>
        <v>185</v>
      </c>
      <c r="U986" s="48">
        <f t="shared" ref="U986:W986" si="307">U786</f>
        <v>60</v>
      </c>
      <c r="V986" s="48">
        <f t="shared" si="307"/>
        <v>110</v>
      </c>
      <c r="W986" s="48">
        <f t="shared" si="307"/>
        <v>100</v>
      </c>
    </row>
    <row r="987" spans="19:23">
      <c r="S987" s="48">
        <f t="shared" si="254"/>
        <v>365</v>
      </c>
      <c r="T987" s="48">
        <f t="shared" si="250"/>
        <v>186</v>
      </c>
      <c r="U987" s="48">
        <f t="shared" ref="U987:W987" si="308">U787</f>
        <v>20</v>
      </c>
      <c r="V987" s="48">
        <f t="shared" si="308"/>
        <v>45</v>
      </c>
      <c r="W987" s="48">
        <f t="shared" si="308"/>
        <v>0</v>
      </c>
    </row>
    <row r="988" spans="19:23">
      <c r="S988" s="48">
        <f t="shared" si="254"/>
        <v>0</v>
      </c>
      <c r="T988" s="48">
        <f t="shared" si="250"/>
        <v>187</v>
      </c>
      <c r="U988" s="48">
        <f t="shared" ref="U988:W988" si="309">U788</f>
        <v>0</v>
      </c>
      <c r="V988" s="48">
        <f t="shared" si="309"/>
        <v>0</v>
      </c>
      <c r="W988" s="48">
        <f t="shared" si="309"/>
        <v>0</v>
      </c>
    </row>
    <row r="989" spans="19:23">
      <c r="S989" s="48">
        <f t="shared" si="254"/>
        <v>0</v>
      </c>
      <c r="T989" s="48">
        <f t="shared" si="250"/>
        <v>188</v>
      </c>
      <c r="U989" s="48">
        <f t="shared" ref="U989:W989" si="310">U789</f>
        <v>0</v>
      </c>
      <c r="V989" s="48">
        <f t="shared" si="310"/>
        <v>0</v>
      </c>
      <c r="W989" s="48">
        <f t="shared" si="310"/>
        <v>0</v>
      </c>
    </row>
    <row r="990" spans="19:23">
      <c r="S990" s="48">
        <f t="shared" si="254"/>
        <v>0</v>
      </c>
      <c r="T990" s="48">
        <f t="shared" si="250"/>
        <v>189</v>
      </c>
      <c r="U990" s="48">
        <f t="shared" ref="U990:W990" si="311">U790</f>
        <v>0</v>
      </c>
      <c r="V990" s="48">
        <f t="shared" si="311"/>
        <v>0</v>
      </c>
      <c r="W990" s="48">
        <f t="shared" si="311"/>
        <v>0</v>
      </c>
    </row>
    <row r="991" spans="19:23">
      <c r="S991" s="48">
        <f t="shared" si="254"/>
        <v>0</v>
      </c>
      <c r="T991" s="48">
        <f t="shared" si="250"/>
        <v>190</v>
      </c>
      <c r="U991" s="48">
        <f t="shared" ref="U991:W991" si="312">U791</f>
        <v>0</v>
      </c>
      <c r="V991" s="48">
        <f t="shared" si="312"/>
        <v>0</v>
      </c>
      <c r="W991" s="48">
        <f t="shared" si="312"/>
        <v>0</v>
      </c>
    </row>
    <row r="992" spans="19:23">
      <c r="S992" s="48">
        <f t="shared" si="254"/>
        <v>0</v>
      </c>
      <c r="T992" s="48">
        <f t="shared" si="250"/>
        <v>191</v>
      </c>
      <c r="U992" s="48">
        <f t="shared" ref="U992:W992" si="313">U792</f>
        <v>0</v>
      </c>
      <c r="V992" s="48">
        <f t="shared" si="313"/>
        <v>0</v>
      </c>
      <c r="W992" s="48">
        <f t="shared" si="313"/>
        <v>0</v>
      </c>
    </row>
    <row r="993" spans="19:23">
      <c r="S993" s="48">
        <f t="shared" si="254"/>
        <v>0</v>
      </c>
      <c r="T993" s="48">
        <f t="shared" si="250"/>
        <v>192</v>
      </c>
      <c r="U993" s="48">
        <f t="shared" ref="U993:W993" si="314">U793</f>
        <v>0</v>
      </c>
      <c r="V993" s="48">
        <f t="shared" si="314"/>
        <v>0</v>
      </c>
      <c r="W993" s="48">
        <f t="shared" si="314"/>
        <v>0</v>
      </c>
    </row>
    <row r="994" spans="19:23">
      <c r="S994" s="48">
        <f t="shared" si="254"/>
        <v>0</v>
      </c>
      <c r="T994" s="48">
        <f t="shared" si="250"/>
        <v>193</v>
      </c>
      <c r="U994" s="48">
        <f t="shared" ref="U994:W994" si="315">U794</f>
        <v>0</v>
      </c>
      <c r="V994" s="48">
        <f t="shared" si="315"/>
        <v>0</v>
      </c>
      <c r="W994" s="48">
        <f t="shared" si="315"/>
        <v>0</v>
      </c>
    </row>
    <row r="995" spans="19:23">
      <c r="S995" s="48">
        <f t="shared" si="254"/>
        <v>0</v>
      </c>
      <c r="T995" s="48">
        <f t="shared" ref="T995:T1001" si="316">T195</f>
        <v>194</v>
      </c>
      <c r="U995" s="48">
        <f t="shared" ref="U995:W995" si="317">U795</f>
        <v>0</v>
      </c>
      <c r="V995" s="48">
        <f t="shared" si="317"/>
        <v>0</v>
      </c>
      <c r="W995" s="48">
        <f t="shared" si="317"/>
        <v>0</v>
      </c>
    </row>
    <row r="996" spans="19:23">
      <c r="S996" s="48">
        <f t="shared" si="254"/>
        <v>0</v>
      </c>
      <c r="T996" s="48">
        <f t="shared" si="316"/>
        <v>195</v>
      </c>
      <c r="U996" s="48">
        <f t="shared" ref="U996:W996" si="318">U796</f>
        <v>0</v>
      </c>
      <c r="V996" s="48">
        <f t="shared" si="318"/>
        <v>0</v>
      </c>
      <c r="W996" s="48">
        <f t="shared" si="318"/>
        <v>0</v>
      </c>
    </row>
    <row r="997" spans="19:23">
      <c r="S997" s="48">
        <f t="shared" si="254"/>
        <v>0</v>
      </c>
      <c r="T997" s="48">
        <f t="shared" si="316"/>
        <v>196</v>
      </c>
      <c r="U997" s="48">
        <f t="shared" ref="U997:W997" si="319">U797</f>
        <v>0</v>
      </c>
      <c r="V997" s="48">
        <f t="shared" si="319"/>
        <v>0</v>
      </c>
      <c r="W997" s="48">
        <f t="shared" si="319"/>
        <v>0</v>
      </c>
    </row>
    <row r="998" spans="19:23">
      <c r="S998" s="48">
        <f t="shared" ref="S998:S1001" si="320">F198</f>
        <v>0</v>
      </c>
      <c r="T998" s="48">
        <f t="shared" si="316"/>
        <v>197</v>
      </c>
      <c r="U998" s="48">
        <f t="shared" ref="U998:W998" si="321">U798</f>
        <v>0</v>
      </c>
      <c r="V998" s="48">
        <f t="shared" si="321"/>
        <v>0</v>
      </c>
      <c r="W998" s="48">
        <f t="shared" si="321"/>
        <v>0</v>
      </c>
    </row>
    <row r="999" spans="19:23">
      <c r="S999" s="48">
        <f t="shared" si="320"/>
        <v>0</v>
      </c>
      <c r="T999" s="48">
        <f t="shared" si="316"/>
        <v>198</v>
      </c>
      <c r="U999" s="48">
        <f t="shared" ref="U999:W999" si="322">U799</f>
        <v>0</v>
      </c>
      <c r="V999" s="48">
        <f t="shared" si="322"/>
        <v>0</v>
      </c>
      <c r="W999" s="48">
        <f t="shared" si="322"/>
        <v>0</v>
      </c>
    </row>
    <row r="1000" spans="19:23">
      <c r="S1000" s="48">
        <f t="shared" si="320"/>
        <v>0</v>
      </c>
      <c r="T1000" s="48">
        <f t="shared" si="316"/>
        <v>199</v>
      </c>
      <c r="U1000" s="48">
        <f t="shared" ref="U1000:W1000" si="323">U800</f>
        <v>0</v>
      </c>
      <c r="V1000" s="48">
        <f t="shared" si="323"/>
        <v>0</v>
      </c>
      <c r="W1000" s="48">
        <f t="shared" si="323"/>
        <v>0</v>
      </c>
    </row>
    <row r="1001" spans="19:23">
      <c r="S1001" s="48">
        <f t="shared" si="320"/>
        <v>0</v>
      </c>
      <c r="T1001" s="48">
        <f t="shared" si="316"/>
        <v>200</v>
      </c>
      <c r="U1001" s="48">
        <f t="shared" ref="U1001:W1001" si="324">U801</f>
        <v>0</v>
      </c>
      <c r="V1001" s="48">
        <f t="shared" si="324"/>
        <v>0</v>
      </c>
      <c r="W1001" s="48">
        <f t="shared" si="324"/>
        <v>0</v>
      </c>
    </row>
    <row r="1002" spans="19:23">
      <c r="S1002" s="48">
        <f>G2</f>
        <v>1153</v>
      </c>
      <c r="T1002" s="48">
        <f>A2</f>
        <v>1</v>
      </c>
      <c r="U1002" s="48">
        <f t="shared" ref="U1002:W1017" si="325">U802</f>
        <v>70</v>
      </c>
      <c r="V1002" s="48">
        <f t="shared" si="325"/>
        <v>70</v>
      </c>
      <c r="W1002" s="48">
        <f t="shared" si="325"/>
        <v>0</v>
      </c>
    </row>
    <row r="1003" spans="19:23">
      <c r="S1003" s="48">
        <f t="shared" ref="S1003:S1066" si="326">G3</f>
        <v>90</v>
      </c>
      <c r="T1003" s="48">
        <f t="shared" ref="T1003:T1066" si="327">A3</f>
        <v>2</v>
      </c>
      <c r="U1003" s="48">
        <f t="shared" si="325"/>
        <v>50</v>
      </c>
      <c r="V1003" s="48">
        <f t="shared" si="325"/>
        <v>61</v>
      </c>
      <c r="W1003" s="48">
        <f t="shared" si="325"/>
        <v>90</v>
      </c>
    </row>
    <row r="1004" spans="19:23">
      <c r="S1004" s="48">
        <f t="shared" si="326"/>
        <v>1153</v>
      </c>
      <c r="T1004" s="48">
        <f t="shared" si="327"/>
        <v>3</v>
      </c>
      <c r="U1004" s="48">
        <f t="shared" si="325"/>
        <v>30</v>
      </c>
      <c r="V1004" s="48">
        <f t="shared" si="325"/>
        <v>52</v>
      </c>
      <c r="W1004" s="48">
        <f t="shared" si="325"/>
        <v>0</v>
      </c>
    </row>
    <row r="1005" spans="19:23">
      <c r="S1005" s="48">
        <f t="shared" si="326"/>
        <v>1730</v>
      </c>
      <c r="T1005" s="48">
        <f t="shared" si="327"/>
        <v>4</v>
      </c>
      <c r="U1005" s="48">
        <f t="shared" si="325"/>
        <v>70</v>
      </c>
      <c r="V1005" s="48">
        <f t="shared" si="325"/>
        <v>92</v>
      </c>
      <c r="W1005" s="48">
        <f t="shared" si="325"/>
        <v>0</v>
      </c>
    </row>
    <row r="1006" spans="19:23">
      <c r="S1006" s="48">
        <f t="shared" si="326"/>
        <v>1730</v>
      </c>
      <c r="T1006" s="48">
        <f t="shared" si="327"/>
        <v>5</v>
      </c>
      <c r="U1006" s="48">
        <f t="shared" si="325"/>
        <v>35</v>
      </c>
      <c r="V1006" s="48">
        <f t="shared" si="325"/>
        <v>105</v>
      </c>
      <c r="W1006" s="48">
        <f t="shared" si="325"/>
        <v>50</v>
      </c>
    </row>
    <row r="1007" spans="19:23">
      <c r="S1007" s="48">
        <f t="shared" si="326"/>
        <v>2481</v>
      </c>
      <c r="T1007" s="48">
        <f t="shared" si="327"/>
        <v>6</v>
      </c>
      <c r="U1007" s="48">
        <f t="shared" si="325"/>
        <v>45</v>
      </c>
      <c r="V1007" s="48">
        <f t="shared" si="325"/>
        <v>110</v>
      </c>
      <c r="W1007" s="48">
        <f t="shared" si="325"/>
        <v>0</v>
      </c>
    </row>
    <row r="1008" spans="19:23">
      <c r="S1008" s="48">
        <f t="shared" si="326"/>
        <v>1730</v>
      </c>
      <c r="T1008" s="48">
        <f t="shared" si="327"/>
        <v>7</v>
      </c>
      <c r="U1008" s="48">
        <f t="shared" si="325"/>
        <v>50</v>
      </c>
      <c r="V1008" s="48">
        <f t="shared" si="325"/>
        <v>83</v>
      </c>
      <c r="W1008" s="48">
        <f t="shared" si="325"/>
        <v>0</v>
      </c>
    </row>
    <row r="1009" spans="19:23">
      <c r="S1009" s="48">
        <f t="shared" si="326"/>
        <v>2481</v>
      </c>
      <c r="T1009" s="48">
        <f t="shared" si="327"/>
        <v>8</v>
      </c>
      <c r="U1009" s="48">
        <f t="shared" si="325"/>
        <v>65</v>
      </c>
      <c r="V1009" s="48">
        <f t="shared" si="325"/>
        <v>140</v>
      </c>
      <c r="W1009" s="48">
        <f t="shared" si="325"/>
        <v>0</v>
      </c>
    </row>
    <row r="1010" spans="19:23">
      <c r="S1010" s="48">
        <f t="shared" si="326"/>
        <v>2052</v>
      </c>
      <c r="T1010" s="48">
        <f t="shared" si="327"/>
        <v>9</v>
      </c>
      <c r="U1010" s="48">
        <f t="shared" si="325"/>
        <v>75</v>
      </c>
      <c r="V1010" s="48">
        <f t="shared" si="325"/>
        <v>71</v>
      </c>
      <c r="W1010" s="48">
        <f t="shared" si="325"/>
        <v>0</v>
      </c>
    </row>
    <row r="1011" spans="19:23">
      <c r="S1011" s="48">
        <f t="shared" si="326"/>
        <v>225</v>
      </c>
      <c r="T1011" s="48">
        <f t="shared" si="327"/>
        <v>10</v>
      </c>
      <c r="U1011" s="48">
        <f t="shared" si="325"/>
        <v>70</v>
      </c>
      <c r="V1011" s="48">
        <f t="shared" si="325"/>
        <v>111</v>
      </c>
      <c r="W1011" s="48">
        <f t="shared" si="325"/>
        <v>0</v>
      </c>
    </row>
    <row r="1012" spans="19:23">
      <c r="S1012" s="48">
        <f t="shared" si="326"/>
        <v>2481</v>
      </c>
      <c r="T1012" s="48">
        <f t="shared" si="327"/>
        <v>11</v>
      </c>
      <c r="U1012" s="48">
        <f t="shared" si="325"/>
        <v>65</v>
      </c>
      <c r="V1012" s="48">
        <f t="shared" si="325"/>
        <v>130</v>
      </c>
      <c r="W1012" s="48">
        <f t="shared" si="325"/>
        <v>0</v>
      </c>
    </row>
    <row r="1013" spans="19:23">
      <c r="S1013" s="48">
        <f t="shared" si="326"/>
        <v>2052</v>
      </c>
      <c r="T1013" s="48">
        <f t="shared" si="327"/>
        <v>12</v>
      </c>
      <c r="U1013" s="48">
        <f t="shared" si="325"/>
        <v>75</v>
      </c>
      <c r="V1013" s="48">
        <f t="shared" si="325"/>
        <v>130</v>
      </c>
      <c r="W1013" s="48">
        <f t="shared" si="325"/>
        <v>0</v>
      </c>
    </row>
    <row r="1014" spans="19:23">
      <c r="S1014" s="48">
        <f t="shared" si="326"/>
        <v>225</v>
      </c>
      <c r="T1014" s="48">
        <f t="shared" si="327"/>
        <v>13</v>
      </c>
      <c r="U1014" s="48">
        <f t="shared" si="325"/>
        <v>65</v>
      </c>
      <c r="V1014" s="48">
        <f t="shared" si="325"/>
        <v>93</v>
      </c>
      <c r="W1014" s="48">
        <f t="shared" si="325"/>
        <v>0</v>
      </c>
    </row>
    <row r="1015" spans="19:23">
      <c r="S1015" s="48">
        <f t="shared" si="326"/>
        <v>2481</v>
      </c>
      <c r="T1015" s="48">
        <f t="shared" si="327"/>
        <v>14</v>
      </c>
      <c r="U1015" s="48">
        <f t="shared" si="325"/>
        <v>65</v>
      </c>
      <c r="V1015" s="48">
        <f t="shared" si="325"/>
        <v>51</v>
      </c>
      <c r="W1015" s="48">
        <f t="shared" si="325"/>
        <v>0</v>
      </c>
    </row>
    <row r="1016" spans="19:23">
      <c r="S1016" s="48">
        <f t="shared" si="326"/>
        <v>3683</v>
      </c>
      <c r="T1016" s="48">
        <f t="shared" si="327"/>
        <v>15</v>
      </c>
      <c r="U1016" s="48">
        <f t="shared" si="325"/>
        <v>70</v>
      </c>
      <c r="V1016" s="48">
        <f t="shared" si="325"/>
        <v>141</v>
      </c>
      <c r="W1016" s="48">
        <f t="shared" si="325"/>
        <v>0</v>
      </c>
    </row>
    <row r="1017" spans="19:23">
      <c r="S1017" s="48">
        <f t="shared" si="326"/>
        <v>2052</v>
      </c>
      <c r="T1017" s="48">
        <f t="shared" si="327"/>
        <v>16</v>
      </c>
      <c r="U1017" s="48">
        <f t="shared" si="325"/>
        <v>46</v>
      </c>
      <c r="V1017" s="48">
        <f t="shared" si="325"/>
        <v>130</v>
      </c>
      <c r="W1017" s="48">
        <f t="shared" si="325"/>
        <v>0</v>
      </c>
    </row>
    <row r="1018" spans="19:23">
      <c r="S1018" s="48">
        <f t="shared" si="326"/>
        <v>225</v>
      </c>
      <c r="T1018" s="48">
        <f t="shared" si="327"/>
        <v>17</v>
      </c>
      <c r="U1018" s="48">
        <f t="shared" ref="U1018:W1037" si="328">U818</f>
        <v>65</v>
      </c>
      <c r="V1018" s="48">
        <f t="shared" si="328"/>
        <v>100</v>
      </c>
      <c r="W1018" s="48">
        <f t="shared" si="328"/>
        <v>0</v>
      </c>
    </row>
    <row r="1019" spans="19:23">
      <c r="S1019" s="48">
        <f t="shared" si="326"/>
        <v>2481</v>
      </c>
      <c r="T1019" s="48">
        <f t="shared" si="327"/>
        <v>18</v>
      </c>
      <c r="U1019" s="48">
        <f t="shared" si="328"/>
        <v>65</v>
      </c>
      <c r="V1019" s="48">
        <f t="shared" si="328"/>
        <v>92</v>
      </c>
      <c r="W1019" s="48">
        <f t="shared" si="328"/>
        <v>0</v>
      </c>
    </row>
    <row r="1020" spans="19:23">
      <c r="S1020" s="48">
        <f t="shared" si="326"/>
        <v>3683</v>
      </c>
      <c r="T1020" s="48">
        <f t="shared" si="327"/>
        <v>19</v>
      </c>
      <c r="U1020" s="48">
        <f t="shared" si="328"/>
        <v>50</v>
      </c>
      <c r="V1020" s="48">
        <f t="shared" si="328"/>
        <v>113</v>
      </c>
      <c r="W1020" s="48">
        <f t="shared" si="328"/>
        <v>0</v>
      </c>
    </row>
    <row r="1021" spans="19:23">
      <c r="S1021" s="48">
        <f t="shared" si="326"/>
        <v>70</v>
      </c>
      <c r="T1021" s="48">
        <f t="shared" si="327"/>
        <v>20</v>
      </c>
      <c r="U1021" s="48">
        <f t="shared" si="328"/>
        <v>75</v>
      </c>
      <c r="V1021" s="48">
        <f t="shared" si="328"/>
        <v>121</v>
      </c>
      <c r="W1021" s="48">
        <f t="shared" si="328"/>
        <v>50</v>
      </c>
    </row>
    <row r="1022" spans="19:23">
      <c r="S1022" s="48">
        <f t="shared" si="326"/>
        <v>3138</v>
      </c>
      <c r="T1022" s="48">
        <f t="shared" si="327"/>
        <v>21</v>
      </c>
      <c r="U1022" s="48">
        <f t="shared" si="328"/>
        <v>70</v>
      </c>
      <c r="V1022" s="48">
        <f t="shared" si="328"/>
        <v>81</v>
      </c>
      <c r="W1022" s="48">
        <f t="shared" si="328"/>
        <v>0</v>
      </c>
    </row>
    <row r="1023" spans="19:23">
      <c r="S1023" s="48">
        <f t="shared" si="326"/>
        <v>193</v>
      </c>
      <c r="T1023" s="48">
        <f t="shared" si="327"/>
        <v>22</v>
      </c>
      <c r="U1023" s="48">
        <f t="shared" si="328"/>
        <v>65</v>
      </c>
      <c r="V1023" s="48">
        <f t="shared" si="328"/>
        <v>130</v>
      </c>
      <c r="W1023" s="48">
        <f t="shared" si="328"/>
        <v>0</v>
      </c>
    </row>
    <row r="1024" spans="19:23">
      <c r="S1024" s="48">
        <f t="shared" si="326"/>
        <v>3316</v>
      </c>
      <c r="T1024" s="48">
        <f t="shared" si="327"/>
        <v>23</v>
      </c>
      <c r="U1024" s="48">
        <f t="shared" si="328"/>
        <v>70</v>
      </c>
      <c r="V1024" s="48">
        <f t="shared" si="328"/>
        <v>83</v>
      </c>
      <c r="W1024" s="48">
        <f t="shared" si="328"/>
        <v>20</v>
      </c>
    </row>
    <row r="1025" spans="19:23">
      <c r="S1025" s="48">
        <f t="shared" si="326"/>
        <v>5320</v>
      </c>
      <c r="T1025" s="48">
        <f t="shared" si="327"/>
        <v>24</v>
      </c>
      <c r="U1025" s="48">
        <f t="shared" si="328"/>
        <v>25</v>
      </c>
      <c r="V1025" s="48">
        <f t="shared" si="328"/>
        <v>91</v>
      </c>
      <c r="W1025" s="48">
        <f t="shared" si="328"/>
        <v>0</v>
      </c>
    </row>
    <row r="1026" spans="19:23">
      <c r="S1026" s="48">
        <f t="shared" si="326"/>
        <v>3008</v>
      </c>
      <c r="T1026" s="48">
        <f t="shared" si="327"/>
        <v>25</v>
      </c>
      <c r="U1026" s="48">
        <f t="shared" si="328"/>
        <v>50</v>
      </c>
      <c r="V1026" s="48">
        <f t="shared" si="328"/>
        <v>100</v>
      </c>
      <c r="W1026" s="48">
        <f t="shared" si="328"/>
        <v>50</v>
      </c>
    </row>
    <row r="1027" spans="19:23">
      <c r="S1027" s="48">
        <f t="shared" si="326"/>
        <v>973</v>
      </c>
      <c r="T1027" s="48">
        <f t="shared" si="327"/>
        <v>26</v>
      </c>
      <c r="U1027" s="48">
        <f t="shared" si="328"/>
        <v>55</v>
      </c>
      <c r="V1027" s="48">
        <f t="shared" si="328"/>
        <v>63</v>
      </c>
      <c r="W1027" s="48">
        <f t="shared" si="328"/>
        <v>0</v>
      </c>
    </row>
    <row r="1028" spans="19:23">
      <c r="S1028" s="48">
        <f t="shared" si="326"/>
        <v>1610</v>
      </c>
      <c r="T1028" s="48">
        <f t="shared" si="327"/>
        <v>27</v>
      </c>
      <c r="U1028" s="48">
        <f t="shared" si="328"/>
        <v>35</v>
      </c>
      <c r="V1028" s="48">
        <f t="shared" si="328"/>
        <v>83</v>
      </c>
      <c r="W1028" s="48">
        <f t="shared" si="328"/>
        <v>0</v>
      </c>
    </row>
    <row r="1029" spans="19:23">
      <c r="S1029" s="48">
        <f t="shared" si="326"/>
        <v>4063</v>
      </c>
      <c r="T1029" s="48">
        <f t="shared" si="327"/>
        <v>28</v>
      </c>
      <c r="U1029" s="48">
        <f t="shared" si="328"/>
        <v>55</v>
      </c>
      <c r="V1029" s="48">
        <f t="shared" si="328"/>
        <v>20</v>
      </c>
      <c r="W1029" s="48">
        <f t="shared" si="328"/>
        <v>0</v>
      </c>
    </row>
    <row r="1030" spans="19:23">
      <c r="S1030" s="48">
        <f t="shared" si="326"/>
        <v>5148</v>
      </c>
      <c r="T1030" s="48">
        <f t="shared" si="327"/>
        <v>29</v>
      </c>
      <c r="U1030" s="48">
        <f t="shared" si="328"/>
        <v>55</v>
      </c>
      <c r="V1030" s="48">
        <f t="shared" si="328"/>
        <v>63</v>
      </c>
      <c r="W1030" s="48">
        <f t="shared" si="328"/>
        <v>50</v>
      </c>
    </row>
    <row r="1031" spans="19:23">
      <c r="S1031" s="48">
        <f t="shared" si="326"/>
        <v>1011</v>
      </c>
      <c r="T1031" s="48">
        <f t="shared" si="327"/>
        <v>30</v>
      </c>
      <c r="U1031" s="48">
        <f t="shared" si="328"/>
        <v>55</v>
      </c>
      <c r="V1031" s="48">
        <f t="shared" si="328"/>
        <v>110</v>
      </c>
      <c r="W1031" s="48">
        <f t="shared" si="328"/>
        <v>40</v>
      </c>
    </row>
    <row r="1032" spans="19:23">
      <c r="S1032" s="48">
        <f t="shared" si="326"/>
        <v>2665</v>
      </c>
      <c r="T1032" s="48">
        <f t="shared" si="327"/>
        <v>31</v>
      </c>
      <c r="U1032" s="48">
        <f t="shared" si="328"/>
        <v>55</v>
      </c>
      <c r="V1032" s="48">
        <f t="shared" si="328"/>
        <v>53</v>
      </c>
      <c r="W1032" s="48">
        <f t="shared" si="328"/>
        <v>0</v>
      </c>
    </row>
    <row r="1033" spans="19:23">
      <c r="S1033" s="48">
        <f t="shared" si="326"/>
        <v>488</v>
      </c>
      <c r="T1033" s="48">
        <f t="shared" si="327"/>
        <v>32</v>
      </c>
      <c r="U1033" s="48">
        <f t="shared" si="328"/>
        <v>25</v>
      </c>
      <c r="V1033" s="48">
        <f t="shared" si="328"/>
        <v>153</v>
      </c>
      <c r="W1033" s="48">
        <f t="shared" si="328"/>
        <v>0</v>
      </c>
    </row>
    <row r="1034" spans="19:23">
      <c r="S1034" s="48">
        <f t="shared" si="326"/>
        <v>3360</v>
      </c>
      <c r="T1034" s="48">
        <f t="shared" si="327"/>
        <v>33</v>
      </c>
      <c r="U1034" s="48">
        <f t="shared" si="328"/>
        <v>50</v>
      </c>
      <c r="V1034" s="48">
        <f t="shared" si="328"/>
        <v>134</v>
      </c>
      <c r="W1034" s="48">
        <f t="shared" si="328"/>
        <v>0</v>
      </c>
    </row>
    <row r="1035" spans="19:23">
      <c r="S1035" s="48">
        <f t="shared" si="326"/>
        <v>4288</v>
      </c>
      <c r="T1035" s="48">
        <f t="shared" si="327"/>
        <v>34</v>
      </c>
      <c r="U1035" s="48">
        <f t="shared" si="328"/>
        <v>50</v>
      </c>
      <c r="V1035" s="48">
        <f t="shared" si="328"/>
        <v>31</v>
      </c>
      <c r="W1035" s="48">
        <f t="shared" si="328"/>
        <v>20</v>
      </c>
    </row>
    <row r="1036" spans="19:23">
      <c r="S1036" s="48">
        <f t="shared" si="326"/>
        <v>70</v>
      </c>
      <c r="T1036" s="48">
        <f t="shared" si="327"/>
        <v>35</v>
      </c>
      <c r="U1036" s="48">
        <f t="shared" si="328"/>
        <v>60</v>
      </c>
      <c r="V1036" s="48">
        <f t="shared" si="328"/>
        <v>90</v>
      </c>
      <c r="W1036" s="48">
        <f t="shared" si="328"/>
        <v>0</v>
      </c>
    </row>
    <row r="1037" spans="19:23">
      <c r="S1037" s="48">
        <f t="shared" si="326"/>
        <v>884</v>
      </c>
      <c r="T1037" s="48">
        <f t="shared" si="327"/>
        <v>36</v>
      </c>
      <c r="U1037" s="48">
        <f t="shared" si="328"/>
        <v>15</v>
      </c>
      <c r="V1037" s="48">
        <f t="shared" si="328"/>
        <v>34</v>
      </c>
      <c r="W1037" s="48">
        <f t="shared" si="328"/>
        <v>0</v>
      </c>
    </row>
    <row r="1038" spans="19:23">
      <c r="S1038" s="48">
        <f t="shared" si="326"/>
        <v>4536</v>
      </c>
      <c r="T1038" s="48">
        <f t="shared" si="327"/>
        <v>37</v>
      </c>
      <c r="U1038" s="48">
        <f t="shared" ref="U1038:W1057" si="329">U838</f>
        <v>55</v>
      </c>
      <c r="V1038" s="48">
        <f t="shared" si="329"/>
        <v>161</v>
      </c>
      <c r="W1038" s="48">
        <f t="shared" si="329"/>
        <v>0</v>
      </c>
    </row>
    <row r="1039" spans="19:23">
      <c r="S1039" s="48">
        <f t="shared" si="326"/>
        <v>4060</v>
      </c>
      <c r="T1039" s="48">
        <f t="shared" si="327"/>
        <v>38</v>
      </c>
      <c r="U1039" s="48">
        <f t="shared" si="329"/>
        <v>25</v>
      </c>
      <c r="V1039" s="48">
        <f t="shared" si="329"/>
        <v>42</v>
      </c>
      <c r="W1039" s="48">
        <f t="shared" si="329"/>
        <v>0</v>
      </c>
    </row>
    <row r="1040" spans="19:23">
      <c r="S1040" s="48">
        <f t="shared" si="326"/>
        <v>217</v>
      </c>
      <c r="T1040" s="48">
        <f t="shared" si="327"/>
        <v>39</v>
      </c>
      <c r="U1040" s="48">
        <f t="shared" si="329"/>
        <v>45</v>
      </c>
      <c r="V1040" s="48">
        <f t="shared" si="329"/>
        <v>134</v>
      </c>
      <c r="W1040" s="48">
        <f t="shared" si="329"/>
        <v>0</v>
      </c>
    </row>
    <row r="1041" spans="19:23">
      <c r="S1041" s="48">
        <f t="shared" si="326"/>
        <v>384</v>
      </c>
      <c r="T1041" s="48">
        <f t="shared" si="327"/>
        <v>40</v>
      </c>
      <c r="U1041" s="48">
        <f t="shared" si="329"/>
        <v>45</v>
      </c>
      <c r="V1041" s="48">
        <f t="shared" si="329"/>
        <v>71</v>
      </c>
      <c r="W1041" s="48">
        <f t="shared" si="329"/>
        <v>0</v>
      </c>
    </row>
    <row r="1042" spans="19:23">
      <c r="S1042" s="48">
        <f t="shared" si="326"/>
        <v>3480</v>
      </c>
      <c r="T1042" s="48">
        <f t="shared" si="327"/>
        <v>41</v>
      </c>
      <c r="U1042" s="48">
        <f t="shared" si="329"/>
        <v>35</v>
      </c>
      <c r="V1042" s="48">
        <f t="shared" si="329"/>
        <v>44</v>
      </c>
      <c r="W1042" s="48">
        <f t="shared" si="329"/>
        <v>0</v>
      </c>
    </row>
    <row r="1043" spans="19:23">
      <c r="S1043" s="48">
        <f t="shared" si="326"/>
        <v>1730</v>
      </c>
      <c r="T1043" s="48">
        <f t="shared" si="327"/>
        <v>42</v>
      </c>
      <c r="U1043" s="48">
        <f t="shared" si="329"/>
        <v>75</v>
      </c>
      <c r="V1043" s="48">
        <f t="shared" si="329"/>
        <v>133</v>
      </c>
      <c r="W1043" s="48">
        <f t="shared" si="329"/>
        <v>0</v>
      </c>
    </row>
    <row r="1044" spans="19:23">
      <c r="S1044" s="48">
        <f t="shared" si="326"/>
        <v>4991</v>
      </c>
      <c r="T1044" s="48">
        <f t="shared" si="327"/>
        <v>43</v>
      </c>
      <c r="U1044" s="48">
        <f t="shared" si="329"/>
        <v>15</v>
      </c>
      <c r="V1044" s="48">
        <f t="shared" si="329"/>
        <v>2</v>
      </c>
      <c r="W1044" s="48">
        <f t="shared" si="329"/>
        <v>20</v>
      </c>
    </row>
    <row r="1045" spans="19:23">
      <c r="S1045" s="48">
        <f t="shared" si="326"/>
        <v>973</v>
      </c>
      <c r="T1045" s="48">
        <f t="shared" si="327"/>
        <v>44</v>
      </c>
      <c r="U1045" s="48">
        <f t="shared" si="329"/>
        <v>70</v>
      </c>
      <c r="V1045" s="48">
        <f t="shared" si="329"/>
        <v>101</v>
      </c>
      <c r="W1045" s="48">
        <f t="shared" si="329"/>
        <v>0</v>
      </c>
    </row>
    <row r="1046" spans="19:23">
      <c r="S1046" s="48">
        <f t="shared" si="326"/>
        <v>836</v>
      </c>
      <c r="T1046" s="48">
        <f t="shared" si="327"/>
        <v>45</v>
      </c>
      <c r="U1046" s="48">
        <f t="shared" si="329"/>
        <v>35</v>
      </c>
      <c r="V1046" s="48">
        <f t="shared" si="329"/>
        <v>211</v>
      </c>
      <c r="W1046" s="48">
        <f t="shared" si="329"/>
        <v>0</v>
      </c>
    </row>
    <row r="1047" spans="19:23">
      <c r="S1047" s="48">
        <f t="shared" si="326"/>
        <v>1218</v>
      </c>
      <c r="T1047" s="48">
        <f t="shared" si="327"/>
        <v>46</v>
      </c>
      <c r="U1047" s="48">
        <f t="shared" si="329"/>
        <v>55</v>
      </c>
      <c r="V1047" s="48">
        <f t="shared" si="329"/>
        <v>82</v>
      </c>
      <c r="W1047" s="48">
        <f t="shared" si="329"/>
        <v>20</v>
      </c>
    </row>
    <row r="1048" spans="19:23">
      <c r="S1048" s="48">
        <f t="shared" si="326"/>
        <v>857</v>
      </c>
      <c r="T1048" s="48">
        <f t="shared" si="327"/>
        <v>47</v>
      </c>
      <c r="U1048" s="48">
        <f t="shared" si="329"/>
        <v>70</v>
      </c>
      <c r="V1048" s="48">
        <f t="shared" si="329"/>
        <v>112</v>
      </c>
      <c r="W1048" s="48">
        <f t="shared" si="329"/>
        <v>0</v>
      </c>
    </row>
    <row r="1049" spans="19:23">
      <c r="S1049" s="48">
        <f t="shared" si="326"/>
        <v>303</v>
      </c>
      <c r="T1049" s="48">
        <f t="shared" si="327"/>
        <v>48</v>
      </c>
      <c r="U1049" s="48">
        <f t="shared" si="329"/>
        <v>30</v>
      </c>
      <c r="V1049" s="48">
        <f t="shared" si="329"/>
        <v>62</v>
      </c>
      <c r="W1049" s="48">
        <f t="shared" si="329"/>
        <v>0</v>
      </c>
    </row>
    <row r="1050" spans="19:23">
      <c r="S1050" s="48">
        <f t="shared" si="326"/>
        <v>766</v>
      </c>
      <c r="T1050" s="48">
        <f t="shared" si="327"/>
        <v>49</v>
      </c>
      <c r="U1050" s="48">
        <f t="shared" si="329"/>
        <v>15</v>
      </c>
      <c r="V1050" s="48">
        <f t="shared" si="329"/>
        <v>93</v>
      </c>
      <c r="W1050" s="48">
        <f t="shared" si="329"/>
        <v>100</v>
      </c>
    </row>
    <row r="1051" spans="19:23">
      <c r="S1051" s="48">
        <f t="shared" si="326"/>
        <v>4967</v>
      </c>
      <c r="T1051" s="48">
        <f t="shared" si="327"/>
        <v>50</v>
      </c>
      <c r="U1051" s="48">
        <f t="shared" si="329"/>
        <v>75</v>
      </c>
      <c r="V1051" s="48">
        <f t="shared" si="329"/>
        <v>190</v>
      </c>
      <c r="W1051" s="48">
        <f t="shared" si="329"/>
        <v>0</v>
      </c>
    </row>
    <row r="1052" spans="19:23">
      <c r="S1052" s="48">
        <f t="shared" si="326"/>
        <v>2177</v>
      </c>
      <c r="T1052" s="48">
        <f t="shared" si="327"/>
        <v>51</v>
      </c>
      <c r="U1052" s="48">
        <f t="shared" si="329"/>
        <v>51</v>
      </c>
      <c r="V1052" s="48">
        <f t="shared" si="329"/>
        <v>80</v>
      </c>
      <c r="W1052" s="48">
        <f t="shared" si="329"/>
        <v>0</v>
      </c>
    </row>
    <row r="1053" spans="19:23">
      <c r="S1053" s="48">
        <f t="shared" si="326"/>
        <v>5145</v>
      </c>
      <c r="T1053" s="48">
        <f t="shared" si="327"/>
        <v>52</v>
      </c>
      <c r="U1053" s="48">
        <f t="shared" si="329"/>
        <v>75</v>
      </c>
      <c r="V1053" s="48">
        <f t="shared" si="329"/>
        <v>120</v>
      </c>
      <c r="W1053" s="48">
        <f t="shared" si="329"/>
        <v>0</v>
      </c>
    </row>
    <row r="1054" spans="19:23">
      <c r="S1054" s="48">
        <f t="shared" si="326"/>
        <v>4982</v>
      </c>
      <c r="T1054" s="48">
        <f t="shared" si="327"/>
        <v>53</v>
      </c>
      <c r="U1054" s="48">
        <f t="shared" si="329"/>
        <v>55</v>
      </c>
      <c r="V1054" s="48">
        <f t="shared" si="329"/>
        <v>84</v>
      </c>
      <c r="W1054" s="48">
        <f t="shared" si="329"/>
        <v>0</v>
      </c>
    </row>
    <row r="1055" spans="19:23">
      <c r="S1055" s="48">
        <f t="shared" si="326"/>
        <v>5148</v>
      </c>
      <c r="T1055" s="48">
        <f t="shared" si="327"/>
        <v>54</v>
      </c>
      <c r="U1055" s="48">
        <f t="shared" si="329"/>
        <v>50</v>
      </c>
      <c r="V1055" s="48">
        <f t="shared" si="329"/>
        <v>72</v>
      </c>
      <c r="W1055" s="48">
        <f t="shared" si="329"/>
        <v>0</v>
      </c>
    </row>
    <row r="1056" spans="19:23">
      <c r="S1056" s="48">
        <f t="shared" si="326"/>
        <v>148</v>
      </c>
      <c r="T1056" s="48">
        <f t="shared" si="327"/>
        <v>55</v>
      </c>
      <c r="U1056" s="48">
        <f t="shared" si="329"/>
        <v>70</v>
      </c>
      <c r="V1056" s="48">
        <f t="shared" si="329"/>
        <v>150</v>
      </c>
      <c r="W1056" s="48">
        <f t="shared" si="329"/>
        <v>0</v>
      </c>
    </row>
    <row r="1057" spans="19:23">
      <c r="S1057" s="48">
        <f t="shared" si="326"/>
        <v>1108</v>
      </c>
      <c r="T1057" s="48">
        <f t="shared" si="327"/>
        <v>56</v>
      </c>
      <c r="U1057" s="48">
        <f t="shared" si="329"/>
        <v>30</v>
      </c>
      <c r="V1057" s="48">
        <f t="shared" si="329"/>
        <v>152</v>
      </c>
      <c r="W1057" s="48">
        <f t="shared" si="329"/>
        <v>0</v>
      </c>
    </row>
    <row r="1058" spans="19:23">
      <c r="S1058" s="48">
        <f t="shared" si="326"/>
        <v>5137</v>
      </c>
      <c r="T1058" s="48">
        <f t="shared" si="327"/>
        <v>57</v>
      </c>
      <c r="U1058" s="48">
        <f t="shared" ref="U1058:W1077" si="330">U858</f>
        <v>25</v>
      </c>
      <c r="V1058" s="48">
        <f t="shared" si="330"/>
        <v>85</v>
      </c>
      <c r="W1058" s="48">
        <f t="shared" si="330"/>
        <v>0</v>
      </c>
    </row>
    <row r="1059" spans="19:23">
      <c r="S1059" s="48">
        <f t="shared" si="326"/>
        <v>862</v>
      </c>
      <c r="T1059" s="48">
        <f t="shared" si="327"/>
        <v>58</v>
      </c>
      <c r="U1059" s="48">
        <f t="shared" si="330"/>
        <v>55</v>
      </c>
      <c r="V1059" s="48">
        <f t="shared" si="330"/>
        <v>171</v>
      </c>
      <c r="W1059" s="48">
        <f t="shared" si="330"/>
        <v>0</v>
      </c>
    </row>
    <row r="1060" spans="19:23">
      <c r="S1060" s="48">
        <f t="shared" si="326"/>
        <v>4945</v>
      </c>
      <c r="T1060" s="48">
        <f t="shared" si="327"/>
        <v>59</v>
      </c>
      <c r="U1060" s="48">
        <f t="shared" si="330"/>
        <v>70</v>
      </c>
      <c r="V1060" s="48">
        <f t="shared" si="330"/>
        <v>180</v>
      </c>
      <c r="W1060" s="48">
        <f t="shared" si="330"/>
        <v>0</v>
      </c>
    </row>
    <row r="1061" spans="19:23">
      <c r="S1061" s="48">
        <f t="shared" si="326"/>
        <v>4967</v>
      </c>
      <c r="T1061" s="48">
        <f t="shared" si="327"/>
        <v>60</v>
      </c>
      <c r="U1061" s="48">
        <f t="shared" si="330"/>
        <v>70</v>
      </c>
      <c r="V1061" s="48">
        <f t="shared" si="330"/>
        <v>101</v>
      </c>
      <c r="W1061" s="48">
        <f t="shared" si="330"/>
        <v>20</v>
      </c>
    </row>
    <row r="1062" spans="19:23">
      <c r="S1062" s="48">
        <f t="shared" si="326"/>
        <v>3008</v>
      </c>
      <c r="T1062" s="48">
        <f t="shared" si="327"/>
        <v>61</v>
      </c>
      <c r="U1062" s="48">
        <f t="shared" si="330"/>
        <v>70</v>
      </c>
      <c r="V1062" s="48">
        <f t="shared" si="330"/>
        <v>110</v>
      </c>
      <c r="W1062" s="48">
        <f t="shared" si="330"/>
        <v>50</v>
      </c>
    </row>
    <row r="1063" spans="19:23">
      <c r="S1063" s="48">
        <f t="shared" si="326"/>
        <v>3098</v>
      </c>
      <c r="T1063" s="48">
        <f t="shared" si="327"/>
        <v>62</v>
      </c>
      <c r="U1063" s="48">
        <f t="shared" si="330"/>
        <v>70</v>
      </c>
      <c r="V1063" s="48">
        <f t="shared" si="330"/>
        <v>161</v>
      </c>
      <c r="W1063" s="48">
        <f t="shared" si="330"/>
        <v>20</v>
      </c>
    </row>
    <row r="1064" spans="19:23">
      <c r="S1064" s="48">
        <f t="shared" si="326"/>
        <v>126</v>
      </c>
      <c r="T1064" s="48">
        <f t="shared" si="327"/>
        <v>63</v>
      </c>
      <c r="U1064" s="48">
        <f t="shared" si="330"/>
        <v>70</v>
      </c>
      <c r="V1064" s="48">
        <f t="shared" si="330"/>
        <v>110</v>
      </c>
      <c r="W1064" s="48">
        <f t="shared" si="330"/>
        <v>50</v>
      </c>
    </row>
    <row r="1065" spans="19:23">
      <c r="S1065" s="48">
        <f t="shared" si="326"/>
        <v>2665</v>
      </c>
      <c r="T1065" s="48">
        <f t="shared" si="327"/>
        <v>64</v>
      </c>
      <c r="U1065" s="48">
        <f t="shared" si="330"/>
        <v>50</v>
      </c>
      <c r="V1065" s="48">
        <f t="shared" si="330"/>
        <v>82</v>
      </c>
      <c r="W1065" s="48">
        <f t="shared" si="330"/>
        <v>0</v>
      </c>
    </row>
    <row r="1066" spans="19:23">
      <c r="S1066" s="48">
        <f t="shared" si="326"/>
        <v>2481</v>
      </c>
      <c r="T1066" s="48">
        <f t="shared" si="327"/>
        <v>65</v>
      </c>
      <c r="U1066" s="48">
        <f t="shared" si="330"/>
        <v>70</v>
      </c>
      <c r="V1066" s="48">
        <f t="shared" si="330"/>
        <v>70</v>
      </c>
      <c r="W1066" s="48">
        <f t="shared" si="330"/>
        <v>0</v>
      </c>
    </row>
    <row r="1067" spans="19:23">
      <c r="S1067" s="48">
        <f t="shared" ref="S1067:S1130" si="331">G67</f>
        <v>2974</v>
      </c>
      <c r="T1067" s="48">
        <f t="shared" ref="T1067:T1130" si="332">A67</f>
        <v>66</v>
      </c>
      <c r="U1067" s="48">
        <f t="shared" si="330"/>
        <v>26</v>
      </c>
      <c r="V1067" s="48">
        <f t="shared" si="330"/>
        <v>144</v>
      </c>
      <c r="W1067" s="48">
        <f t="shared" si="330"/>
        <v>20</v>
      </c>
    </row>
    <row r="1068" spans="19:23">
      <c r="S1068" s="48">
        <f t="shared" si="331"/>
        <v>766</v>
      </c>
      <c r="T1068" s="48">
        <f t="shared" si="332"/>
        <v>67</v>
      </c>
      <c r="U1068" s="48">
        <f t="shared" si="330"/>
        <v>70</v>
      </c>
      <c r="V1068" s="48">
        <f t="shared" si="330"/>
        <v>113</v>
      </c>
      <c r="W1068" s="48">
        <f t="shared" si="330"/>
        <v>0</v>
      </c>
    </row>
    <row r="1069" spans="19:23">
      <c r="S1069" s="48">
        <f t="shared" si="331"/>
        <v>771</v>
      </c>
      <c r="T1069" s="48">
        <f t="shared" si="332"/>
        <v>68</v>
      </c>
      <c r="U1069" s="48">
        <f t="shared" si="330"/>
        <v>50</v>
      </c>
      <c r="V1069" s="48">
        <f t="shared" si="330"/>
        <v>52</v>
      </c>
      <c r="W1069" s="48">
        <f t="shared" si="330"/>
        <v>0</v>
      </c>
    </row>
    <row r="1070" spans="19:23">
      <c r="S1070" s="48">
        <f t="shared" si="331"/>
        <v>4917</v>
      </c>
      <c r="T1070" s="48">
        <f t="shared" si="332"/>
        <v>69</v>
      </c>
      <c r="U1070" s="48">
        <f t="shared" si="330"/>
        <v>30</v>
      </c>
      <c r="V1070" s="48">
        <f t="shared" si="330"/>
        <v>101</v>
      </c>
      <c r="W1070" s="48">
        <f t="shared" si="330"/>
        <v>0</v>
      </c>
    </row>
    <row r="1071" spans="19:23">
      <c r="S1071" s="48">
        <f t="shared" si="331"/>
        <v>353</v>
      </c>
      <c r="T1071" s="48">
        <f t="shared" si="332"/>
        <v>70</v>
      </c>
      <c r="U1071" s="48">
        <f t="shared" si="330"/>
        <v>65</v>
      </c>
      <c r="V1071" s="48">
        <f t="shared" si="330"/>
        <v>91</v>
      </c>
      <c r="W1071" s="48">
        <f t="shared" si="330"/>
        <v>0</v>
      </c>
    </row>
    <row r="1072" spans="19:23">
      <c r="S1072" s="48">
        <f t="shared" si="331"/>
        <v>5320</v>
      </c>
      <c r="T1072" s="48">
        <f t="shared" si="332"/>
        <v>71</v>
      </c>
      <c r="U1072" s="48">
        <f t="shared" si="330"/>
        <v>30</v>
      </c>
      <c r="V1072" s="48">
        <f t="shared" si="330"/>
        <v>103</v>
      </c>
      <c r="W1072" s="48">
        <f t="shared" si="330"/>
        <v>50</v>
      </c>
    </row>
    <row r="1073" spans="19:23">
      <c r="S1073" s="48">
        <f t="shared" si="331"/>
        <v>4176</v>
      </c>
      <c r="T1073" s="48">
        <f t="shared" si="332"/>
        <v>72</v>
      </c>
      <c r="U1073" s="48">
        <f t="shared" si="330"/>
        <v>35</v>
      </c>
      <c r="V1073" s="48">
        <f t="shared" si="330"/>
        <v>60</v>
      </c>
      <c r="W1073" s="48">
        <f t="shared" si="330"/>
        <v>0</v>
      </c>
    </row>
    <row r="1074" spans="19:23">
      <c r="S1074" s="48">
        <f t="shared" si="331"/>
        <v>4719</v>
      </c>
      <c r="T1074" s="48">
        <f t="shared" si="332"/>
        <v>73</v>
      </c>
      <c r="U1074" s="48">
        <f t="shared" si="330"/>
        <v>30</v>
      </c>
      <c r="V1074" s="48">
        <f t="shared" si="330"/>
        <v>123</v>
      </c>
      <c r="W1074" s="48">
        <f t="shared" si="330"/>
        <v>0</v>
      </c>
    </row>
    <row r="1075" spans="19:23">
      <c r="S1075" s="48">
        <f t="shared" si="331"/>
        <v>3316</v>
      </c>
      <c r="T1075" s="48">
        <f t="shared" si="332"/>
        <v>74</v>
      </c>
      <c r="U1075" s="48">
        <f t="shared" si="330"/>
        <v>75</v>
      </c>
      <c r="V1075" s="48">
        <f t="shared" si="330"/>
        <v>32</v>
      </c>
      <c r="W1075" s="48">
        <f t="shared" si="330"/>
        <v>0</v>
      </c>
    </row>
    <row r="1076" spans="19:23">
      <c r="S1076" s="48">
        <f t="shared" si="331"/>
        <v>4940</v>
      </c>
      <c r="T1076" s="48">
        <f t="shared" si="332"/>
        <v>75</v>
      </c>
      <c r="U1076" s="48">
        <f t="shared" si="330"/>
        <v>26</v>
      </c>
      <c r="V1076" s="48">
        <f t="shared" si="330"/>
        <v>32</v>
      </c>
      <c r="W1076" s="48">
        <f t="shared" si="330"/>
        <v>20</v>
      </c>
    </row>
    <row r="1077" spans="19:23">
      <c r="S1077" s="48">
        <f t="shared" si="331"/>
        <v>4967</v>
      </c>
      <c r="T1077" s="48">
        <f t="shared" si="332"/>
        <v>76</v>
      </c>
      <c r="U1077" s="48">
        <f t="shared" si="330"/>
        <v>46</v>
      </c>
      <c r="V1077" s="48">
        <f t="shared" si="330"/>
        <v>100</v>
      </c>
      <c r="W1077" s="48">
        <f t="shared" si="330"/>
        <v>0</v>
      </c>
    </row>
    <row r="1078" spans="19:23">
      <c r="S1078" s="48">
        <f t="shared" si="331"/>
        <v>188</v>
      </c>
      <c r="T1078" s="48">
        <f t="shared" si="332"/>
        <v>77</v>
      </c>
      <c r="U1078" s="48">
        <f t="shared" ref="U1078:W1097" si="333">U878</f>
        <v>65</v>
      </c>
      <c r="V1078" s="48">
        <f t="shared" si="333"/>
        <v>151</v>
      </c>
      <c r="W1078" s="48">
        <f t="shared" si="333"/>
        <v>0</v>
      </c>
    </row>
    <row r="1079" spans="19:23">
      <c r="S1079" s="48">
        <f t="shared" si="331"/>
        <v>1153</v>
      </c>
      <c r="T1079" s="48">
        <f t="shared" si="332"/>
        <v>78</v>
      </c>
      <c r="U1079" s="48">
        <f t="shared" si="333"/>
        <v>75</v>
      </c>
      <c r="V1079" s="48">
        <f t="shared" si="333"/>
        <v>130</v>
      </c>
      <c r="W1079" s="48">
        <f t="shared" si="333"/>
        <v>0</v>
      </c>
    </row>
    <row r="1080" spans="19:23">
      <c r="S1080" s="48">
        <f t="shared" si="331"/>
        <v>771</v>
      </c>
      <c r="T1080" s="48">
        <f t="shared" si="332"/>
        <v>79</v>
      </c>
      <c r="U1080" s="48">
        <f t="shared" si="333"/>
        <v>35</v>
      </c>
      <c r="V1080" s="48">
        <f t="shared" si="333"/>
        <v>72</v>
      </c>
      <c r="W1080" s="48">
        <f t="shared" si="333"/>
        <v>0</v>
      </c>
    </row>
    <row r="1081" spans="19:23">
      <c r="S1081" s="48">
        <f t="shared" si="331"/>
        <v>365</v>
      </c>
      <c r="T1081" s="48">
        <f t="shared" si="332"/>
        <v>80</v>
      </c>
      <c r="U1081" s="48">
        <f t="shared" si="333"/>
        <v>35</v>
      </c>
      <c r="V1081" s="48">
        <f t="shared" si="333"/>
        <v>52</v>
      </c>
      <c r="W1081" s="48">
        <f t="shared" si="333"/>
        <v>0</v>
      </c>
    </row>
    <row r="1082" spans="19:23">
      <c r="S1082" s="48">
        <f t="shared" si="331"/>
        <v>3138</v>
      </c>
      <c r="T1082" s="48">
        <f t="shared" si="332"/>
        <v>81</v>
      </c>
      <c r="U1082" s="48">
        <f t="shared" si="333"/>
        <v>55</v>
      </c>
      <c r="V1082" s="48">
        <f t="shared" si="333"/>
        <v>110</v>
      </c>
      <c r="W1082" s="48">
        <f t="shared" si="333"/>
        <v>0</v>
      </c>
    </row>
    <row r="1083" spans="19:23">
      <c r="S1083" s="48">
        <f t="shared" si="331"/>
        <v>337</v>
      </c>
      <c r="T1083" s="48">
        <f t="shared" si="332"/>
        <v>82</v>
      </c>
      <c r="U1083" s="48">
        <f t="shared" si="333"/>
        <v>50</v>
      </c>
      <c r="V1083" s="48">
        <f t="shared" si="333"/>
        <v>73</v>
      </c>
      <c r="W1083" s="48">
        <f t="shared" si="333"/>
        <v>0</v>
      </c>
    </row>
    <row r="1084" spans="19:23">
      <c r="S1084" s="48">
        <f t="shared" si="331"/>
        <v>225</v>
      </c>
      <c r="T1084" s="48">
        <f t="shared" si="332"/>
        <v>83</v>
      </c>
      <c r="U1084" s="48">
        <f t="shared" si="333"/>
        <v>55</v>
      </c>
      <c r="V1084" s="48">
        <f t="shared" si="333"/>
        <v>134</v>
      </c>
      <c r="W1084" s="48">
        <f t="shared" si="333"/>
        <v>0</v>
      </c>
    </row>
    <row r="1085" spans="19:23">
      <c r="S1085" s="48">
        <f t="shared" si="331"/>
        <v>1756</v>
      </c>
      <c r="T1085" s="48">
        <f t="shared" si="332"/>
        <v>84</v>
      </c>
      <c r="U1085" s="48">
        <f t="shared" si="333"/>
        <v>70</v>
      </c>
      <c r="V1085" s="48">
        <f t="shared" si="333"/>
        <v>121</v>
      </c>
      <c r="W1085" s="48">
        <f t="shared" si="333"/>
        <v>0</v>
      </c>
    </row>
    <row r="1086" spans="19:23">
      <c r="S1086" s="48">
        <f t="shared" si="331"/>
        <v>2135</v>
      </c>
      <c r="T1086" s="48">
        <f t="shared" si="332"/>
        <v>85</v>
      </c>
      <c r="U1086" s="48">
        <f t="shared" si="333"/>
        <v>15</v>
      </c>
      <c r="V1086" s="48">
        <f t="shared" si="333"/>
        <v>34</v>
      </c>
      <c r="W1086" s="48">
        <f t="shared" si="333"/>
        <v>0</v>
      </c>
    </row>
    <row r="1087" spans="19:23">
      <c r="S1087" s="48">
        <f t="shared" si="331"/>
        <v>558</v>
      </c>
      <c r="T1087" s="48">
        <f t="shared" si="332"/>
        <v>86</v>
      </c>
      <c r="U1087" s="48">
        <f t="shared" si="333"/>
        <v>30</v>
      </c>
      <c r="V1087" s="48">
        <f t="shared" si="333"/>
        <v>104</v>
      </c>
      <c r="W1087" s="48">
        <f t="shared" si="333"/>
        <v>20</v>
      </c>
    </row>
    <row r="1088" spans="19:23">
      <c r="S1088" s="48">
        <f t="shared" si="331"/>
        <v>3683</v>
      </c>
      <c r="T1088" s="48">
        <f t="shared" si="332"/>
        <v>87</v>
      </c>
      <c r="U1088" s="48">
        <f t="shared" si="333"/>
        <v>70</v>
      </c>
      <c r="V1088" s="48">
        <f t="shared" si="333"/>
        <v>91</v>
      </c>
      <c r="W1088" s="48">
        <f t="shared" si="333"/>
        <v>0</v>
      </c>
    </row>
    <row r="1089" spans="19:23">
      <c r="S1089" s="48">
        <f t="shared" si="331"/>
        <v>365</v>
      </c>
      <c r="T1089" s="48">
        <f t="shared" si="332"/>
        <v>88</v>
      </c>
      <c r="U1089" s="48">
        <f t="shared" si="333"/>
        <v>75</v>
      </c>
      <c r="V1089" s="48">
        <f t="shared" si="333"/>
        <v>160</v>
      </c>
      <c r="W1089" s="48">
        <f t="shared" si="333"/>
        <v>0</v>
      </c>
    </row>
    <row r="1090" spans="19:23">
      <c r="S1090" s="48">
        <f t="shared" si="331"/>
        <v>79</v>
      </c>
      <c r="T1090" s="48">
        <f t="shared" si="332"/>
        <v>89</v>
      </c>
      <c r="U1090" s="48">
        <f t="shared" si="333"/>
        <v>50</v>
      </c>
      <c r="V1090" s="48">
        <f t="shared" si="333"/>
        <v>42</v>
      </c>
      <c r="W1090" s="48">
        <f t="shared" si="333"/>
        <v>0</v>
      </c>
    </row>
    <row r="1091" spans="19:23">
      <c r="S1091" s="48">
        <f t="shared" si="331"/>
        <v>5098</v>
      </c>
      <c r="T1091" s="48">
        <f t="shared" si="332"/>
        <v>90</v>
      </c>
      <c r="U1091" s="48">
        <f t="shared" si="333"/>
        <v>75</v>
      </c>
      <c r="V1091" s="48">
        <f t="shared" si="333"/>
        <v>101</v>
      </c>
      <c r="W1091" s="48">
        <f t="shared" si="333"/>
        <v>50</v>
      </c>
    </row>
    <row r="1092" spans="19:23">
      <c r="S1092" s="48">
        <f t="shared" si="331"/>
        <v>4536</v>
      </c>
      <c r="T1092" s="48">
        <f t="shared" si="332"/>
        <v>91</v>
      </c>
      <c r="U1092" s="48">
        <f t="shared" si="333"/>
        <v>55</v>
      </c>
      <c r="V1092" s="48">
        <f t="shared" si="333"/>
        <v>81</v>
      </c>
      <c r="W1092" s="48">
        <f t="shared" si="333"/>
        <v>0</v>
      </c>
    </row>
    <row r="1093" spans="19:23">
      <c r="S1093" s="48">
        <f t="shared" si="331"/>
        <v>3360</v>
      </c>
      <c r="T1093" s="48">
        <f t="shared" si="332"/>
        <v>92</v>
      </c>
      <c r="U1093" s="48">
        <f t="shared" si="333"/>
        <v>35</v>
      </c>
      <c r="V1093" s="48">
        <f t="shared" si="333"/>
        <v>72</v>
      </c>
      <c r="W1093" s="48">
        <f t="shared" si="333"/>
        <v>0</v>
      </c>
    </row>
    <row r="1094" spans="19:23">
      <c r="S1094" s="48">
        <f t="shared" si="331"/>
        <v>3310</v>
      </c>
      <c r="T1094" s="48">
        <f t="shared" si="332"/>
        <v>93</v>
      </c>
      <c r="U1094" s="48">
        <f t="shared" si="333"/>
        <v>50</v>
      </c>
      <c r="V1094" s="48">
        <f t="shared" si="333"/>
        <v>50</v>
      </c>
      <c r="W1094" s="48">
        <f t="shared" si="333"/>
        <v>0</v>
      </c>
    </row>
    <row r="1095" spans="19:23">
      <c r="S1095" s="48">
        <f t="shared" si="331"/>
        <v>5148</v>
      </c>
      <c r="T1095" s="48">
        <f t="shared" si="332"/>
        <v>94</v>
      </c>
      <c r="U1095" s="48">
        <f t="shared" si="333"/>
        <v>50</v>
      </c>
      <c r="V1095" s="48">
        <f t="shared" si="333"/>
        <v>81</v>
      </c>
      <c r="W1095" s="48">
        <f t="shared" si="333"/>
        <v>0</v>
      </c>
    </row>
    <row r="1096" spans="19:23">
      <c r="S1096" s="48">
        <f t="shared" si="331"/>
        <v>3191</v>
      </c>
      <c r="T1096" s="48">
        <f t="shared" si="332"/>
        <v>95</v>
      </c>
      <c r="U1096" s="48">
        <f t="shared" si="333"/>
        <v>45</v>
      </c>
      <c r="V1096" s="48">
        <f t="shared" si="333"/>
        <v>42</v>
      </c>
      <c r="W1096" s="48">
        <f t="shared" si="333"/>
        <v>0</v>
      </c>
    </row>
    <row r="1097" spans="19:23">
      <c r="S1097" s="48">
        <f t="shared" si="331"/>
        <v>488</v>
      </c>
      <c r="T1097" s="48">
        <f t="shared" si="332"/>
        <v>96</v>
      </c>
      <c r="U1097" s="48">
        <f t="shared" si="333"/>
        <v>70</v>
      </c>
      <c r="V1097" s="48">
        <f t="shared" si="333"/>
        <v>82</v>
      </c>
      <c r="W1097" s="48">
        <f t="shared" si="333"/>
        <v>0</v>
      </c>
    </row>
    <row r="1098" spans="19:23">
      <c r="S1098" s="48">
        <f t="shared" si="331"/>
        <v>1683</v>
      </c>
      <c r="T1098" s="48">
        <f t="shared" si="332"/>
        <v>97</v>
      </c>
      <c r="U1098" s="48">
        <f t="shared" ref="U1098:W1117" si="334">U898</f>
        <v>10</v>
      </c>
      <c r="V1098" s="48">
        <f t="shared" si="334"/>
        <v>63</v>
      </c>
      <c r="W1098" s="48">
        <f t="shared" si="334"/>
        <v>0</v>
      </c>
    </row>
    <row r="1099" spans="19:23">
      <c r="S1099" s="48">
        <f t="shared" si="331"/>
        <v>2665</v>
      </c>
      <c r="T1099" s="48">
        <f t="shared" si="332"/>
        <v>98</v>
      </c>
      <c r="U1099" s="48">
        <f t="shared" si="334"/>
        <v>50</v>
      </c>
      <c r="V1099" s="48">
        <f t="shared" si="334"/>
        <v>51</v>
      </c>
      <c r="W1099" s="48">
        <f t="shared" si="334"/>
        <v>0</v>
      </c>
    </row>
    <row r="1100" spans="19:23">
      <c r="S1100" s="48">
        <f t="shared" si="331"/>
        <v>353</v>
      </c>
      <c r="T1100" s="48">
        <f t="shared" si="332"/>
        <v>99</v>
      </c>
      <c r="U1100" s="48">
        <f t="shared" si="334"/>
        <v>41</v>
      </c>
      <c r="V1100" s="48">
        <f t="shared" si="334"/>
        <v>92</v>
      </c>
      <c r="W1100" s="48">
        <f t="shared" si="334"/>
        <v>0</v>
      </c>
    </row>
    <row r="1101" spans="19:23">
      <c r="S1101" s="48">
        <f t="shared" si="331"/>
        <v>4979</v>
      </c>
      <c r="T1101" s="48">
        <f t="shared" si="332"/>
        <v>100</v>
      </c>
      <c r="U1101" s="48">
        <f t="shared" si="334"/>
        <v>35</v>
      </c>
      <c r="V1101" s="48">
        <f t="shared" si="334"/>
        <v>92</v>
      </c>
      <c r="W1101" s="48">
        <f t="shared" si="334"/>
        <v>0</v>
      </c>
    </row>
    <row r="1102" spans="19:23">
      <c r="S1102" s="48">
        <f t="shared" si="331"/>
        <v>217</v>
      </c>
      <c r="T1102" s="48">
        <f t="shared" si="332"/>
        <v>101</v>
      </c>
      <c r="U1102" s="48">
        <f t="shared" si="334"/>
        <v>70</v>
      </c>
      <c r="V1102" s="48">
        <f t="shared" si="334"/>
        <v>123</v>
      </c>
      <c r="W1102" s="48">
        <f t="shared" si="334"/>
        <v>0</v>
      </c>
    </row>
    <row r="1103" spans="19:23">
      <c r="S1103" s="48">
        <f t="shared" si="331"/>
        <v>3504</v>
      </c>
      <c r="T1103" s="48">
        <f t="shared" si="332"/>
        <v>102</v>
      </c>
      <c r="U1103" s="48">
        <f t="shared" si="334"/>
        <v>65</v>
      </c>
      <c r="V1103" s="48">
        <f t="shared" si="334"/>
        <v>180</v>
      </c>
      <c r="W1103" s="48">
        <f t="shared" si="334"/>
        <v>0</v>
      </c>
    </row>
    <row r="1104" spans="19:23">
      <c r="S1104" s="48">
        <f t="shared" si="331"/>
        <v>1218</v>
      </c>
      <c r="T1104" s="48">
        <f t="shared" si="332"/>
        <v>103</v>
      </c>
      <c r="U1104" s="48">
        <f t="shared" si="334"/>
        <v>35</v>
      </c>
      <c r="V1104" s="48">
        <f t="shared" si="334"/>
        <v>142</v>
      </c>
      <c r="W1104" s="48">
        <f t="shared" si="334"/>
        <v>0</v>
      </c>
    </row>
    <row r="1105" spans="19:23">
      <c r="S1105" s="48">
        <f t="shared" si="331"/>
        <v>1717</v>
      </c>
      <c r="T1105" s="48">
        <f t="shared" si="332"/>
        <v>104</v>
      </c>
      <c r="U1105" s="48">
        <f t="shared" si="334"/>
        <v>75</v>
      </c>
      <c r="V1105" s="48">
        <f t="shared" si="334"/>
        <v>100</v>
      </c>
      <c r="W1105" s="48">
        <f t="shared" si="334"/>
        <v>50</v>
      </c>
    </row>
    <row r="1106" spans="19:23">
      <c r="S1106" s="48">
        <f t="shared" si="331"/>
        <v>2337</v>
      </c>
      <c r="T1106" s="48">
        <f t="shared" si="332"/>
        <v>105</v>
      </c>
      <c r="U1106" s="48">
        <f t="shared" si="334"/>
        <v>70</v>
      </c>
      <c r="V1106" s="48">
        <f t="shared" si="334"/>
        <v>161</v>
      </c>
      <c r="W1106" s="48">
        <f t="shared" si="334"/>
        <v>0</v>
      </c>
    </row>
    <row r="1107" spans="19:23">
      <c r="S1107" s="48">
        <f t="shared" si="331"/>
        <v>4256</v>
      </c>
      <c r="T1107" s="48">
        <f t="shared" si="332"/>
        <v>106</v>
      </c>
      <c r="U1107" s="48">
        <f t="shared" si="334"/>
        <v>70</v>
      </c>
      <c r="V1107" s="48">
        <f t="shared" si="334"/>
        <v>52</v>
      </c>
      <c r="W1107" s="48">
        <f t="shared" si="334"/>
        <v>0</v>
      </c>
    </row>
    <row r="1108" spans="19:23">
      <c r="S1108" s="48">
        <f t="shared" si="331"/>
        <v>3138</v>
      </c>
      <c r="T1108" s="48">
        <f t="shared" si="332"/>
        <v>107</v>
      </c>
      <c r="U1108" s="48">
        <f t="shared" si="334"/>
        <v>55</v>
      </c>
      <c r="V1108" s="48">
        <f t="shared" si="334"/>
        <v>155</v>
      </c>
      <c r="W1108" s="48">
        <f t="shared" si="334"/>
        <v>0</v>
      </c>
    </row>
    <row r="1109" spans="19:23">
      <c r="S1109" s="48">
        <f t="shared" si="331"/>
        <v>188</v>
      </c>
      <c r="T1109" s="48">
        <f t="shared" si="332"/>
        <v>108</v>
      </c>
      <c r="U1109" s="48">
        <f t="shared" si="334"/>
        <v>70</v>
      </c>
      <c r="V1109" s="48">
        <f t="shared" si="334"/>
        <v>151</v>
      </c>
      <c r="W1109" s="48">
        <f t="shared" si="334"/>
        <v>0</v>
      </c>
    </row>
    <row r="1110" spans="19:23">
      <c r="S1110" s="48">
        <f t="shared" si="331"/>
        <v>5145</v>
      </c>
      <c r="T1110" s="48">
        <f t="shared" si="332"/>
        <v>109</v>
      </c>
      <c r="U1110" s="48">
        <f t="shared" si="334"/>
        <v>52</v>
      </c>
      <c r="V1110" s="48">
        <f t="shared" si="334"/>
        <v>80</v>
      </c>
      <c r="W1110" s="48">
        <f t="shared" si="334"/>
        <v>20</v>
      </c>
    </row>
    <row r="1111" spans="19:23">
      <c r="S1111" s="48">
        <f t="shared" si="331"/>
        <v>2642</v>
      </c>
      <c r="T1111" s="48">
        <f t="shared" si="332"/>
        <v>110</v>
      </c>
      <c r="U1111" s="48">
        <f t="shared" si="334"/>
        <v>55</v>
      </c>
      <c r="V1111" s="48">
        <f t="shared" si="334"/>
        <v>102</v>
      </c>
      <c r="W1111" s="48">
        <f t="shared" si="334"/>
        <v>0</v>
      </c>
    </row>
    <row r="1112" spans="19:23">
      <c r="S1112" s="48">
        <f t="shared" si="331"/>
        <v>1310</v>
      </c>
      <c r="T1112" s="48">
        <f t="shared" si="332"/>
        <v>111</v>
      </c>
      <c r="U1112" s="48">
        <f t="shared" si="334"/>
        <v>30</v>
      </c>
      <c r="V1112" s="48">
        <f t="shared" si="334"/>
        <v>72</v>
      </c>
      <c r="W1112" s="48">
        <f t="shared" si="334"/>
        <v>0</v>
      </c>
    </row>
    <row r="1113" spans="19:23">
      <c r="S1113" s="48">
        <f t="shared" si="331"/>
        <v>955</v>
      </c>
      <c r="T1113" s="48">
        <f t="shared" si="332"/>
        <v>112</v>
      </c>
      <c r="U1113" s="48">
        <f t="shared" si="334"/>
        <v>75</v>
      </c>
      <c r="V1113" s="48">
        <f t="shared" si="334"/>
        <v>81</v>
      </c>
      <c r="W1113" s="48">
        <f t="shared" si="334"/>
        <v>0</v>
      </c>
    </row>
    <row r="1114" spans="19:23">
      <c r="S1114" s="48">
        <f t="shared" si="331"/>
        <v>1318</v>
      </c>
      <c r="T1114" s="48">
        <f t="shared" si="332"/>
        <v>113</v>
      </c>
      <c r="U1114" s="48">
        <f t="shared" si="334"/>
        <v>70</v>
      </c>
      <c r="V1114" s="48">
        <f t="shared" si="334"/>
        <v>80</v>
      </c>
      <c r="W1114" s="48">
        <f t="shared" si="334"/>
        <v>20</v>
      </c>
    </row>
    <row r="1115" spans="19:23">
      <c r="S1115" s="48">
        <f t="shared" si="331"/>
        <v>4965</v>
      </c>
      <c r="T1115" s="48">
        <f t="shared" si="332"/>
        <v>114</v>
      </c>
      <c r="U1115" s="48">
        <f t="shared" si="334"/>
        <v>55</v>
      </c>
      <c r="V1115" s="48">
        <f t="shared" si="334"/>
        <v>131</v>
      </c>
      <c r="W1115" s="48">
        <f t="shared" si="334"/>
        <v>0</v>
      </c>
    </row>
    <row r="1116" spans="19:23">
      <c r="S1116" s="48">
        <f t="shared" si="331"/>
        <v>5320</v>
      </c>
      <c r="T1116" s="48">
        <f t="shared" si="332"/>
        <v>115</v>
      </c>
      <c r="U1116" s="48">
        <f t="shared" si="334"/>
        <v>36</v>
      </c>
      <c r="V1116" s="48">
        <f t="shared" si="334"/>
        <v>52</v>
      </c>
      <c r="W1116" s="48">
        <f t="shared" si="334"/>
        <v>0</v>
      </c>
    </row>
    <row r="1117" spans="19:23">
      <c r="S1117" s="48">
        <f t="shared" si="331"/>
        <v>2424</v>
      </c>
      <c r="T1117" s="48">
        <f t="shared" si="332"/>
        <v>116</v>
      </c>
      <c r="U1117" s="48">
        <f t="shared" si="334"/>
        <v>21</v>
      </c>
      <c r="V1117" s="48">
        <f t="shared" si="334"/>
        <v>34</v>
      </c>
      <c r="W1117" s="48">
        <f t="shared" si="334"/>
        <v>0</v>
      </c>
    </row>
    <row r="1118" spans="19:23">
      <c r="S1118" s="48">
        <f t="shared" si="331"/>
        <v>973</v>
      </c>
      <c r="T1118" s="48">
        <f t="shared" si="332"/>
        <v>117</v>
      </c>
      <c r="U1118" s="48">
        <f t="shared" ref="U1118:W1137" si="335">U918</f>
        <v>50</v>
      </c>
      <c r="V1118" s="48">
        <f t="shared" si="335"/>
        <v>120</v>
      </c>
      <c r="W1118" s="48">
        <f t="shared" si="335"/>
        <v>0</v>
      </c>
    </row>
    <row r="1119" spans="19:23">
      <c r="S1119" s="48">
        <f t="shared" si="331"/>
        <v>869</v>
      </c>
      <c r="T1119" s="48">
        <f t="shared" si="332"/>
        <v>118</v>
      </c>
      <c r="U1119" s="48">
        <f t="shared" si="335"/>
        <v>50</v>
      </c>
      <c r="V1119" s="48">
        <f t="shared" si="335"/>
        <v>51</v>
      </c>
      <c r="W1119" s="48">
        <f t="shared" si="335"/>
        <v>0</v>
      </c>
    </row>
    <row r="1120" spans="19:23">
      <c r="S1120" s="48">
        <f t="shared" si="331"/>
        <v>228</v>
      </c>
      <c r="T1120" s="48">
        <f t="shared" si="332"/>
        <v>119</v>
      </c>
      <c r="U1120" s="48">
        <f t="shared" si="335"/>
        <v>35</v>
      </c>
      <c r="V1120" s="48">
        <f t="shared" si="335"/>
        <v>62</v>
      </c>
      <c r="W1120" s="48">
        <f t="shared" si="335"/>
        <v>0</v>
      </c>
    </row>
    <row r="1121" spans="19:23">
      <c r="S1121" s="48">
        <f t="shared" si="331"/>
        <v>3504</v>
      </c>
      <c r="T1121" s="48">
        <f t="shared" si="332"/>
        <v>120</v>
      </c>
      <c r="U1121" s="48">
        <f t="shared" si="335"/>
        <v>26</v>
      </c>
      <c r="V1121" s="48">
        <f t="shared" si="335"/>
        <v>85</v>
      </c>
      <c r="W1121" s="48">
        <f t="shared" si="335"/>
        <v>0</v>
      </c>
    </row>
    <row r="1122" spans="19:23">
      <c r="S1122" s="48">
        <f t="shared" si="331"/>
        <v>1218</v>
      </c>
      <c r="T1122" s="48">
        <f t="shared" si="332"/>
        <v>121</v>
      </c>
      <c r="U1122" s="48">
        <f t="shared" si="335"/>
        <v>75</v>
      </c>
      <c r="V1122" s="48">
        <f t="shared" si="335"/>
        <v>51</v>
      </c>
      <c r="W1122" s="48">
        <f t="shared" si="335"/>
        <v>0</v>
      </c>
    </row>
    <row r="1123" spans="19:23">
      <c r="S1123" s="48">
        <f t="shared" si="331"/>
        <v>1310</v>
      </c>
      <c r="T1123" s="48">
        <f t="shared" si="332"/>
        <v>122</v>
      </c>
      <c r="U1123" s="48">
        <f t="shared" si="335"/>
        <v>50</v>
      </c>
      <c r="V1123" s="48">
        <f t="shared" si="335"/>
        <v>81</v>
      </c>
      <c r="W1123" s="48">
        <f t="shared" si="335"/>
        <v>0</v>
      </c>
    </row>
    <row r="1124" spans="19:23">
      <c r="S1124" s="48">
        <f t="shared" si="331"/>
        <v>67</v>
      </c>
      <c r="T1124" s="48">
        <f t="shared" si="332"/>
        <v>123</v>
      </c>
      <c r="U1124" s="48">
        <f t="shared" si="335"/>
        <v>70</v>
      </c>
      <c r="V1124" s="48">
        <f t="shared" si="335"/>
        <v>121</v>
      </c>
      <c r="W1124" s="48">
        <f t="shared" si="335"/>
        <v>0</v>
      </c>
    </row>
    <row r="1125" spans="19:23">
      <c r="S1125" s="48">
        <f t="shared" si="331"/>
        <v>1885</v>
      </c>
      <c r="T1125" s="48">
        <f t="shared" si="332"/>
        <v>124</v>
      </c>
      <c r="U1125" s="48">
        <f t="shared" si="335"/>
        <v>35</v>
      </c>
      <c r="V1125" s="48">
        <f t="shared" si="335"/>
        <v>152</v>
      </c>
      <c r="W1125" s="48">
        <f t="shared" si="335"/>
        <v>20</v>
      </c>
    </row>
    <row r="1126" spans="19:23">
      <c r="S1126" s="48">
        <f t="shared" si="331"/>
        <v>1756</v>
      </c>
      <c r="T1126" s="48">
        <f t="shared" si="332"/>
        <v>125</v>
      </c>
      <c r="U1126" s="48">
        <f t="shared" si="335"/>
        <v>41</v>
      </c>
      <c r="V1126" s="48">
        <f t="shared" si="335"/>
        <v>143</v>
      </c>
      <c r="W1126" s="48">
        <f t="shared" si="335"/>
        <v>0</v>
      </c>
    </row>
    <row r="1127" spans="19:23">
      <c r="S1127" s="48">
        <f t="shared" si="331"/>
        <v>4991</v>
      </c>
      <c r="T1127" s="48">
        <f t="shared" si="332"/>
        <v>126</v>
      </c>
      <c r="U1127" s="48">
        <f t="shared" si="335"/>
        <v>35</v>
      </c>
      <c r="V1127" s="48">
        <f t="shared" si="335"/>
        <v>102</v>
      </c>
      <c r="W1127" s="48">
        <f t="shared" si="335"/>
        <v>0</v>
      </c>
    </row>
    <row r="1128" spans="19:23">
      <c r="S1128" s="48">
        <f t="shared" si="331"/>
        <v>1153</v>
      </c>
      <c r="T1128" s="48">
        <f t="shared" si="332"/>
        <v>127</v>
      </c>
      <c r="U1128" s="48">
        <f t="shared" si="335"/>
        <v>35</v>
      </c>
      <c r="V1128" s="48">
        <f t="shared" si="335"/>
        <v>111</v>
      </c>
      <c r="W1128" s="48">
        <f t="shared" si="335"/>
        <v>0</v>
      </c>
    </row>
    <row r="1129" spans="19:23">
      <c r="S1129" s="48">
        <f t="shared" si="331"/>
        <v>2665</v>
      </c>
      <c r="T1129" s="48">
        <f t="shared" si="332"/>
        <v>128</v>
      </c>
      <c r="U1129" s="48">
        <f t="shared" si="335"/>
        <v>70</v>
      </c>
      <c r="V1129" s="48">
        <f t="shared" si="335"/>
        <v>93</v>
      </c>
      <c r="W1129" s="48">
        <f t="shared" si="335"/>
        <v>50</v>
      </c>
    </row>
    <row r="1130" spans="19:23">
      <c r="S1130" s="48">
        <f t="shared" si="331"/>
        <v>2481</v>
      </c>
      <c r="T1130" s="48">
        <f t="shared" si="332"/>
        <v>129</v>
      </c>
      <c r="U1130" s="48">
        <f t="shared" si="335"/>
        <v>30</v>
      </c>
      <c r="V1130" s="48">
        <f t="shared" si="335"/>
        <v>80</v>
      </c>
      <c r="W1130" s="48">
        <f t="shared" si="335"/>
        <v>20</v>
      </c>
    </row>
    <row r="1131" spans="19:23">
      <c r="S1131" s="48">
        <f t="shared" ref="S1131:S1174" si="336">G131</f>
        <v>303</v>
      </c>
      <c r="T1131" s="48">
        <f t="shared" ref="T1131:T1174" si="337">A131</f>
        <v>130</v>
      </c>
      <c r="U1131" s="48">
        <f t="shared" si="335"/>
        <v>25</v>
      </c>
      <c r="V1131" s="48">
        <f t="shared" si="335"/>
        <v>101</v>
      </c>
      <c r="W1131" s="48">
        <f t="shared" si="335"/>
        <v>0</v>
      </c>
    </row>
    <row r="1132" spans="19:23">
      <c r="S1132" s="48">
        <f t="shared" si="336"/>
        <v>353</v>
      </c>
      <c r="T1132" s="48">
        <f t="shared" si="337"/>
        <v>131</v>
      </c>
      <c r="U1132" s="48">
        <f t="shared" si="335"/>
        <v>75</v>
      </c>
      <c r="V1132" s="48">
        <f t="shared" si="335"/>
        <v>73</v>
      </c>
      <c r="W1132" s="48">
        <f t="shared" si="335"/>
        <v>0</v>
      </c>
    </row>
    <row r="1133" spans="19:23">
      <c r="S1133" s="48">
        <f t="shared" si="336"/>
        <v>70</v>
      </c>
      <c r="T1133" s="48">
        <f t="shared" si="337"/>
        <v>132</v>
      </c>
      <c r="U1133" s="48">
        <f t="shared" si="335"/>
        <v>50</v>
      </c>
      <c r="V1133" s="48">
        <f t="shared" si="335"/>
        <v>110</v>
      </c>
      <c r="W1133" s="48">
        <f t="shared" si="335"/>
        <v>0</v>
      </c>
    </row>
    <row r="1134" spans="19:23">
      <c r="S1134" s="48">
        <f t="shared" si="336"/>
        <v>193</v>
      </c>
      <c r="T1134" s="48">
        <f t="shared" si="337"/>
        <v>133</v>
      </c>
      <c r="U1134" s="48">
        <f t="shared" si="335"/>
        <v>65</v>
      </c>
      <c r="V1134" s="48">
        <f t="shared" si="335"/>
        <v>142</v>
      </c>
      <c r="W1134" s="48">
        <f t="shared" si="335"/>
        <v>0</v>
      </c>
    </row>
    <row r="1135" spans="19:23">
      <c r="S1135" s="48">
        <f t="shared" si="336"/>
        <v>4982</v>
      </c>
      <c r="T1135" s="48">
        <f t="shared" si="337"/>
        <v>134</v>
      </c>
      <c r="U1135" s="48">
        <f t="shared" si="335"/>
        <v>50</v>
      </c>
      <c r="V1135" s="48">
        <f t="shared" si="335"/>
        <v>90</v>
      </c>
      <c r="W1135" s="48">
        <f t="shared" si="335"/>
        <v>50</v>
      </c>
    </row>
    <row r="1136" spans="19:23">
      <c r="S1136" s="48">
        <f t="shared" si="336"/>
        <v>5137</v>
      </c>
      <c r="T1136" s="48">
        <f t="shared" si="337"/>
        <v>135</v>
      </c>
      <c r="U1136" s="48">
        <f t="shared" si="335"/>
        <v>10</v>
      </c>
      <c r="V1136" s="48">
        <f t="shared" si="335"/>
        <v>90</v>
      </c>
      <c r="W1136" s="48">
        <f t="shared" si="335"/>
        <v>0</v>
      </c>
    </row>
    <row r="1137" spans="19:23">
      <c r="S1137" s="48">
        <f t="shared" si="336"/>
        <v>3480</v>
      </c>
      <c r="T1137" s="48">
        <f t="shared" si="337"/>
        <v>136</v>
      </c>
      <c r="U1137" s="48">
        <f t="shared" si="335"/>
        <v>70</v>
      </c>
      <c r="V1137" s="48">
        <f t="shared" si="335"/>
        <v>41</v>
      </c>
      <c r="W1137" s="48">
        <f t="shared" si="335"/>
        <v>0</v>
      </c>
    </row>
    <row r="1138" spans="19:23">
      <c r="S1138" s="48">
        <f t="shared" si="336"/>
        <v>2974</v>
      </c>
      <c r="T1138" s="48">
        <f t="shared" si="337"/>
        <v>137</v>
      </c>
      <c r="U1138" s="48">
        <f t="shared" ref="U1138:W1157" si="338">U938</f>
        <v>35</v>
      </c>
      <c r="V1138" s="48">
        <f t="shared" si="338"/>
        <v>73</v>
      </c>
      <c r="W1138" s="48">
        <f t="shared" si="338"/>
        <v>0</v>
      </c>
    </row>
    <row r="1139" spans="19:23">
      <c r="S1139" s="48">
        <f t="shared" si="336"/>
        <v>1266</v>
      </c>
      <c r="T1139" s="48">
        <f t="shared" si="337"/>
        <v>138</v>
      </c>
      <c r="U1139" s="48">
        <f t="shared" si="338"/>
        <v>50</v>
      </c>
      <c r="V1139" s="48">
        <f t="shared" si="338"/>
        <v>100</v>
      </c>
      <c r="W1139" s="48">
        <f t="shared" si="338"/>
        <v>0</v>
      </c>
    </row>
    <row r="1140" spans="19:23">
      <c r="S1140" s="48">
        <f t="shared" si="336"/>
        <v>179</v>
      </c>
      <c r="T1140" s="48">
        <f t="shared" si="337"/>
        <v>139</v>
      </c>
      <c r="U1140" s="48">
        <f t="shared" si="338"/>
        <v>35</v>
      </c>
      <c r="V1140" s="48">
        <f t="shared" si="338"/>
        <v>62</v>
      </c>
      <c r="W1140" s="48">
        <f t="shared" si="338"/>
        <v>0</v>
      </c>
    </row>
    <row r="1141" spans="19:23">
      <c r="S1141" s="48">
        <f t="shared" si="336"/>
        <v>4063</v>
      </c>
      <c r="T1141" s="48">
        <f t="shared" si="337"/>
        <v>140</v>
      </c>
      <c r="U1141" s="48">
        <f t="shared" si="338"/>
        <v>50</v>
      </c>
      <c r="V1141" s="48">
        <f t="shared" si="338"/>
        <v>84</v>
      </c>
      <c r="W1141" s="48">
        <f t="shared" si="338"/>
        <v>0</v>
      </c>
    </row>
    <row r="1142" spans="19:23">
      <c r="S1142" s="48">
        <f t="shared" si="336"/>
        <v>1011</v>
      </c>
      <c r="T1142" s="48">
        <f t="shared" si="337"/>
        <v>141</v>
      </c>
      <c r="U1142" s="48">
        <f t="shared" si="338"/>
        <v>70</v>
      </c>
      <c r="V1142" s="48">
        <f t="shared" si="338"/>
        <v>104</v>
      </c>
      <c r="W1142" s="48">
        <f t="shared" si="338"/>
        <v>0</v>
      </c>
    </row>
    <row r="1143" spans="19:23">
      <c r="S1143" s="48">
        <f t="shared" si="336"/>
        <v>5145</v>
      </c>
      <c r="T1143" s="48">
        <f t="shared" si="337"/>
        <v>142</v>
      </c>
      <c r="U1143" s="48">
        <f t="shared" si="338"/>
        <v>41</v>
      </c>
      <c r="V1143" s="48">
        <f t="shared" si="338"/>
        <v>83</v>
      </c>
      <c r="W1143" s="48">
        <f t="shared" si="338"/>
        <v>0</v>
      </c>
    </row>
    <row r="1144" spans="19:23">
      <c r="S1144" s="48">
        <f t="shared" si="336"/>
        <v>337</v>
      </c>
      <c r="T1144" s="48">
        <f t="shared" si="337"/>
        <v>143</v>
      </c>
      <c r="U1144" s="48">
        <f t="shared" si="338"/>
        <v>70</v>
      </c>
      <c r="V1144" s="48">
        <f t="shared" si="338"/>
        <v>122</v>
      </c>
      <c r="W1144" s="48">
        <f t="shared" si="338"/>
        <v>50</v>
      </c>
    </row>
    <row r="1145" spans="19:23">
      <c r="S1145" s="48">
        <f t="shared" si="336"/>
        <v>2471</v>
      </c>
      <c r="T1145" s="48">
        <f t="shared" si="337"/>
        <v>144</v>
      </c>
      <c r="U1145" s="48">
        <f t="shared" si="338"/>
        <v>15</v>
      </c>
      <c r="V1145" s="48">
        <f t="shared" si="338"/>
        <v>61</v>
      </c>
      <c r="W1145" s="48">
        <f t="shared" si="338"/>
        <v>0</v>
      </c>
    </row>
    <row r="1146" spans="19:23">
      <c r="S1146" s="48">
        <f t="shared" si="336"/>
        <v>1683</v>
      </c>
      <c r="T1146" s="48">
        <f t="shared" si="337"/>
        <v>145</v>
      </c>
      <c r="U1146" s="48">
        <f t="shared" si="338"/>
        <v>70</v>
      </c>
      <c r="V1146" s="48">
        <f t="shared" si="338"/>
        <v>150</v>
      </c>
      <c r="W1146" s="48">
        <f t="shared" si="338"/>
        <v>0</v>
      </c>
    </row>
    <row r="1147" spans="19:23">
      <c r="S1147" s="48">
        <f t="shared" si="336"/>
        <v>4967</v>
      </c>
      <c r="T1147" s="48">
        <f t="shared" si="337"/>
        <v>146</v>
      </c>
      <c r="U1147" s="48">
        <f t="shared" si="338"/>
        <v>55</v>
      </c>
      <c r="V1147" s="48">
        <f t="shared" si="338"/>
        <v>162</v>
      </c>
      <c r="W1147" s="48">
        <f t="shared" si="338"/>
        <v>20</v>
      </c>
    </row>
    <row r="1148" spans="19:23">
      <c r="S1148" s="48">
        <f t="shared" si="336"/>
        <v>5098</v>
      </c>
      <c r="T1148" s="48">
        <f t="shared" si="337"/>
        <v>147</v>
      </c>
      <c r="U1148" s="48">
        <f t="shared" si="338"/>
        <v>27</v>
      </c>
      <c r="V1148" s="48">
        <f t="shared" si="338"/>
        <v>23</v>
      </c>
      <c r="W1148" s="48">
        <f t="shared" si="338"/>
        <v>50</v>
      </c>
    </row>
    <row r="1149" spans="19:23">
      <c r="S1149" s="48">
        <f t="shared" si="336"/>
        <v>4982</v>
      </c>
      <c r="T1149" s="48">
        <f t="shared" si="337"/>
        <v>148</v>
      </c>
      <c r="U1149" s="48">
        <f t="shared" si="338"/>
        <v>35</v>
      </c>
      <c r="V1149" s="48">
        <f t="shared" si="338"/>
        <v>43</v>
      </c>
      <c r="W1149" s="48">
        <f t="shared" si="338"/>
        <v>0</v>
      </c>
    </row>
    <row r="1150" spans="19:23">
      <c r="S1150" s="48">
        <f t="shared" si="336"/>
        <v>3504</v>
      </c>
      <c r="T1150" s="48">
        <f t="shared" si="337"/>
        <v>149</v>
      </c>
      <c r="U1150" s="48">
        <f t="shared" si="338"/>
        <v>15</v>
      </c>
      <c r="V1150" s="48">
        <f t="shared" si="338"/>
        <v>13</v>
      </c>
      <c r="W1150" s="48">
        <f t="shared" si="338"/>
        <v>0</v>
      </c>
    </row>
    <row r="1151" spans="19:23">
      <c r="S1151" s="48">
        <f t="shared" si="336"/>
        <v>3103</v>
      </c>
      <c r="T1151" s="48">
        <f t="shared" si="337"/>
        <v>150</v>
      </c>
      <c r="U1151" s="48">
        <f t="shared" si="338"/>
        <v>50</v>
      </c>
      <c r="V1151" s="48">
        <f t="shared" si="338"/>
        <v>32</v>
      </c>
      <c r="W1151" s="48">
        <f t="shared" si="338"/>
        <v>0</v>
      </c>
    </row>
    <row r="1152" spans="19:23">
      <c r="S1152" s="48">
        <f t="shared" si="336"/>
        <v>3937</v>
      </c>
      <c r="T1152" s="48">
        <f t="shared" si="337"/>
        <v>151</v>
      </c>
      <c r="U1152" s="48">
        <f t="shared" si="338"/>
        <v>70</v>
      </c>
      <c r="V1152" s="48">
        <f t="shared" si="338"/>
        <v>81</v>
      </c>
      <c r="W1152" s="48">
        <f t="shared" si="338"/>
        <v>0</v>
      </c>
    </row>
    <row r="1153" spans="19:23">
      <c r="S1153" s="48">
        <f t="shared" si="336"/>
        <v>2135</v>
      </c>
      <c r="T1153" s="48">
        <f t="shared" si="337"/>
        <v>152</v>
      </c>
      <c r="U1153" s="48">
        <f t="shared" si="338"/>
        <v>50</v>
      </c>
      <c r="V1153" s="48">
        <f t="shared" si="338"/>
        <v>92</v>
      </c>
      <c r="W1153" s="48">
        <f t="shared" si="338"/>
        <v>0</v>
      </c>
    </row>
    <row r="1154" spans="19:23">
      <c r="S1154" s="48">
        <f t="shared" si="336"/>
        <v>4917</v>
      </c>
      <c r="T1154" s="48">
        <f t="shared" si="337"/>
        <v>153</v>
      </c>
      <c r="U1154" s="48">
        <f t="shared" si="338"/>
        <v>50</v>
      </c>
      <c r="V1154" s="48">
        <f t="shared" si="338"/>
        <v>32</v>
      </c>
      <c r="W1154" s="48">
        <f t="shared" si="338"/>
        <v>0</v>
      </c>
    </row>
    <row r="1155" spans="19:23">
      <c r="S1155" s="48">
        <f t="shared" si="336"/>
        <v>4719</v>
      </c>
      <c r="T1155" s="48">
        <f t="shared" si="337"/>
        <v>154</v>
      </c>
      <c r="U1155" s="48">
        <f t="shared" si="338"/>
        <v>50</v>
      </c>
      <c r="V1155" s="48">
        <f t="shared" si="338"/>
        <v>210</v>
      </c>
      <c r="W1155" s="48">
        <f t="shared" si="338"/>
        <v>0</v>
      </c>
    </row>
    <row r="1156" spans="19:23">
      <c r="S1156" s="48">
        <f t="shared" si="336"/>
        <v>4060</v>
      </c>
      <c r="T1156" s="48">
        <f t="shared" si="337"/>
        <v>155</v>
      </c>
      <c r="U1156" s="48">
        <f t="shared" si="338"/>
        <v>10</v>
      </c>
      <c r="V1156" s="48">
        <f t="shared" si="338"/>
        <v>32</v>
      </c>
      <c r="W1156" s="48">
        <f t="shared" si="338"/>
        <v>0</v>
      </c>
    </row>
    <row r="1157" spans="19:23">
      <c r="S1157" s="48">
        <f t="shared" si="336"/>
        <v>1885</v>
      </c>
      <c r="T1157" s="48">
        <f t="shared" si="337"/>
        <v>156</v>
      </c>
      <c r="U1157" s="48">
        <f t="shared" si="338"/>
        <v>70</v>
      </c>
      <c r="V1157" s="48">
        <f t="shared" si="338"/>
        <v>101</v>
      </c>
      <c r="W1157" s="48">
        <f t="shared" si="338"/>
        <v>0</v>
      </c>
    </row>
    <row r="1158" spans="19:23">
      <c r="S1158" s="48">
        <f t="shared" si="336"/>
        <v>1775</v>
      </c>
      <c r="T1158" s="48">
        <f t="shared" si="337"/>
        <v>157</v>
      </c>
      <c r="U1158" s="48">
        <f t="shared" ref="U1158:W1177" si="339">U958</f>
        <v>50</v>
      </c>
      <c r="V1158" s="48">
        <f t="shared" si="339"/>
        <v>150</v>
      </c>
      <c r="W1158" s="48">
        <f t="shared" si="339"/>
        <v>0</v>
      </c>
    </row>
    <row r="1159" spans="19:23">
      <c r="S1159" s="48">
        <f t="shared" si="336"/>
        <v>1515</v>
      </c>
      <c r="T1159" s="48">
        <f t="shared" si="337"/>
        <v>158</v>
      </c>
      <c r="U1159" s="48">
        <f t="shared" si="339"/>
        <v>65</v>
      </c>
      <c r="V1159" s="48">
        <f t="shared" si="339"/>
        <v>100</v>
      </c>
      <c r="W1159" s="48">
        <f t="shared" si="339"/>
        <v>0</v>
      </c>
    </row>
    <row r="1160" spans="19:23">
      <c r="S1160" s="48">
        <f t="shared" si="336"/>
        <v>4256</v>
      </c>
      <c r="T1160" s="48">
        <f t="shared" si="337"/>
        <v>159</v>
      </c>
      <c r="U1160" s="48">
        <f t="shared" si="339"/>
        <v>70</v>
      </c>
      <c r="V1160" s="48">
        <f t="shared" si="339"/>
        <v>180</v>
      </c>
      <c r="W1160" s="48">
        <f t="shared" si="339"/>
        <v>0</v>
      </c>
    </row>
    <row r="1161" spans="19:23">
      <c r="S1161" s="48">
        <f t="shared" si="336"/>
        <v>5145</v>
      </c>
      <c r="T1161" s="48">
        <f t="shared" si="337"/>
        <v>160</v>
      </c>
      <c r="U1161" s="48">
        <f t="shared" si="339"/>
        <v>16</v>
      </c>
      <c r="V1161" s="48">
        <f t="shared" si="339"/>
        <v>22</v>
      </c>
      <c r="W1161" s="48">
        <f t="shared" si="339"/>
        <v>0</v>
      </c>
    </row>
    <row r="1162" spans="19:23">
      <c r="S1162" s="48">
        <f t="shared" si="336"/>
        <v>1108</v>
      </c>
      <c r="T1162" s="48">
        <f t="shared" si="337"/>
        <v>161</v>
      </c>
      <c r="U1162" s="48">
        <f t="shared" si="339"/>
        <v>55</v>
      </c>
      <c r="V1162" s="48">
        <f t="shared" si="339"/>
        <v>52</v>
      </c>
      <c r="W1162" s="48">
        <f t="shared" si="339"/>
        <v>0</v>
      </c>
    </row>
    <row r="1163" spans="19:23">
      <c r="S1163" s="48">
        <f t="shared" si="336"/>
        <v>45</v>
      </c>
      <c r="T1163" s="48">
        <f t="shared" si="337"/>
        <v>162</v>
      </c>
      <c r="U1163" s="48">
        <f t="shared" si="339"/>
        <v>50</v>
      </c>
      <c r="V1163" s="48">
        <f t="shared" si="339"/>
        <v>30</v>
      </c>
      <c r="W1163" s="48">
        <f t="shared" si="339"/>
        <v>0</v>
      </c>
    </row>
    <row r="1164" spans="19:23">
      <c r="S1164" s="48">
        <f t="shared" si="336"/>
        <v>1310</v>
      </c>
      <c r="T1164" s="48">
        <f t="shared" si="337"/>
        <v>163</v>
      </c>
      <c r="U1164" s="48">
        <f t="shared" si="339"/>
        <v>61</v>
      </c>
      <c r="V1164" s="48">
        <f t="shared" si="339"/>
        <v>121</v>
      </c>
      <c r="W1164" s="48">
        <f t="shared" si="339"/>
        <v>0</v>
      </c>
    </row>
    <row r="1165" spans="19:23">
      <c r="S1165" s="48">
        <f t="shared" si="336"/>
        <v>1153</v>
      </c>
      <c r="T1165" s="48">
        <f t="shared" si="337"/>
        <v>164</v>
      </c>
      <c r="U1165" s="48">
        <f t="shared" si="339"/>
        <v>50</v>
      </c>
      <c r="V1165" s="48">
        <f t="shared" si="339"/>
        <v>72</v>
      </c>
      <c r="W1165" s="48">
        <f t="shared" si="339"/>
        <v>0</v>
      </c>
    </row>
    <row r="1166" spans="19:23">
      <c r="S1166" s="48">
        <f t="shared" si="336"/>
        <v>2337</v>
      </c>
      <c r="T1166" s="48">
        <f t="shared" si="337"/>
        <v>165</v>
      </c>
      <c r="U1166" s="48">
        <f t="shared" si="339"/>
        <v>35</v>
      </c>
      <c r="V1166" s="48">
        <f t="shared" si="339"/>
        <v>152</v>
      </c>
      <c r="W1166" s="48">
        <f t="shared" si="339"/>
        <v>0</v>
      </c>
    </row>
    <row r="1167" spans="19:23">
      <c r="S1167" s="48">
        <f t="shared" si="336"/>
        <v>1334</v>
      </c>
      <c r="T1167" s="48">
        <f t="shared" si="337"/>
        <v>166</v>
      </c>
      <c r="U1167" s="48">
        <f t="shared" si="339"/>
        <v>30</v>
      </c>
      <c r="V1167" s="48">
        <f t="shared" si="339"/>
        <v>103</v>
      </c>
      <c r="W1167" s="48">
        <f t="shared" si="339"/>
        <v>20</v>
      </c>
    </row>
    <row r="1168" spans="19:23">
      <c r="S1168" s="48">
        <f t="shared" si="336"/>
        <v>365</v>
      </c>
      <c r="T1168" s="48">
        <f t="shared" si="337"/>
        <v>167</v>
      </c>
      <c r="U1168" s="48">
        <f t="shared" si="339"/>
        <v>30</v>
      </c>
      <c r="V1168" s="48">
        <f t="shared" si="339"/>
        <v>142</v>
      </c>
      <c r="W1168" s="48">
        <f t="shared" si="339"/>
        <v>20</v>
      </c>
    </row>
    <row r="1169" spans="19:23">
      <c r="S1169" s="48">
        <f t="shared" si="336"/>
        <v>2980</v>
      </c>
      <c r="T1169" s="48">
        <f t="shared" si="337"/>
        <v>168</v>
      </c>
      <c r="U1169" s="48">
        <f t="shared" si="339"/>
        <v>20</v>
      </c>
      <c r="V1169" s="48">
        <f t="shared" si="339"/>
        <v>123</v>
      </c>
      <c r="W1169" s="48">
        <f t="shared" si="339"/>
        <v>0</v>
      </c>
    </row>
    <row r="1170" spans="19:23">
      <c r="S1170" s="48">
        <f t="shared" si="336"/>
        <v>70</v>
      </c>
      <c r="T1170" s="48">
        <f t="shared" si="337"/>
        <v>169</v>
      </c>
      <c r="U1170" s="48">
        <f t="shared" si="339"/>
        <v>65</v>
      </c>
      <c r="V1170" s="48">
        <f t="shared" si="339"/>
        <v>70</v>
      </c>
      <c r="W1170" s="48">
        <f t="shared" si="339"/>
        <v>0</v>
      </c>
    </row>
    <row r="1171" spans="19:23">
      <c r="S1171" s="48">
        <f t="shared" si="336"/>
        <v>4945</v>
      </c>
      <c r="T1171" s="48">
        <f t="shared" si="337"/>
        <v>170</v>
      </c>
      <c r="U1171" s="48">
        <f t="shared" si="339"/>
        <v>50</v>
      </c>
      <c r="V1171" s="48">
        <f t="shared" si="339"/>
        <v>71</v>
      </c>
      <c r="W1171" s="48">
        <f t="shared" si="339"/>
        <v>0</v>
      </c>
    </row>
    <row r="1172" spans="19:23">
      <c r="S1172" s="48">
        <f t="shared" si="336"/>
        <v>1515</v>
      </c>
      <c r="T1172" s="48">
        <f t="shared" si="337"/>
        <v>171</v>
      </c>
      <c r="U1172" s="48">
        <f t="shared" si="339"/>
        <v>55</v>
      </c>
      <c r="V1172" s="48">
        <f t="shared" si="339"/>
        <v>51</v>
      </c>
      <c r="W1172" s="48">
        <f t="shared" si="339"/>
        <v>0</v>
      </c>
    </row>
    <row r="1173" spans="19:23">
      <c r="S1173" s="48">
        <f t="shared" si="336"/>
        <v>2974</v>
      </c>
      <c r="T1173" s="48">
        <f t="shared" si="337"/>
        <v>172</v>
      </c>
      <c r="U1173" s="48">
        <f t="shared" si="339"/>
        <v>41</v>
      </c>
      <c r="V1173" s="48">
        <f t="shared" si="339"/>
        <v>43</v>
      </c>
      <c r="W1173" s="48">
        <f t="shared" si="339"/>
        <v>0</v>
      </c>
    </row>
    <row r="1174" spans="19:23">
      <c r="S1174" s="48">
        <f t="shared" si="336"/>
        <v>3360</v>
      </c>
      <c r="T1174" s="48">
        <f t="shared" si="337"/>
        <v>173</v>
      </c>
      <c r="U1174" s="48">
        <f t="shared" si="339"/>
        <v>65</v>
      </c>
      <c r="V1174" s="48">
        <f t="shared" si="339"/>
        <v>101</v>
      </c>
      <c r="W1174" s="48">
        <f t="shared" si="339"/>
        <v>0</v>
      </c>
    </row>
    <row r="1175" spans="19:23">
      <c r="S1175" s="48">
        <f t="shared" ref="S1175:S1187" si="340">C975</f>
        <v>0</v>
      </c>
      <c r="T1175" s="48">
        <f t="shared" ref="T1175:T1187" si="341">T975</f>
        <v>174</v>
      </c>
      <c r="U1175" s="48">
        <f t="shared" si="339"/>
        <v>30</v>
      </c>
      <c r="V1175" s="48">
        <f t="shared" si="339"/>
        <v>41</v>
      </c>
      <c r="W1175" s="48">
        <f t="shared" si="339"/>
        <v>0</v>
      </c>
    </row>
    <row r="1176" spans="19:23">
      <c r="S1176" s="48">
        <f t="shared" si="340"/>
        <v>0</v>
      </c>
      <c r="T1176" s="48">
        <f t="shared" si="341"/>
        <v>175</v>
      </c>
      <c r="U1176" s="48">
        <f t="shared" si="339"/>
        <v>50</v>
      </c>
      <c r="V1176" s="48">
        <f t="shared" si="339"/>
        <v>73</v>
      </c>
      <c r="W1176" s="48">
        <f t="shared" si="339"/>
        <v>0</v>
      </c>
    </row>
    <row r="1177" spans="19:23">
      <c r="S1177" s="48">
        <f t="shared" si="340"/>
        <v>0</v>
      </c>
      <c r="T1177" s="48">
        <f t="shared" si="341"/>
        <v>176</v>
      </c>
      <c r="U1177" s="48">
        <f t="shared" si="339"/>
        <v>55</v>
      </c>
      <c r="V1177" s="48">
        <f t="shared" si="339"/>
        <v>82</v>
      </c>
      <c r="W1177" s="48">
        <f t="shared" si="339"/>
        <v>0</v>
      </c>
    </row>
    <row r="1178" spans="19:23">
      <c r="S1178" s="48">
        <f t="shared" si="340"/>
        <v>0</v>
      </c>
      <c r="T1178" s="48">
        <f t="shared" si="341"/>
        <v>177</v>
      </c>
      <c r="U1178" s="48">
        <f t="shared" ref="U1178:W1187" si="342">U978</f>
        <v>30</v>
      </c>
      <c r="V1178" s="48">
        <f t="shared" si="342"/>
        <v>73</v>
      </c>
      <c r="W1178" s="48">
        <f t="shared" si="342"/>
        <v>0</v>
      </c>
    </row>
    <row r="1179" spans="19:23">
      <c r="S1179" s="48">
        <f t="shared" si="340"/>
        <v>0</v>
      </c>
      <c r="T1179" s="48">
        <f t="shared" si="341"/>
        <v>178</v>
      </c>
      <c r="U1179" s="48">
        <f t="shared" si="342"/>
        <v>35</v>
      </c>
      <c r="V1179" s="48">
        <f t="shared" si="342"/>
        <v>135</v>
      </c>
      <c r="W1179" s="48">
        <f t="shared" si="342"/>
        <v>0</v>
      </c>
    </row>
    <row r="1180" spans="19:23">
      <c r="S1180" s="48">
        <f t="shared" si="340"/>
        <v>0</v>
      </c>
      <c r="T1180" s="48">
        <f t="shared" si="341"/>
        <v>179</v>
      </c>
      <c r="U1180" s="48">
        <f t="shared" si="342"/>
        <v>50</v>
      </c>
      <c r="V1180" s="48">
        <f t="shared" si="342"/>
        <v>70</v>
      </c>
      <c r="W1180" s="48">
        <f t="shared" si="342"/>
        <v>0</v>
      </c>
    </row>
    <row r="1181" spans="19:23">
      <c r="S1181" s="48">
        <f t="shared" si="340"/>
        <v>0</v>
      </c>
      <c r="T1181" s="48">
        <f t="shared" si="341"/>
        <v>180</v>
      </c>
      <c r="U1181" s="48">
        <f t="shared" si="342"/>
        <v>70</v>
      </c>
      <c r="V1181" s="48">
        <f t="shared" si="342"/>
        <v>71</v>
      </c>
      <c r="W1181" s="48">
        <f t="shared" si="342"/>
        <v>40</v>
      </c>
    </row>
    <row r="1182" spans="19:23">
      <c r="S1182" s="48">
        <f t="shared" si="340"/>
        <v>0</v>
      </c>
      <c r="T1182" s="48">
        <f t="shared" si="341"/>
        <v>181</v>
      </c>
      <c r="U1182" s="48">
        <f t="shared" si="342"/>
        <v>65</v>
      </c>
      <c r="V1182" s="48">
        <f t="shared" si="342"/>
        <v>90</v>
      </c>
      <c r="W1182" s="48">
        <f t="shared" si="342"/>
        <v>0</v>
      </c>
    </row>
    <row r="1183" spans="19:23">
      <c r="S1183" s="48">
        <f t="shared" si="340"/>
        <v>0</v>
      </c>
      <c r="T1183" s="48">
        <f t="shared" si="341"/>
        <v>182</v>
      </c>
      <c r="U1183" s="48">
        <f t="shared" si="342"/>
        <v>45</v>
      </c>
      <c r="V1183" s="48">
        <f t="shared" si="342"/>
        <v>51</v>
      </c>
      <c r="W1183" s="48">
        <f t="shared" si="342"/>
        <v>0</v>
      </c>
    </row>
    <row r="1184" spans="19:23">
      <c r="S1184" s="48">
        <f t="shared" si="340"/>
        <v>0</v>
      </c>
      <c r="T1184" s="48">
        <f t="shared" si="341"/>
        <v>183</v>
      </c>
      <c r="U1184" s="48">
        <f t="shared" si="342"/>
        <v>35</v>
      </c>
      <c r="V1184" s="48">
        <f t="shared" si="342"/>
        <v>170</v>
      </c>
      <c r="W1184" s="48">
        <f t="shared" si="342"/>
        <v>0</v>
      </c>
    </row>
    <row r="1185" spans="19:23">
      <c r="S1185" s="48">
        <f t="shared" si="340"/>
        <v>0</v>
      </c>
      <c r="T1185" s="48">
        <f t="shared" si="341"/>
        <v>184</v>
      </c>
      <c r="U1185" s="48">
        <f t="shared" si="342"/>
        <v>50</v>
      </c>
      <c r="V1185" s="48">
        <f t="shared" si="342"/>
        <v>110</v>
      </c>
      <c r="W1185" s="48">
        <f t="shared" si="342"/>
        <v>0</v>
      </c>
    </row>
    <row r="1186" spans="19:23">
      <c r="S1186" s="48">
        <f t="shared" si="340"/>
        <v>0</v>
      </c>
      <c r="T1186" s="48">
        <f t="shared" si="341"/>
        <v>185</v>
      </c>
      <c r="U1186" s="48">
        <f t="shared" si="342"/>
        <v>60</v>
      </c>
      <c r="V1186" s="48">
        <f t="shared" si="342"/>
        <v>110</v>
      </c>
      <c r="W1186" s="48">
        <f t="shared" si="342"/>
        <v>100</v>
      </c>
    </row>
    <row r="1187" spans="19:23">
      <c r="S1187" s="48">
        <f t="shared" si="340"/>
        <v>0</v>
      </c>
      <c r="T1187" s="48">
        <f t="shared" si="341"/>
        <v>186</v>
      </c>
      <c r="U1187" s="48">
        <f t="shared" si="342"/>
        <v>20</v>
      </c>
      <c r="V1187" s="48">
        <f t="shared" si="342"/>
        <v>45</v>
      </c>
      <c r="W1187" s="48">
        <f t="shared" si="342"/>
        <v>0</v>
      </c>
    </row>
    <row r="1188" spans="19:23">
      <c r="S1188" s="48">
        <f t="shared" ref="S1188:S1195" si="343">D788</f>
        <v>0</v>
      </c>
      <c r="T1188" s="48">
        <f t="shared" ref="T1188:W1195" si="344">T788</f>
        <v>187</v>
      </c>
      <c r="U1188" s="48">
        <f t="shared" si="344"/>
        <v>0</v>
      </c>
      <c r="V1188" s="48">
        <f t="shared" si="344"/>
        <v>0</v>
      </c>
      <c r="W1188" s="48">
        <f t="shared" si="344"/>
        <v>0</v>
      </c>
    </row>
    <row r="1189" spans="19:23">
      <c r="S1189" s="48">
        <f t="shared" si="343"/>
        <v>0</v>
      </c>
      <c r="T1189" s="48">
        <f t="shared" si="344"/>
        <v>188</v>
      </c>
      <c r="U1189" s="48">
        <f t="shared" si="344"/>
        <v>0</v>
      </c>
      <c r="V1189" s="48">
        <f t="shared" si="344"/>
        <v>0</v>
      </c>
      <c r="W1189" s="48">
        <f t="shared" si="344"/>
        <v>0</v>
      </c>
    </row>
    <row r="1190" spans="19:23">
      <c r="S1190" s="48">
        <f t="shared" si="343"/>
        <v>0</v>
      </c>
      <c r="T1190" s="48">
        <f t="shared" si="344"/>
        <v>189</v>
      </c>
      <c r="U1190" s="48">
        <f t="shared" si="344"/>
        <v>0</v>
      </c>
      <c r="V1190" s="48">
        <f t="shared" si="344"/>
        <v>0</v>
      </c>
      <c r="W1190" s="48">
        <f t="shared" si="344"/>
        <v>0</v>
      </c>
    </row>
    <row r="1191" spans="19:23">
      <c r="S1191" s="48">
        <f t="shared" si="343"/>
        <v>0</v>
      </c>
      <c r="T1191" s="48">
        <f t="shared" si="344"/>
        <v>190</v>
      </c>
      <c r="U1191" s="48">
        <f t="shared" si="344"/>
        <v>0</v>
      </c>
      <c r="V1191" s="48">
        <f t="shared" si="344"/>
        <v>0</v>
      </c>
      <c r="W1191" s="48">
        <f t="shared" si="344"/>
        <v>0</v>
      </c>
    </row>
    <row r="1192" spans="19:23">
      <c r="S1192" s="48">
        <f t="shared" si="343"/>
        <v>0</v>
      </c>
      <c r="T1192" s="48">
        <f t="shared" si="344"/>
        <v>191</v>
      </c>
      <c r="U1192" s="48">
        <f t="shared" si="344"/>
        <v>0</v>
      </c>
      <c r="V1192" s="48">
        <f t="shared" si="344"/>
        <v>0</v>
      </c>
      <c r="W1192" s="48">
        <f t="shared" si="344"/>
        <v>0</v>
      </c>
    </row>
    <row r="1193" spans="19:23">
      <c r="S1193" s="48">
        <f t="shared" si="343"/>
        <v>0</v>
      </c>
      <c r="T1193" s="48">
        <f t="shared" si="344"/>
        <v>192</v>
      </c>
      <c r="U1193" s="48">
        <f t="shared" si="344"/>
        <v>0</v>
      </c>
      <c r="V1193" s="48">
        <f t="shared" si="344"/>
        <v>0</v>
      </c>
      <c r="W1193" s="48">
        <f t="shared" si="344"/>
        <v>0</v>
      </c>
    </row>
    <row r="1194" spans="19:23">
      <c r="S1194" s="48">
        <f t="shared" si="343"/>
        <v>0</v>
      </c>
      <c r="T1194" s="48">
        <f t="shared" si="344"/>
        <v>193</v>
      </c>
      <c r="U1194" s="48">
        <f t="shared" si="344"/>
        <v>0</v>
      </c>
      <c r="V1194" s="48">
        <f t="shared" si="344"/>
        <v>0</v>
      </c>
      <c r="W1194" s="48">
        <f t="shared" si="344"/>
        <v>0</v>
      </c>
    </row>
    <row r="1195" spans="19:23">
      <c r="S1195" s="48">
        <f t="shared" si="343"/>
        <v>0</v>
      </c>
      <c r="T1195" s="48">
        <f t="shared" si="344"/>
        <v>194</v>
      </c>
      <c r="U1195" s="48">
        <f t="shared" si="344"/>
        <v>0</v>
      </c>
      <c r="V1195" s="48">
        <f t="shared" si="344"/>
        <v>0</v>
      </c>
      <c r="W1195" s="48">
        <f t="shared" si="344"/>
        <v>0</v>
      </c>
    </row>
    <row r="1196" spans="19:23">
      <c r="S1196" s="48">
        <f t="shared" ref="S1196:S1201" si="345">C996</f>
        <v>0</v>
      </c>
      <c r="T1196" s="48">
        <f t="shared" ref="T1196:W1201" si="346">T996</f>
        <v>195</v>
      </c>
      <c r="U1196" s="48">
        <f t="shared" si="346"/>
        <v>0</v>
      </c>
      <c r="V1196" s="48">
        <f t="shared" si="346"/>
        <v>0</v>
      </c>
      <c r="W1196" s="48">
        <f t="shared" si="346"/>
        <v>0</v>
      </c>
    </row>
    <row r="1197" spans="19:23">
      <c r="S1197" s="48">
        <f t="shared" si="345"/>
        <v>0</v>
      </c>
      <c r="T1197" s="48">
        <f t="shared" si="346"/>
        <v>196</v>
      </c>
      <c r="U1197" s="48">
        <f t="shared" si="346"/>
        <v>0</v>
      </c>
      <c r="V1197" s="48">
        <f t="shared" si="346"/>
        <v>0</v>
      </c>
      <c r="W1197" s="48">
        <f t="shared" si="346"/>
        <v>0</v>
      </c>
    </row>
    <row r="1198" spans="19:23">
      <c r="S1198" s="48">
        <f t="shared" si="345"/>
        <v>0</v>
      </c>
      <c r="T1198" s="48">
        <f t="shared" si="346"/>
        <v>197</v>
      </c>
      <c r="U1198" s="48">
        <f t="shared" si="346"/>
        <v>0</v>
      </c>
      <c r="V1198" s="48">
        <f t="shared" si="346"/>
        <v>0</v>
      </c>
      <c r="W1198" s="48">
        <f t="shared" si="346"/>
        <v>0</v>
      </c>
    </row>
    <row r="1199" spans="19:23">
      <c r="S1199" s="48">
        <f t="shared" si="345"/>
        <v>0</v>
      </c>
      <c r="T1199" s="48">
        <f t="shared" si="346"/>
        <v>198</v>
      </c>
      <c r="U1199" s="48">
        <f t="shared" si="346"/>
        <v>0</v>
      </c>
      <c r="V1199" s="48">
        <f t="shared" si="346"/>
        <v>0</v>
      </c>
      <c r="W1199" s="48">
        <f t="shared" si="346"/>
        <v>0</v>
      </c>
    </row>
    <row r="1200" spans="19:23">
      <c r="S1200" s="48">
        <f t="shared" si="345"/>
        <v>0</v>
      </c>
      <c r="T1200" s="48">
        <f t="shared" si="346"/>
        <v>199</v>
      </c>
      <c r="U1200" s="48">
        <f t="shared" si="346"/>
        <v>0</v>
      </c>
      <c r="V1200" s="48">
        <f t="shared" si="346"/>
        <v>0</v>
      </c>
      <c r="W1200" s="48">
        <f t="shared" si="346"/>
        <v>0</v>
      </c>
    </row>
    <row r="1201" spans="19:23">
      <c r="S1201" s="48">
        <f t="shared" si="345"/>
        <v>0</v>
      </c>
      <c r="T1201" s="48">
        <f t="shared" si="346"/>
        <v>200</v>
      </c>
      <c r="U1201" s="48">
        <f t="shared" si="346"/>
        <v>0</v>
      </c>
      <c r="V1201" s="48">
        <f t="shared" si="346"/>
        <v>0</v>
      </c>
      <c r="W1201" s="48">
        <f t="shared" si="346"/>
        <v>0</v>
      </c>
    </row>
  </sheetData>
  <pageMargins left="0.7" right="0.7" top="0.75" bottom="0.75" header="0.3" footer="0.3"/>
  <pageSetup paperSize="9" orientation="portrait" r:id="rId1"/>
  <ignoredErrors>
    <ignoredError sqref="H63:J63" formula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P763"/>
  <sheetViews>
    <sheetView workbookViewId="0">
      <pane ySplit="1" topLeftCell="A2" activePane="bottomLeft" state="frozen"/>
      <selection pane="bottomLeft" activeCell="G26" sqref="G26"/>
    </sheetView>
  </sheetViews>
  <sheetFormatPr defaultRowHeight="15"/>
  <cols>
    <col min="2" max="2" width="10.5703125" bestFit="1" customWidth="1"/>
    <col min="3" max="3" width="7" bestFit="1" customWidth="1"/>
    <col min="4" max="4" width="11.7109375" bestFit="1" customWidth="1"/>
    <col min="5" max="5" width="13.85546875" bestFit="1" customWidth="1"/>
    <col min="6" max="6" width="13.7109375" customWidth="1"/>
  </cols>
  <sheetData>
    <row r="1" spans="1:41">
      <c r="A1" t="s">
        <v>14</v>
      </c>
      <c r="B1" t="s">
        <v>13</v>
      </c>
      <c r="C1" t="s">
        <v>16</v>
      </c>
      <c r="D1" t="s">
        <v>19</v>
      </c>
      <c r="E1" t="s">
        <v>20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>
      <c r="A2">
        <v>1</v>
      </c>
      <c r="B2">
        <f>'Match Score and Team Input'!Q2</f>
        <v>45</v>
      </c>
      <c r="C2" s="3">
        <f t="shared" ref="C2:C33" si="0">SUM(D2:E2)</f>
        <v>49.433333333333337</v>
      </c>
      <c r="D2" s="10">
        <f>AVERAGEIF('OPR Calculation'!S:S,'Team OPR Output'!B2,'OPR Calculation'!U:U)/3</f>
        <v>18</v>
      </c>
      <c r="E2" s="3">
        <f>AVERAGEIF('OPR Calculation'!S:S,'Team OPR Output'!B2,'OPR Calculation'!V:V)/3</f>
        <v>31.433333333333334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>
      <c r="A3">
        <v>2</v>
      </c>
      <c r="B3">
        <f>'Match Score and Team Input'!Q3</f>
        <v>67</v>
      </c>
      <c r="C3" s="3">
        <f t="shared" si="0"/>
        <v>62.555555555555557</v>
      </c>
      <c r="D3" s="10">
        <f>AVERAGEIF('OPR Calculation'!S:S,'Team OPR Output'!B3,'OPR Calculation'!U:U)/3</f>
        <v>20.74074074074074</v>
      </c>
      <c r="E3" s="3">
        <f>AVERAGEIF('OPR Calculation'!S:S,'Team OPR Output'!B3,'OPR Calculation'!V:V)/3</f>
        <v>41.814814814814817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>
      <c r="A4">
        <v>3</v>
      </c>
      <c r="B4">
        <f>'Match Score and Team Input'!Q4</f>
        <v>70</v>
      </c>
      <c r="C4" s="3">
        <f t="shared" si="0"/>
        <v>52.547619047619051</v>
      </c>
      <c r="D4" s="10">
        <f>AVERAGEIF('OPR Calculation'!S:S,'Team OPR Output'!B4,'OPR Calculation'!U:U)/3</f>
        <v>20.380952380952383</v>
      </c>
      <c r="E4" s="3">
        <f>AVERAGEIF('OPR Calculation'!S:S,'Team OPR Output'!B4,'OPR Calculation'!V:V)/3</f>
        <v>32.166666666666664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>
      <c r="A5">
        <v>4</v>
      </c>
      <c r="B5">
        <f>'Match Score and Team Input'!Q5</f>
        <v>79</v>
      </c>
      <c r="C5" s="3">
        <f t="shared" si="0"/>
        <v>48.63333333333334</v>
      </c>
      <c r="D5" s="10">
        <f>AVERAGEIF('OPR Calculation'!S:S,'Team OPR Output'!B5,'OPR Calculation'!U:U)/3</f>
        <v>18.5</v>
      </c>
      <c r="E5" s="3">
        <f>AVERAGEIF('OPR Calculation'!S:S,'Team OPR Output'!B5,'OPR Calculation'!V:V)/3</f>
        <v>30.133333333333336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>
      <c r="A6">
        <v>5</v>
      </c>
      <c r="B6">
        <f>'Match Score and Team Input'!Q6</f>
        <v>126</v>
      </c>
      <c r="C6" s="3">
        <f t="shared" si="0"/>
        <v>54.533333333333331</v>
      </c>
      <c r="D6" s="10">
        <f>AVERAGEIF('OPR Calculation'!S:S,'Team OPR Output'!B6,'OPR Calculation'!U:U)/3</f>
        <v>18.433333333333334</v>
      </c>
      <c r="E6" s="3">
        <f>AVERAGEIF('OPR Calculation'!S:S,'Team OPR Output'!B6,'OPR Calculation'!V:V)/3</f>
        <v>36.1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>
      <c r="A7">
        <v>6</v>
      </c>
      <c r="B7">
        <f>'Match Score and Team Input'!Q7</f>
        <v>148</v>
      </c>
      <c r="C7" s="3">
        <f t="shared" si="0"/>
        <v>58.142857142857146</v>
      </c>
      <c r="D7" s="10">
        <f>AVERAGEIF('OPR Calculation'!S:S,'Team OPR Output'!B7,'OPR Calculation'!U:U)/3</f>
        <v>18.714285714285715</v>
      </c>
      <c r="E7" s="3">
        <f>AVERAGEIF('OPR Calculation'!S:S,'Team OPR Output'!B7,'OPR Calculation'!V:V)/3</f>
        <v>39.428571428571431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>
      <c r="A8">
        <v>7</v>
      </c>
      <c r="B8">
        <f>'Match Score and Team Input'!Q8</f>
        <v>176</v>
      </c>
      <c r="C8" s="3">
        <f t="shared" si="0"/>
        <v>47.3</v>
      </c>
      <c r="D8" s="10">
        <f>AVERAGEIF('OPR Calculation'!S:S,'Team OPR Output'!B8,'OPR Calculation'!U:U)/3</f>
        <v>17.533333333333335</v>
      </c>
      <c r="E8" s="3">
        <f>AVERAGEIF('OPR Calculation'!S:S,'Team OPR Output'!B8,'OPR Calculation'!V:V)/3</f>
        <v>29.766666666666666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>
      <c r="A9">
        <v>8</v>
      </c>
      <c r="B9">
        <f>'Match Score and Team Input'!Q9</f>
        <v>179</v>
      </c>
      <c r="C9" s="3">
        <f t="shared" si="0"/>
        <v>41.871794871794876</v>
      </c>
      <c r="D9" s="10">
        <f>AVERAGEIF('OPR Calculation'!S:S,'Team OPR Output'!B9,'OPR Calculation'!U:U)/3</f>
        <v>15.384615384615385</v>
      </c>
      <c r="E9" s="3">
        <f>AVERAGEIF('OPR Calculation'!S:S,'Team OPR Output'!B9,'OPR Calculation'!V:V)/3</f>
        <v>26.487179487179489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>
      <c r="A10">
        <v>9</v>
      </c>
      <c r="B10">
        <f>'Match Score and Team Input'!Q10</f>
        <v>188</v>
      </c>
      <c r="C10" s="3">
        <f t="shared" si="0"/>
        <v>55.142857142857139</v>
      </c>
      <c r="D10" s="10">
        <f>AVERAGEIF('OPR Calculation'!S:S,'Team OPR Output'!B10,'OPR Calculation'!U:U)/3</f>
        <v>21.547619047619047</v>
      </c>
      <c r="E10" s="3">
        <f>AVERAGEIF('OPR Calculation'!S:S,'Team OPR Output'!B10,'OPR Calculation'!V:V)/3</f>
        <v>33.595238095238095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>
      <c r="A11">
        <v>10</v>
      </c>
      <c r="B11">
        <f>'Match Score and Team Input'!Q11</f>
        <v>193</v>
      </c>
      <c r="C11" s="3">
        <f t="shared" si="0"/>
        <v>57.266666666666666</v>
      </c>
      <c r="D11" s="10">
        <f>AVERAGEIF('OPR Calculation'!S:S,'Team OPR Output'!B11,'OPR Calculation'!U:U)/3</f>
        <v>18.666666666666668</v>
      </c>
      <c r="E11" s="3">
        <f>AVERAGEIF('OPR Calculation'!S:S,'Team OPR Output'!B11,'OPR Calculation'!V:V)/3</f>
        <v>38.6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>
      <c r="A12">
        <v>11</v>
      </c>
      <c r="B12">
        <f>'Match Score and Team Input'!Q12</f>
        <v>217</v>
      </c>
      <c r="C12" s="3">
        <f t="shared" si="0"/>
        <v>51.933333333333337</v>
      </c>
      <c r="D12" s="10">
        <f>AVERAGEIF('OPR Calculation'!S:S,'Team OPR Output'!B12,'OPR Calculation'!U:U)/3</f>
        <v>17.166666666666668</v>
      </c>
      <c r="E12" s="3">
        <f>AVERAGEIF('OPR Calculation'!S:S,'Team OPR Output'!B12,'OPR Calculation'!V:V)/3</f>
        <v>34.766666666666666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>
      <c r="A13">
        <v>12</v>
      </c>
      <c r="B13">
        <f>'Match Score and Team Input'!Q13</f>
        <v>225</v>
      </c>
      <c r="C13" s="3">
        <f t="shared" si="0"/>
        <v>50.361111111111114</v>
      </c>
      <c r="D13" s="10">
        <f>AVERAGEIF('OPR Calculation'!S:S,'Team OPR Output'!B13,'OPR Calculation'!U:U)/3</f>
        <v>19.027777777777779</v>
      </c>
      <c r="E13" s="3">
        <f>AVERAGEIF('OPR Calculation'!S:S,'Team OPR Output'!B13,'OPR Calculation'!V:V)/3</f>
        <v>31.333333333333332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>
      <c r="A14">
        <v>13</v>
      </c>
      <c r="B14">
        <f>'Match Score and Team Input'!Q14</f>
        <v>228</v>
      </c>
      <c r="C14" s="3">
        <f t="shared" si="0"/>
        <v>41.666666666666664</v>
      </c>
      <c r="D14" s="10">
        <f>AVERAGEIF('OPR Calculation'!S:S,'Team OPR Output'!B14,'OPR Calculation'!U:U)/3</f>
        <v>15.066666666666668</v>
      </c>
      <c r="E14" s="3">
        <f>AVERAGEIF('OPR Calculation'!S:S,'Team OPR Output'!B14,'OPR Calculation'!V:V)/3</f>
        <v>26.599999999999998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>
      <c r="A15">
        <v>14</v>
      </c>
      <c r="B15">
        <f>'Match Score and Team Input'!Q15</f>
        <v>303</v>
      </c>
      <c r="C15" s="3">
        <f t="shared" si="0"/>
        <v>49.133333333333333</v>
      </c>
      <c r="D15" s="10">
        <f>AVERAGEIF('OPR Calculation'!S:S,'Team OPR Output'!B15,'OPR Calculation'!U:U)/3</f>
        <v>16.5</v>
      </c>
      <c r="E15" s="3">
        <f>AVERAGEIF('OPR Calculation'!S:S,'Team OPR Output'!B15,'OPR Calculation'!V:V)/3</f>
        <v>32.633333333333333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>
      <c r="A16">
        <v>15</v>
      </c>
      <c r="B16">
        <f>'Match Score and Team Input'!Q16</f>
        <v>337</v>
      </c>
      <c r="C16" s="3">
        <f t="shared" si="0"/>
        <v>43.233333333333334</v>
      </c>
      <c r="D16" s="10">
        <f>AVERAGEIF('OPR Calculation'!S:S,'Team OPR Output'!B16,'OPR Calculation'!U:U)/3</f>
        <v>17.333333333333332</v>
      </c>
      <c r="E16" s="3">
        <f>AVERAGEIF('OPR Calculation'!S:S,'Team OPR Output'!B16,'OPR Calculation'!V:V)/3</f>
        <v>25.900000000000002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>
      <c r="A17">
        <v>16</v>
      </c>
      <c r="B17">
        <f>'Match Score and Team Input'!Q17</f>
        <v>353</v>
      </c>
      <c r="C17" s="3">
        <f t="shared" si="0"/>
        <v>46</v>
      </c>
      <c r="D17" s="10">
        <f>AVERAGEIF('OPR Calculation'!S:S,'Team OPR Output'!B17,'OPR Calculation'!U:U)/3</f>
        <v>16.727272727272727</v>
      </c>
      <c r="E17" s="3">
        <f>AVERAGEIF('OPR Calculation'!S:S,'Team OPR Output'!B17,'OPR Calculation'!V:V)/3</f>
        <v>29.27272727272727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>
      <c r="A18">
        <v>17</v>
      </c>
      <c r="B18">
        <f>'Match Score and Team Input'!Q18</f>
        <v>365</v>
      </c>
      <c r="C18" s="3">
        <f t="shared" si="0"/>
        <v>55.033333333333331</v>
      </c>
      <c r="D18" s="10">
        <f>AVERAGEIF('OPR Calculation'!S:S,'Team OPR Output'!B18,'OPR Calculation'!U:U)/3</f>
        <v>17.333333333333332</v>
      </c>
      <c r="E18" s="3">
        <f>AVERAGEIF('OPR Calculation'!S:S,'Team OPR Output'!B18,'OPR Calculation'!V:V)/3</f>
        <v>37.699999999999996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>
      <c r="A19">
        <v>18</v>
      </c>
      <c r="B19">
        <f>'Match Score and Team Input'!Q19</f>
        <v>384</v>
      </c>
      <c r="C19" s="3">
        <f t="shared" si="0"/>
        <v>41.5</v>
      </c>
      <c r="D19" s="10">
        <f>AVERAGEIF('OPR Calculation'!S:S,'Team OPR Output'!B19,'OPR Calculation'!U:U)/3</f>
        <v>18</v>
      </c>
      <c r="E19" s="3">
        <f>AVERAGEIF('OPR Calculation'!S:S,'Team OPR Output'!B19,'OPR Calculation'!V:V)/3</f>
        <v>23.5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>
      <c r="A20">
        <v>19</v>
      </c>
      <c r="B20">
        <f>'Match Score and Team Input'!Q20</f>
        <v>488</v>
      </c>
      <c r="C20" s="3">
        <f t="shared" si="0"/>
        <v>47.030303030303031</v>
      </c>
      <c r="D20" s="10">
        <f>AVERAGEIF('OPR Calculation'!S:S,'Team OPR Output'!B20,'OPR Calculation'!U:U)/3</f>
        <v>17.606060606060606</v>
      </c>
      <c r="E20" s="3">
        <f>AVERAGEIF('OPR Calculation'!S:S,'Team OPR Output'!B20,'OPR Calculation'!V:V)/3</f>
        <v>29.424242424242422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>
      <c r="A21">
        <v>20</v>
      </c>
      <c r="B21">
        <f>'Match Score and Team Input'!Q21</f>
        <v>494</v>
      </c>
      <c r="C21" s="3">
        <f t="shared" si="0"/>
        <v>53.928571428571431</v>
      </c>
      <c r="D21" s="10">
        <f>AVERAGEIF('OPR Calculation'!S:S,'Team OPR Output'!B21,'OPR Calculation'!U:U)/3</f>
        <v>17.619047619047617</v>
      </c>
      <c r="E21" s="3">
        <f>AVERAGEIF('OPR Calculation'!S:S,'Team OPR Output'!B21,'OPR Calculation'!V:V)/3</f>
        <v>36.30952380952381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>
      <c r="A22">
        <v>21</v>
      </c>
      <c r="B22">
        <f>'Match Score and Team Input'!Q22</f>
        <v>558</v>
      </c>
      <c r="C22" s="3">
        <f t="shared" si="0"/>
        <v>57.571428571428569</v>
      </c>
      <c r="D22" s="10">
        <f>AVERAGEIF('OPR Calculation'!S:S,'Team OPR Output'!B22,'OPR Calculation'!U:U)/3</f>
        <v>16.785714285714285</v>
      </c>
      <c r="E22" s="3">
        <f>AVERAGEIF('OPR Calculation'!S:S,'Team OPR Output'!B22,'OPR Calculation'!V:V)/3</f>
        <v>40.785714285714285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>
      <c r="A23">
        <v>22</v>
      </c>
      <c r="B23">
        <f>'Match Score and Team Input'!Q23</f>
        <v>604</v>
      </c>
      <c r="C23" s="3">
        <f t="shared" si="0"/>
        <v>48.703703703703702</v>
      </c>
      <c r="D23" s="10">
        <f>AVERAGEIF('OPR Calculation'!S:S,'Team OPR Output'!B23,'OPR Calculation'!U:U)/3</f>
        <v>17.222222222222221</v>
      </c>
      <c r="E23" s="3">
        <f>AVERAGEIF('OPR Calculation'!S:S,'Team OPR Output'!B23,'OPR Calculation'!V:V)/3</f>
        <v>31.481481481481481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>
      <c r="A24">
        <v>23</v>
      </c>
      <c r="B24">
        <f>'Match Score and Team Input'!Q24</f>
        <v>714</v>
      </c>
      <c r="C24" s="3">
        <f t="shared" si="0"/>
        <v>34.06666666666667</v>
      </c>
      <c r="D24" s="10">
        <f>AVERAGEIF('OPR Calculation'!S:S,'Team OPR Output'!B24,'OPR Calculation'!U:U)/3</f>
        <v>13.833333333333334</v>
      </c>
      <c r="E24" s="3">
        <f>AVERAGEIF('OPR Calculation'!S:S,'Team OPR Output'!B24,'OPR Calculation'!V:V)/3</f>
        <v>20.233333333333334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>
      <c r="A25">
        <v>24</v>
      </c>
      <c r="B25">
        <f>'Match Score and Team Input'!Q25</f>
        <v>766</v>
      </c>
      <c r="C25" s="3">
        <f t="shared" si="0"/>
        <v>38.5</v>
      </c>
      <c r="D25" s="10">
        <f>AVERAGEIF('OPR Calculation'!S:S,'Team OPR Output'!B25,'OPR Calculation'!U:U)/3</f>
        <v>15.166666666666666</v>
      </c>
      <c r="E25" s="3">
        <f>AVERAGEIF('OPR Calculation'!S:S,'Team OPR Output'!B25,'OPR Calculation'!V:V)/3</f>
        <v>23.333333333333332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>
      <c r="A26">
        <v>25</v>
      </c>
      <c r="B26">
        <f>'Match Score and Team Input'!Q26</f>
        <v>771</v>
      </c>
      <c r="C26" s="3">
        <f t="shared" si="0"/>
        <v>28.466666666666669</v>
      </c>
      <c r="D26" s="10">
        <f>AVERAGEIF('OPR Calculation'!S:S,'Team OPR Output'!B26,'OPR Calculation'!U:U)/3</f>
        <v>10.533333333333333</v>
      </c>
      <c r="E26" s="3">
        <f>AVERAGEIF('OPR Calculation'!S:S,'Team OPR Output'!B26,'OPR Calculation'!V:V)/3</f>
        <v>17.933333333333334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>
      <c r="A27">
        <v>26</v>
      </c>
      <c r="B27">
        <f>'Match Score and Team Input'!Q27</f>
        <v>836</v>
      </c>
      <c r="C27" s="3">
        <f t="shared" si="0"/>
        <v>60</v>
      </c>
      <c r="D27" s="10">
        <f>AVERAGEIF('OPR Calculation'!S:S,'Team OPR Output'!B27,'OPR Calculation'!U:U)/3</f>
        <v>19.611111111111111</v>
      </c>
      <c r="E27" s="3">
        <f>AVERAGEIF('OPR Calculation'!S:S,'Team OPR Output'!B27,'OPR Calculation'!V:V)/3</f>
        <v>40.388888888888893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>
      <c r="A28">
        <v>27</v>
      </c>
      <c r="B28">
        <f>'Match Score and Team Input'!Q28</f>
        <v>857</v>
      </c>
      <c r="C28" s="3">
        <f t="shared" si="0"/>
        <v>46.166666666666671</v>
      </c>
      <c r="D28" s="10">
        <f>AVERAGEIF('OPR Calculation'!S:S,'Team OPR Output'!B28,'OPR Calculation'!U:U)/3</f>
        <v>18.866666666666667</v>
      </c>
      <c r="E28" s="3">
        <f>AVERAGEIF('OPR Calculation'!S:S,'Team OPR Output'!B28,'OPR Calculation'!V:V)/3</f>
        <v>27.3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>
      <c r="A29">
        <v>28</v>
      </c>
      <c r="B29">
        <f>'Match Score and Team Input'!Q29</f>
        <v>862</v>
      </c>
      <c r="C29" s="3">
        <f t="shared" si="0"/>
        <v>58.75</v>
      </c>
      <c r="D29" s="10">
        <f>AVERAGEIF('OPR Calculation'!S:S,'Team OPR Output'!B29,'OPR Calculation'!U:U)/3</f>
        <v>18.055555555555554</v>
      </c>
      <c r="E29" s="3">
        <f>AVERAGEIF('OPR Calculation'!S:S,'Team OPR Output'!B29,'OPR Calculation'!V:V)/3</f>
        <v>40.694444444444443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>
      <c r="A30">
        <v>29</v>
      </c>
      <c r="B30">
        <f>'Match Score and Team Input'!Q30</f>
        <v>869</v>
      </c>
      <c r="C30" s="3">
        <f t="shared" si="0"/>
        <v>46.433333333333337</v>
      </c>
      <c r="D30" s="10">
        <f>AVERAGEIF('OPR Calculation'!S:S,'Team OPR Output'!B30,'OPR Calculation'!U:U)/3</f>
        <v>17.533333333333335</v>
      </c>
      <c r="E30" s="3">
        <f>AVERAGEIF('OPR Calculation'!S:S,'Team OPR Output'!B30,'OPR Calculation'!V:V)/3</f>
        <v>28.900000000000002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>
      <c r="A31">
        <v>30</v>
      </c>
      <c r="B31">
        <f>'Match Score and Team Input'!Q31</f>
        <v>884</v>
      </c>
      <c r="C31" s="3">
        <f t="shared" si="0"/>
        <v>42.4</v>
      </c>
      <c r="D31" s="10">
        <f>AVERAGEIF('OPR Calculation'!S:S,'Team OPR Output'!B31,'OPR Calculation'!U:U)/3</f>
        <v>13.533333333333333</v>
      </c>
      <c r="E31" s="3">
        <f>AVERAGEIF('OPR Calculation'!S:S,'Team OPR Output'!B31,'OPR Calculation'!V:V)/3</f>
        <v>28.866666666666664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>
      <c r="A32">
        <v>31</v>
      </c>
      <c r="B32">
        <f>'Match Score and Team Input'!Q32</f>
        <v>955</v>
      </c>
      <c r="C32" s="3">
        <f t="shared" si="0"/>
        <v>49.199999999999996</v>
      </c>
      <c r="D32" s="10">
        <f>AVERAGEIF('OPR Calculation'!S:S,'Team OPR Output'!B32,'OPR Calculation'!U:U)/3</f>
        <v>18.833333333333332</v>
      </c>
      <c r="E32" s="3">
        <f>AVERAGEIF('OPR Calculation'!S:S,'Team OPR Output'!B32,'OPR Calculation'!V:V)/3</f>
        <v>30.366666666666664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>
      <c r="A33">
        <v>32</v>
      </c>
      <c r="B33">
        <f>'Match Score and Team Input'!Q33</f>
        <v>973</v>
      </c>
      <c r="C33" s="3">
        <f t="shared" si="0"/>
        <v>56.925925925925924</v>
      </c>
      <c r="D33" s="10">
        <f>AVERAGEIF('OPR Calculation'!S:S,'Team OPR Output'!B33,'OPR Calculation'!U:U)/3</f>
        <v>19.166666666666668</v>
      </c>
      <c r="E33" s="3">
        <f>AVERAGEIF('OPR Calculation'!S:S,'Team OPR Output'!B33,'OPR Calculation'!V:V)/3</f>
        <v>37.75925925925926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>
      <c r="A34">
        <v>33</v>
      </c>
      <c r="B34">
        <f>'Match Score and Team Input'!Q34</f>
        <v>1011</v>
      </c>
      <c r="C34" s="3">
        <f t="shared" ref="C34:C97" si="1">SUM(D34:E34)</f>
        <v>37.633333333333333</v>
      </c>
      <c r="D34" s="10">
        <f>AVERAGEIF('OPR Calculation'!S:S,'Team OPR Output'!B34,'OPR Calculation'!U:U)/3</f>
        <v>15.066666666666668</v>
      </c>
      <c r="E34" s="3">
        <f>AVERAGEIF('OPR Calculation'!S:S,'Team OPR Output'!B34,'OPR Calculation'!V:V)/3</f>
        <v>22.566666666666666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>
      <c r="A35">
        <v>34</v>
      </c>
      <c r="B35">
        <f>'Match Score and Team Input'!Q35</f>
        <v>1023</v>
      </c>
      <c r="C35" s="3">
        <f t="shared" si="1"/>
        <v>62.361111111111114</v>
      </c>
      <c r="D35" s="10">
        <f>AVERAGEIF('OPR Calculation'!S:S,'Team OPR Output'!B35,'OPR Calculation'!U:U)/3</f>
        <v>20.555555555555554</v>
      </c>
      <c r="E35" s="3">
        <f>AVERAGEIF('OPR Calculation'!S:S,'Team OPR Output'!B35,'OPR Calculation'!V:V)/3</f>
        <v>41.805555555555557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>
      <c r="A36">
        <v>35</v>
      </c>
      <c r="B36">
        <f>'Match Score and Team Input'!Q36</f>
        <v>1108</v>
      </c>
      <c r="C36" s="3">
        <f t="shared" si="1"/>
        <v>54.966666666666669</v>
      </c>
      <c r="D36" s="10">
        <f>AVERAGEIF('OPR Calculation'!S:S,'Team OPR Output'!B36,'OPR Calculation'!U:U)/3</f>
        <v>18.166666666666668</v>
      </c>
      <c r="E36" s="3">
        <f>AVERAGEIF('OPR Calculation'!S:S,'Team OPR Output'!B36,'OPR Calculation'!V:V)/3</f>
        <v>36.800000000000004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>
      <c r="A37">
        <v>36</v>
      </c>
      <c r="B37">
        <f>'Match Score and Team Input'!Q37</f>
        <v>1153</v>
      </c>
      <c r="C37" s="3">
        <f t="shared" si="1"/>
        <v>56.019607843137251</v>
      </c>
      <c r="D37" s="10">
        <f>AVERAGEIF('OPR Calculation'!S:S,'Team OPR Output'!B37,'OPR Calculation'!U:U)/3</f>
        <v>18.627450980392158</v>
      </c>
      <c r="E37" s="3">
        <f>AVERAGEIF('OPR Calculation'!S:S,'Team OPR Output'!B37,'OPR Calculation'!V:V)/3</f>
        <v>37.392156862745097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>
      <c r="A38">
        <v>37</v>
      </c>
      <c r="B38">
        <f>'Match Score and Team Input'!Q38</f>
        <v>1218</v>
      </c>
      <c r="C38" s="3">
        <f t="shared" si="1"/>
        <v>51.388888888888886</v>
      </c>
      <c r="D38" s="10">
        <f>AVERAGEIF('OPR Calculation'!S:S,'Team OPR Output'!B38,'OPR Calculation'!U:U)/3</f>
        <v>19.166666666666668</v>
      </c>
      <c r="E38" s="3">
        <f>AVERAGEIF('OPR Calculation'!S:S,'Team OPR Output'!B38,'OPR Calculation'!V:V)/3</f>
        <v>32.222222222222221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>
      <c r="A39">
        <v>38</v>
      </c>
      <c r="B39">
        <f>'Match Score and Team Input'!Q39</f>
        <v>1266</v>
      </c>
      <c r="C39" s="3">
        <f t="shared" si="1"/>
        <v>40.799999999999997</v>
      </c>
      <c r="D39" s="10">
        <f>AVERAGEIF('OPR Calculation'!S:S,'Team OPR Output'!B39,'OPR Calculation'!U:U)/3</f>
        <v>13.866666666666667</v>
      </c>
      <c r="E39" s="3">
        <f>AVERAGEIF('OPR Calculation'!S:S,'Team OPR Output'!B39,'OPR Calculation'!V:V)/3</f>
        <v>26.933333333333334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>
      <c r="A40">
        <v>39</v>
      </c>
      <c r="B40">
        <f>'Match Score and Team Input'!Q40</f>
        <v>1310</v>
      </c>
      <c r="C40" s="3">
        <f t="shared" si="1"/>
        <v>50.025641025641022</v>
      </c>
      <c r="D40" s="10">
        <f>AVERAGEIF('OPR Calculation'!S:S,'Team OPR Output'!B40,'OPR Calculation'!U:U)/3</f>
        <v>18.487179487179485</v>
      </c>
      <c r="E40" s="3">
        <f>AVERAGEIF('OPR Calculation'!S:S,'Team OPR Output'!B40,'OPR Calculation'!V:V)/3</f>
        <v>31.538461538461537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>
      <c r="A41">
        <v>40</v>
      </c>
      <c r="B41">
        <f>'Match Score and Team Input'!Q41</f>
        <v>1318</v>
      </c>
      <c r="C41" s="3">
        <f t="shared" si="1"/>
        <v>58.13725490196078</v>
      </c>
      <c r="D41" s="10">
        <f>AVERAGEIF('OPR Calculation'!S:S,'Team OPR Output'!B41,'OPR Calculation'!U:U)/3</f>
        <v>20.313725490196077</v>
      </c>
      <c r="E41" s="3">
        <f>AVERAGEIF('OPR Calculation'!S:S,'Team OPR Output'!B41,'OPR Calculation'!V:V)/3</f>
        <v>37.823529411764703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>
      <c r="A42">
        <v>41</v>
      </c>
      <c r="B42">
        <f>'Match Score and Team Input'!Q42</f>
        <v>1334</v>
      </c>
      <c r="C42" s="3">
        <f t="shared" si="1"/>
        <v>41.5</v>
      </c>
      <c r="D42" s="10">
        <f>AVERAGEIF('OPR Calculation'!S:S,'Team OPR Output'!B42,'OPR Calculation'!U:U)/3</f>
        <v>15.366666666666667</v>
      </c>
      <c r="E42" s="3">
        <f>AVERAGEIF('OPR Calculation'!S:S,'Team OPR Output'!B42,'OPR Calculation'!V:V)/3</f>
        <v>26.133333333333336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>
      <c r="A43">
        <v>42</v>
      </c>
      <c r="B43">
        <f>'Match Score and Team Input'!Q43</f>
        <v>1515</v>
      </c>
      <c r="C43" s="3">
        <f t="shared" si="1"/>
        <v>47.466666666666669</v>
      </c>
      <c r="D43" s="10">
        <f>AVERAGEIF('OPR Calculation'!S:S,'Team OPR Output'!B43,'OPR Calculation'!U:U)/3</f>
        <v>20.333333333333332</v>
      </c>
      <c r="E43" s="3">
        <f>AVERAGEIF('OPR Calculation'!S:S,'Team OPR Output'!B43,'OPR Calculation'!V:V)/3</f>
        <v>27.133333333333336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>
      <c r="A44">
        <v>43</v>
      </c>
      <c r="B44">
        <f>'Match Score and Team Input'!Q44</f>
        <v>1610</v>
      </c>
      <c r="C44" s="3">
        <f t="shared" si="1"/>
        <v>50.074074074074076</v>
      </c>
      <c r="D44" s="10">
        <f>AVERAGEIF('OPR Calculation'!S:S,'Team OPR Output'!B44,'OPR Calculation'!U:U)/3</f>
        <v>17.037037037037038</v>
      </c>
      <c r="E44" s="3">
        <f>AVERAGEIF('OPR Calculation'!S:S,'Team OPR Output'!B44,'OPR Calculation'!V:V)/3</f>
        <v>33.037037037037038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>
      <c r="A45">
        <v>44</v>
      </c>
      <c r="B45">
        <f>'Match Score and Team Input'!Q45</f>
        <v>1683</v>
      </c>
      <c r="C45" s="3">
        <f t="shared" si="1"/>
        <v>43.9</v>
      </c>
      <c r="D45" s="10">
        <f>AVERAGEIF('OPR Calculation'!S:S,'Team OPR Output'!B45,'OPR Calculation'!U:U)/3</f>
        <v>14.200000000000001</v>
      </c>
      <c r="E45" s="3">
        <f>AVERAGEIF('OPR Calculation'!S:S,'Team OPR Output'!B45,'OPR Calculation'!V:V)/3</f>
        <v>29.7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>
      <c r="A46">
        <v>45</v>
      </c>
      <c r="B46">
        <f>'Match Score and Team Input'!Q46</f>
        <v>1717</v>
      </c>
      <c r="C46" s="3">
        <f t="shared" si="1"/>
        <v>58.666666666666671</v>
      </c>
      <c r="D46" s="10">
        <f>AVERAGEIF('OPR Calculation'!S:S,'Team OPR Output'!B46,'OPR Calculation'!U:U)/3</f>
        <v>20.138888888888889</v>
      </c>
      <c r="E46" s="3">
        <f>AVERAGEIF('OPR Calculation'!S:S,'Team OPR Output'!B46,'OPR Calculation'!V:V)/3</f>
        <v>38.527777777777779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>
      <c r="A47">
        <v>46</v>
      </c>
      <c r="B47">
        <f>'Match Score and Team Input'!Q47</f>
        <v>1730</v>
      </c>
      <c r="C47" s="3">
        <f t="shared" si="1"/>
        <v>52.541666666666671</v>
      </c>
      <c r="D47" s="10">
        <f>AVERAGEIF('OPR Calculation'!S:S,'Team OPR Output'!B47,'OPR Calculation'!U:U)/3</f>
        <v>19.291666666666668</v>
      </c>
      <c r="E47" s="3">
        <f>AVERAGEIF('OPR Calculation'!S:S,'Team OPR Output'!B47,'OPR Calculation'!V:V)/3</f>
        <v>33.25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>
      <c r="A48">
        <v>47</v>
      </c>
      <c r="B48">
        <f>'Match Score and Team Input'!Q48</f>
        <v>1756</v>
      </c>
      <c r="C48" s="3">
        <f t="shared" si="1"/>
        <v>60.128205128205124</v>
      </c>
      <c r="D48" s="10">
        <f>AVERAGEIF('OPR Calculation'!S:S,'Team OPR Output'!B48,'OPR Calculation'!U:U)/3</f>
        <v>19.128205128205128</v>
      </c>
      <c r="E48" s="3">
        <f>AVERAGEIF('OPR Calculation'!S:S,'Team OPR Output'!B48,'OPR Calculation'!V:V)/3</f>
        <v>41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>
      <c r="A49">
        <v>48</v>
      </c>
      <c r="B49">
        <f>'Match Score and Team Input'!Q49</f>
        <v>1775</v>
      </c>
      <c r="C49" s="3">
        <f t="shared" si="1"/>
        <v>55.133333333333326</v>
      </c>
      <c r="D49" s="10">
        <f>AVERAGEIF('OPR Calculation'!S:S,'Team OPR Output'!B49,'OPR Calculation'!U:U)/3</f>
        <v>16.2</v>
      </c>
      <c r="E49" s="3">
        <f>AVERAGEIF('OPR Calculation'!S:S,'Team OPR Output'!B49,'OPR Calculation'!V:V)/3</f>
        <v>38.93333333333333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>
      <c r="A50">
        <v>49</v>
      </c>
      <c r="B50">
        <f>'Match Score and Team Input'!Q50</f>
        <v>1885</v>
      </c>
      <c r="C50" s="3">
        <f t="shared" si="1"/>
        <v>47.366666666666667</v>
      </c>
      <c r="D50" s="10">
        <f>AVERAGEIF('OPR Calculation'!S:S,'Team OPR Output'!B50,'OPR Calculation'!U:U)/3</f>
        <v>17.666666666666668</v>
      </c>
      <c r="E50" s="3">
        <f>AVERAGEIF('OPR Calculation'!S:S,'Team OPR Output'!B50,'OPR Calculation'!V:V)/3</f>
        <v>29.7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>
      <c r="A51">
        <v>50</v>
      </c>
      <c r="B51">
        <f>'Match Score and Team Input'!Q51</f>
        <v>2052</v>
      </c>
      <c r="C51" s="3">
        <f t="shared" si="1"/>
        <v>60.358974358974358</v>
      </c>
      <c r="D51" s="10">
        <f>AVERAGEIF('OPR Calculation'!S:S,'Team OPR Output'!B51,'OPR Calculation'!U:U)/3</f>
        <v>19.153846153846153</v>
      </c>
      <c r="E51" s="3">
        <f>AVERAGEIF('OPR Calculation'!S:S,'Team OPR Output'!B51,'OPR Calculation'!V:V)/3</f>
        <v>41.205128205128204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>
      <c r="A52">
        <v>51</v>
      </c>
      <c r="B52">
        <f>'Match Score and Team Input'!Q52</f>
        <v>2122</v>
      </c>
      <c r="C52" s="3">
        <f t="shared" si="1"/>
        <v>53.583333333333336</v>
      </c>
      <c r="D52" s="10">
        <f>AVERAGEIF('OPR Calculation'!S:S,'Team OPR Output'!B52,'OPR Calculation'!U:U)/3</f>
        <v>16</v>
      </c>
      <c r="E52" s="3">
        <f>AVERAGEIF('OPR Calculation'!S:S,'Team OPR Output'!B52,'OPR Calculation'!V:V)/3</f>
        <v>37.583333333333336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>
      <c r="A53">
        <v>52</v>
      </c>
      <c r="B53">
        <f>'Match Score and Team Input'!Q53</f>
        <v>2135</v>
      </c>
      <c r="C53" s="3">
        <f t="shared" si="1"/>
        <v>38.533333333333331</v>
      </c>
      <c r="D53" s="10">
        <f>AVERAGEIF('OPR Calculation'!S:S,'Team OPR Output'!B53,'OPR Calculation'!U:U)/3</f>
        <v>12.5</v>
      </c>
      <c r="E53" s="3">
        <f>AVERAGEIF('OPR Calculation'!S:S,'Team OPR Output'!B53,'OPR Calculation'!V:V)/3</f>
        <v>26.033333333333331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>
      <c r="A54">
        <v>53</v>
      </c>
      <c r="B54">
        <f>'Match Score and Team Input'!Q54</f>
        <v>2177</v>
      </c>
      <c r="C54" s="3">
        <f t="shared" si="1"/>
        <v>47.555555555555557</v>
      </c>
      <c r="D54" s="10">
        <f>AVERAGEIF('OPR Calculation'!S:S,'Team OPR Output'!B54,'OPR Calculation'!U:U)/3</f>
        <v>18</v>
      </c>
      <c r="E54" s="3">
        <f>AVERAGEIF('OPR Calculation'!S:S,'Team OPR Output'!B54,'OPR Calculation'!V:V)/3</f>
        <v>29.555555555555557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>
      <c r="A55">
        <v>54</v>
      </c>
      <c r="B55">
        <f>'Match Score and Team Input'!Q55</f>
        <v>2337</v>
      </c>
      <c r="C55" s="3">
        <f t="shared" si="1"/>
        <v>51.794871794871796</v>
      </c>
      <c r="D55" s="10">
        <f>AVERAGEIF('OPR Calculation'!S:S,'Team OPR Output'!B55,'OPR Calculation'!U:U)/3</f>
        <v>16.666666666666668</v>
      </c>
      <c r="E55" s="3">
        <f>AVERAGEIF('OPR Calculation'!S:S,'Team OPR Output'!B55,'OPR Calculation'!V:V)/3</f>
        <v>35.128205128205131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>
      <c r="A56">
        <v>55</v>
      </c>
      <c r="B56">
        <f>'Match Score and Team Input'!Q56</f>
        <v>2363</v>
      </c>
      <c r="C56" s="3">
        <f t="shared" si="1"/>
        <v>51.666666666666671</v>
      </c>
      <c r="D56" s="10">
        <f>AVERAGEIF('OPR Calculation'!S:S,'Team OPR Output'!B56,'OPR Calculation'!U:U)/3</f>
        <v>19.166666666666668</v>
      </c>
      <c r="E56" s="3">
        <f>AVERAGEIF('OPR Calculation'!S:S,'Team OPR Output'!B56,'OPR Calculation'!V:V)/3</f>
        <v>32.5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>
      <c r="A57">
        <v>56</v>
      </c>
      <c r="B57">
        <f>'Match Score and Team Input'!Q57</f>
        <v>2424</v>
      </c>
      <c r="C57" s="3">
        <f t="shared" si="1"/>
        <v>35.033333333333331</v>
      </c>
      <c r="D57" s="10">
        <f>AVERAGEIF('OPR Calculation'!S:S,'Team OPR Output'!B57,'OPR Calculation'!U:U)/3</f>
        <v>12.533333333333333</v>
      </c>
      <c r="E57" s="3">
        <f>AVERAGEIF('OPR Calculation'!S:S,'Team OPR Output'!B57,'OPR Calculation'!V:V)/3</f>
        <v>22.5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>
      <c r="A58">
        <v>57</v>
      </c>
      <c r="B58">
        <f>'Match Score and Team Input'!Q58</f>
        <v>2471</v>
      </c>
      <c r="C58" s="3">
        <f t="shared" si="1"/>
        <v>40.13333333333334</v>
      </c>
      <c r="D58" s="10">
        <f>AVERAGEIF('OPR Calculation'!S:S,'Team OPR Output'!B58,'OPR Calculation'!U:U)/3</f>
        <v>16.166666666666668</v>
      </c>
      <c r="E58" s="3">
        <f>AVERAGEIF('OPR Calculation'!S:S,'Team OPR Output'!B58,'OPR Calculation'!V:V)/3</f>
        <v>23.966666666666669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>
      <c r="A59">
        <v>58</v>
      </c>
      <c r="B59">
        <f>'Match Score and Team Input'!Q59</f>
        <v>2481</v>
      </c>
      <c r="C59" s="3">
        <f t="shared" si="1"/>
        <v>57.370370370370367</v>
      </c>
      <c r="D59" s="10">
        <f>AVERAGEIF('OPR Calculation'!S:S,'Team OPR Output'!B59,'OPR Calculation'!U:U)/3</f>
        <v>18.24074074074074</v>
      </c>
      <c r="E59" s="3">
        <f>AVERAGEIF('OPR Calculation'!S:S,'Team OPR Output'!B59,'OPR Calculation'!V:V)/3</f>
        <v>39.129629629629626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>
      <c r="A60">
        <v>59</v>
      </c>
      <c r="B60">
        <f>'Match Score and Team Input'!Q60</f>
        <v>2642</v>
      </c>
      <c r="C60" s="3">
        <f t="shared" si="1"/>
        <v>49.533333333333331</v>
      </c>
      <c r="D60" s="10">
        <f>AVERAGEIF('OPR Calculation'!S:S,'Team OPR Output'!B60,'OPR Calculation'!U:U)/3</f>
        <v>19</v>
      </c>
      <c r="E60" s="3">
        <f>AVERAGEIF('OPR Calculation'!S:S,'Team OPR Output'!B60,'OPR Calculation'!V:V)/3</f>
        <v>30.533333333333331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>
      <c r="A61">
        <v>60</v>
      </c>
      <c r="B61">
        <f>'Match Score and Team Input'!Q61</f>
        <v>2665</v>
      </c>
      <c r="C61" s="3">
        <f t="shared" si="1"/>
        <v>38.733333333333334</v>
      </c>
      <c r="D61" s="10">
        <f>AVERAGEIF('OPR Calculation'!S:S,'Team OPR Output'!B61,'OPR Calculation'!U:U)/3</f>
        <v>14.666666666666666</v>
      </c>
      <c r="E61" s="3">
        <f>AVERAGEIF('OPR Calculation'!S:S,'Team OPR Output'!B61,'OPR Calculation'!V:V)/3</f>
        <v>24.066666666666666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>
      <c r="A62">
        <v>61</v>
      </c>
      <c r="B62">
        <f>'Match Score and Team Input'!Q62</f>
        <v>2974</v>
      </c>
      <c r="C62" s="3">
        <f t="shared" si="1"/>
        <v>39.06666666666667</v>
      </c>
      <c r="D62" s="10">
        <f>AVERAGEIF('OPR Calculation'!S:S,'Team OPR Output'!B62,'OPR Calculation'!U:U)/3</f>
        <v>11.6</v>
      </c>
      <c r="E62" s="3">
        <f>AVERAGEIF('OPR Calculation'!S:S,'Team OPR Output'!B62,'OPR Calculation'!V:V)/3</f>
        <v>27.466666666666669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>
      <c r="A63">
        <v>62</v>
      </c>
      <c r="B63">
        <f>'Match Score and Team Input'!Q63</f>
        <v>2980</v>
      </c>
      <c r="C63" s="3">
        <f t="shared" si="1"/>
        <v>43.233333333333334</v>
      </c>
      <c r="D63" s="10">
        <f>AVERAGEIF('OPR Calculation'!S:S,'Team OPR Output'!B63,'OPR Calculation'!U:U)/3</f>
        <v>16.566666666666666</v>
      </c>
      <c r="E63" s="3">
        <f>AVERAGEIF('OPR Calculation'!S:S,'Team OPR Output'!B63,'OPR Calculation'!V:V)/3</f>
        <v>26.666666666666668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>
      <c r="A64">
        <v>63</v>
      </c>
      <c r="B64">
        <f>'Match Score and Team Input'!Q64</f>
        <v>3008</v>
      </c>
      <c r="C64" s="3">
        <f t="shared" si="1"/>
        <v>47.666666666666664</v>
      </c>
      <c r="D64" s="10">
        <f>AVERAGEIF('OPR Calculation'!S:S,'Team OPR Output'!B64,'OPR Calculation'!U:U)/3</f>
        <v>16.333333333333332</v>
      </c>
      <c r="E64" s="3">
        <f>AVERAGEIF('OPR Calculation'!S:S,'Team OPR Output'!B64,'OPR Calculation'!V:V)/3</f>
        <v>31.333333333333332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>
      <c r="A65">
        <v>64</v>
      </c>
      <c r="B65">
        <f>'Match Score and Team Input'!Q65</f>
        <v>3098</v>
      </c>
      <c r="C65" s="3">
        <f t="shared" si="1"/>
        <v>59.575757575757578</v>
      </c>
      <c r="D65" s="10">
        <f>AVERAGEIF('OPR Calculation'!S:S,'Team OPR Output'!B65,'OPR Calculation'!U:U)/3</f>
        <v>18.939393939393941</v>
      </c>
      <c r="E65" s="3">
        <f>AVERAGEIF('OPR Calculation'!S:S,'Team OPR Output'!B65,'OPR Calculation'!V:V)/3</f>
        <v>40.636363636363633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>
      <c r="A66">
        <v>65</v>
      </c>
      <c r="B66">
        <f>'Match Score and Team Input'!Q66</f>
        <v>3103</v>
      </c>
      <c r="C66" s="3">
        <f t="shared" si="1"/>
        <v>40.36666666666666</v>
      </c>
      <c r="D66" s="10">
        <f>AVERAGEIF('OPR Calculation'!S:S,'Team OPR Output'!B66,'OPR Calculation'!U:U)/3</f>
        <v>16.5</v>
      </c>
      <c r="E66" s="3">
        <f>AVERAGEIF('OPR Calculation'!S:S,'Team OPR Output'!B66,'OPR Calculation'!V:V)/3</f>
        <v>23.866666666666664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>
      <c r="A67">
        <v>66</v>
      </c>
      <c r="B67">
        <f>'Match Score and Team Input'!Q67</f>
        <v>3138</v>
      </c>
      <c r="C67" s="3">
        <f t="shared" si="1"/>
        <v>54.333333333333329</v>
      </c>
      <c r="D67" s="10">
        <f>AVERAGEIF('OPR Calculation'!S:S,'Team OPR Output'!B67,'OPR Calculation'!U:U)/3</f>
        <v>18.666666666666668</v>
      </c>
      <c r="E67" s="3">
        <f>AVERAGEIF('OPR Calculation'!S:S,'Team OPR Output'!B67,'OPR Calculation'!V:V)/3</f>
        <v>35.666666666666664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>
      <c r="A68">
        <v>67</v>
      </c>
      <c r="B68">
        <f>'Match Score and Team Input'!Q68</f>
        <v>3191</v>
      </c>
      <c r="C68" s="3">
        <f t="shared" si="1"/>
        <v>32.033333333333331</v>
      </c>
      <c r="D68" s="10">
        <f>AVERAGEIF('OPR Calculation'!S:S,'Team OPR Output'!B68,'OPR Calculation'!U:U)/3</f>
        <v>13.166666666666666</v>
      </c>
      <c r="E68" s="3">
        <f>AVERAGEIF('OPR Calculation'!S:S,'Team OPR Output'!B68,'OPR Calculation'!V:V)/3</f>
        <v>18.866666666666667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>
      <c r="A69">
        <v>68</v>
      </c>
      <c r="B69">
        <f>'Match Score and Team Input'!Q69</f>
        <v>3309</v>
      </c>
      <c r="C69" s="3">
        <f t="shared" si="1"/>
        <v>55.033333333333331</v>
      </c>
      <c r="D69" s="10">
        <f>AVERAGEIF('OPR Calculation'!S:S,'Team OPR Output'!B69,'OPR Calculation'!U:U)/3</f>
        <v>16.666666666666668</v>
      </c>
      <c r="E69" s="3">
        <f>AVERAGEIF('OPR Calculation'!S:S,'Team OPR Output'!B69,'OPR Calculation'!V:V)/3</f>
        <v>38.366666666666667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>
      <c r="A70">
        <v>69</v>
      </c>
      <c r="B70">
        <f>'Match Score and Team Input'!Q70</f>
        <v>3310</v>
      </c>
      <c r="C70" s="3">
        <f t="shared" si="1"/>
        <v>47.974358974358978</v>
      </c>
      <c r="D70" s="10">
        <f>AVERAGEIF('OPR Calculation'!S:S,'Team OPR Output'!B70,'OPR Calculation'!U:U)/3</f>
        <v>16.820512820512821</v>
      </c>
      <c r="E70" s="3">
        <f>AVERAGEIF('OPR Calculation'!S:S,'Team OPR Output'!B70,'OPR Calculation'!V:V)/3</f>
        <v>31.153846153846157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>
      <c r="A71">
        <v>70</v>
      </c>
      <c r="B71">
        <f>'Match Score and Team Input'!Q71</f>
        <v>3316</v>
      </c>
      <c r="C71" s="3">
        <f t="shared" si="1"/>
        <v>44.3</v>
      </c>
      <c r="D71" s="10">
        <f>AVERAGEIF('OPR Calculation'!S:S,'Team OPR Output'!B71,'OPR Calculation'!U:U)/3</f>
        <v>21.2</v>
      </c>
      <c r="E71" s="3">
        <f>AVERAGEIF('OPR Calculation'!S:S,'Team OPR Output'!B71,'OPR Calculation'!V:V)/3</f>
        <v>23.099999999999998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>
      <c r="A72">
        <v>71</v>
      </c>
      <c r="B72">
        <f>'Match Score and Team Input'!Q72</f>
        <v>3360</v>
      </c>
      <c r="C72" s="3">
        <f t="shared" si="1"/>
        <v>46.6</v>
      </c>
      <c r="D72" s="10">
        <f>AVERAGEIF('OPR Calculation'!S:S,'Team OPR Output'!B72,'OPR Calculation'!U:U)/3</f>
        <v>14.5</v>
      </c>
      <c r="E72" s="3">
        <f>AVERAGEIF('OPR Calculation'!S:S,'Team OPR Output'!B72,'OPR Calculation'!V:V)/3</f>
        <v>32.1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>
      <c r="A73">
        <v>72</v>
      </c>
      <c r="B73">
        <f>'Match Score and Team Input'!Q73</f>
        <v>3480</v>
      </c>
      <c r="C73" s="3">
        <f t="shared" si="1"/>
        <v>33.5</v>
      </c>
      <c r="D73" s="10">
        <f>AVERAGEIF('OPR Calculation'!S:S,'Team OPR Output'!B73,'OPR Calculation'!U:U)/3</f>
        <v>13.166666666666666</v>
      </c>
      <c r="E73" s="3">
        <f>AVERAGEIF('OPR Calculation'!S:S,'Team OPR Output'!B73,'OPR Calculation'!V:V)/3</f>
        <v>20.333333333333332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>
      <c r="A74">
        <v>73</v>
      </c>
      <c r="B74">
        <f>'Match Score and Team Input'!Q74</f>
        <v>3504</v>
      </c>
      <c r="C74" s="3">
        <f t="shared" si="1"/>
        <v>45.333333333333329</v>
      </c>
      <c r="D74" s="10">
        <f>AVERAGEIF('OPR Calculation'!S:S,'Team OPR Output'!B74,'OPR Calculation'!U:U)/3</f>
        <v>14.466666666666667</v>
      </c>
      <c r="E74" s="3">
        <f>AVERAGEIF('OPR Calculation'!S:S,'Team OPR Output'!B74,'OPR Calculation'!V:V)/3</f>
        <v>30.866666666666664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>
      <c r="A75">
        <v>74</v>
      </c>
      <c r="B75">
        <f>'Match Score and Team Input'!Q75</f>
        <v>3683</v>
      </c>
      <c r="C75" s="3">
        <f t="shared" si="1"/>
        <v>51.75</v>
      </c>
      <c r="D75" s="10">
        <f>AVERAGEIF('OPR Calculation'!S:S,'Team OPR Output'!B75,'OPR Calculation'!U:U)/3</f>
        <v>17.638888888888889</v>
      </c>
      <c r="E75" s="3">
        <f>AVERAGEIF('OPR Calculation'!S:S,'Team OPR Output'!B75,'OPR Calculation'!V:V)/3</f>
        <v>34.111111111111107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>
      <c r="A76">
        <v>75</v>
      </c>
      <c r="B76">
        <f>'Match Score and Team Input'!Q76</f>
        <v>3937</v>
      </c>
      <c r="C76" s="3">
        <f t="shared" si="1"/>
        <v>50</v>
      </c>
      <c r="D76" s="10">
        <f>AVERAGEIF('OPR Calculation'!S:S,'Team OPR Output'!B76,'OPR Calculation'!U:U)/3</f>
        <v>18.37037037037037</v>
      </c>
      <c r="E76" s="3">
        <f>AVERAGEIF('OPR Calculation'!S:S,'Team OPR Output'!B76,'OPR Calculation'!V:V)/3</f>
        <v>31.62962962962963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>
      <c r="A77">
        <v>76</v>
      </c>
      <c r="B77">
        <f>'Match Score and Team Input'!Q77</f>
        <v>4060</v>
      </c>
      <c r="C77" s="3">
        <f t="shared" si="1"/>
        <v>36.518518518518519</v>
      </c>
      <c r="D77" s="10">
        <f>AVERAGEIF('OPR Calculation'!S:S,'Team OPR Output'!B77,'OPR Calculation'!U:U)/3</f>
        <v>11.666666666666666</v>
      </c>
      <c r="E77" s="3">
        <f>AVERAGEIF('OPR Calculation'!S:S,'Team OPR Output'!B77,'OPR Calculation'!V:V)/3</f>
        <v>24.851851851851851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>
      <c r="A78">
        <v>77</v>
      </c>
      <c r="B78">
        <f>'Match Score and Team Input'!Q78</f>
        <v>4063</v>
      </c>
      <c r="C78" s="3">
        <f t="shared" si="1"/>
        <v>39.333333333333336</v>
      </c>
      <c r="D78" s="10">
        <f>AVERAGEIF('OPR Calculation'!S:S,'Team OPR Output'!B78,'OPR Calculation'!U:U)/3</f>
        <v>15.200000000000001</v>
      </c>
      <c r="E78" s="3">
        <f>AVERAGEIF('OPR Calculation'!S:S,'Team OPR Output'!B78,'OPR Calculation'!V:V)/3</f>
        <v>24.133333333333336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>
      <c r="A79">
        <v>78</v>
      </c>
      <c r="B79">
        <f>'Match Score and Team Input'!Q79</f>
        <v>4176</v>
      </c>
      <c r="C79" s="3">
        <f t="shared" si="1"/>
        <v>41.066666666666663</v>
      </c>
      <c r="D79" s="10">
        <f>AVERAGEIF('OPR Calculation'!S:S,'Team OPR Output'!B79,'OPR Calculation'!U:U)/3</f>
        <v>13.533333333333333</v>
      </c>
      <c r="E79" s="3">
        <f>AVERAGEIF('OPR Calculation'!S:S,'Team OPR Output'!B79,'OPR Calculation'!V:V)/3</f>
        <v>27.533333333333331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>
      <c r="A80">
        <v>79</v>
      </c>
      <c r="B80">
        <f>'Match Score and Team Input'!Q80</f>
        <v>4256</v>
      </c>
      <c r="C80" s="3">
        <f t="shared" si="1"/>
        <v>48</v>
      </c>
      <c r="D80" s="10">
        <f>AVERAGEIF('OPR Calculation'!S:S,'Team OPR Output'!B80,'OPR Calculation'!U:U)/3</f>
        <v>16.666666666666668</v>
      </c>
      <c r="E80" s="3">
        <f>AVERAGEIF('OPR Calculation'!S:S,'Team OPR Output'!B80,'OPR Calculation'!V:V)/3</f>
        <v>31.333333333333332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>
      <c r="A81">
        <v>80</v>
      </c>
      <c r="B81">
        <f>'Match Score and Team Input'!Q81</f>
        <v>4288</v>
      </c>
      <c r="C81" s="3">
        <f t="shared" si="1"/>
        <v>43.333333333333329</v>
      </c>
      <c r="D81" s="10">
        <f>AVERAGEIF('OPR Calculation'!S:S,'Team OPR Output'!B81,'OPR Calculation'!U:U)/3</f>
        <v>16.888888888888889</v>
      </c>
      <c r="E81" s="3">
        <f>AVERAGEIF('OPR Calculation'!S:S,'Team OPR Output'!B81,'OPR Calculation'!V:V)/3</f>
        <v>26.444444444444443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>
      <c r="A82">
        <v>81</v>
      </c>
      <c r="B82">
        <f>'Match Score and Team Input'!Q82</f>
        <v>4476</v>
      </c>
      <c r="C82" s="3">
        <f t="shared" si="1"/>
        <v>44.800000000000004</v>
      </c>
      <c r="D82" s="10">
        <f>AVERAGEIF('OPR Calculation'!S:S,'Team OPR Output'!B82,'OPR Calculation'!U:U)/3</f>
        <v>14.9</v>
      </c>
      <c r="E82" s="3">
        <f>AVERAGEIF('OPR Calculation'!S:S,'Team OPR Output'!B82,'OPR Calculation'!V:V)/3</f>
        <v>29.900000000000002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>
      <c r="A83">
        <v>82</v>
      </c>
      <c r="B83">
        <f>'Match Score and Team Input'!Q83</f>
        <v>4488</v>
      </c>
      <c r="C83" s="3">
        <f t="shared" si="1"/>
        <v>56.259259259259252</v>
      </c>
      <c r="D83" s="10">
        <f>AVERAGEIF('OPR Calculation'!S:S,'Team OPR Output'!B83,'OPR Calculation'!U:U)/3</f>
        <v>18.055555555555554</v>
      </c>
      <c r="E83" s="3">
        <f>AVERAGEIF('OPR Calculation'!S:S,'Team OPR Output'!B83,'OPR Calculation'!V:V)/3</f>
        <v>38.203703703703702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>
      <c r="A84">
        <v>83</v>
      </c>
      <c r="B84">
        <f>'Match Score and Team Input'!Q84</f>
        <v>4536</v>
      </c>
      <c r="C84" s="3">
        <f t="shared" si="1"/>
        <v>40.148148148148145</v>
      </c>
      <c r="D84" s="10">
        <f>AVERAGEIF('OPR Calculation'!S:S,'Team OPR Output'!B84,'OPR Calculation'!U:U)/3</f>
        <v>12.703703703703704</v>
      </c>
      <c r="E84" s="3">
        <f>AVERAGEIF('OPR Calculation'!S:S,'Team OPR Output'!B84,'OPR Calculation'!V:V)/3</f>
        <v>27.444444444444443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>
      <c r="A85">
        <v>84</v>
      </c>
      <c r="B85">
        <f>'Match Score and Team Input'!Q85</f>
        <v>4719</v>
      </c>
      <c r="C85" s="3">
        <f t="shared" si="1"/>
        <v>48.4</v>
      </c>
      <c r="D85" s="10">
        <f>AVERAGEIF('OPR Calculation'!S:S,'Team OPR Output'!B85,'OPR Calculation'!U:U)/3</f>
        <v>16</v>
      </c>
      <c r="E85" s="3">
        <f>AVERAGEIF('OPR Calculation'!S:S,'Team OPR Output'!B85,'OPR Calculation'!V:V)/3</f>
        <v>32.4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>
      <c r="A86">
        <v>85</v>
      </c>
      <c r="B86">
        <f>'Match Score and Team Input'!Q86</f>
        <v>4917</v>
      </c>
      <c r="C86" s="3">
        <f t="shared" si="1"/>
        <v>45.233333333333334</v>
      </c>
      <c r="D86" s="10">
        <f>AVERAGEIF('OPR Calculation'!S:S,'Team OPR Output'!B86,'OPR Calculation'!U:U)/3</f>
        <v>18.7</v>
      </c>
      <c r="E86" s="3">
        <f>AVERAGEIF('OPR Calculation'!S:S,'Team OPR Output'!B86,'OPR Calculation'!V:V)/3</f>
        <v>26.533333333333331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>
      <c r="A87">
        <v>86</v>
      </c>
      <c r="B87">
        <f>'Match Score and Team Input'!Q87</f>
        <v>4940</v>
      </c>
      <c r="C87" s="3">
        <f t="shared" si="1"/>
        <v>34.466666666666669</v>
      </c>
      <c r="D87" s="10">
        <f>AVERAGEIF('OPR Calculation'!S:S,'Team OPR Output'!B87,'OPR Calculation'!U:U)/3</f>
        <v>13.700000000000001</v>
      </c>
      <c r="E87" s="3">
        <f>AVERAGEIF('OPR Calculation'!S:S,'Team OPR Output'!B87,'OPR Calculation'!V:V)/3</f>
        <v>20.766666666666666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>
      <c r="A88">
        <v>87</v>
      </c>
      <c r="B88">
        <f>'Match Score and Team Input'!Q88</f>
        <v>4945</v>
      </c>
      <c r="C88" s="3">
        <f t="shared" si="1"/>
        <v>46</v>
      </c>
      <c r="D88" s="10">
        <f>AVERAGEIF('OPR Calculation'!S:S,'Team OPR Output'!B88,'OPR Calculation'!U:U)/3</f>
        <v>14.833333333333334</v>
      </c>
      <c r="E88" s="3">
        <f>AVERAGEIF('OPR Calculation'!S:S,'Team OPR Output'!B88,'OPR Calculation'!V:V)/3</f>
        <v>31.166666666666668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>
      <c r="A89">
        <v>88</v>
      </c>
      <c r="B89">
        <f>'Match Score and Team Input'!Q89</f>
        <v>4965</v>
      </c>
      <c r="C89" s="3">
        <f t="shared" si="1"/>
        <v>44.06666666666667</v>
      </c>
      <c r="D89" s="10">
        <f>AVERAGEIF('OPR Calculation'!S:S,'Team OPR Output'!B89,'OPR Calculation'!U:U)/3</f>
        <v>14.666666666666666</v>
      </c>
      <c r="E89" s="3">
        <f>AVERAGEIF('OPR Calculation'!S:S,'Team OPR Output'!B89,'OPR Calculation'!V:V)/3</f>
        <v>29.400000000000002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>
      <c r="A90">
        <v>89</v>
      </c>
      <c r="B90">
        <f>'Match Score and Team Input'!Q90</f>
        <v>4967</v>
      </c>
      <c r="C90" s="3">
        <f t="shared" si="1"/>
        <v>58.466666666666669</v>
      </c>
      <c r="D90" s="10">
        <f>AVERAGEIF('OPR Calculation'!S:S,'Team OPR Output'!B90,'OPR Calculation'!U:U)/3</f>
        <v>17.033333333333335</v>
      </c>
      <c r="E90" s="3">
        <f>AVERAGEIF('OPR Calculation'!S:S,'Team OPR Output'!B90,'OPR Calculation'!V:V)/3</f>
        <v>41.43333333333333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>
      <c r="A91">
        <v>90</v>
      </c>
      <c r="B91">
        <f>'Match Score and Team Input'!Q91</f>
        <v>4979</v>
      </c>
      <c r="C91" s="3">
        <f t="shared" si="1"/>
        <v>35.481481481481481</v>
      </c>
      <c r="D91" s="10">
        <f>AVERAGEIF('OPR Calculation'!S:S,'Team OPR Output'!B91,'OPR Calculation'!U:U)/3</f>
        <v>14.148148148148147</v>
      </c>
      <c r="E91" s="3">
        <f>AVERAGEIF('OPR Calculation'!S:S,'Team OPR Output'!B91,'OPR Calculation'!V:V)/3</f>
        <v>21.333333333333332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>
      <c r="A92">
        <v>91</v>
      </c>
      <c r="B92">
        <f>'Match Score and Team Input'!Q92</f>
        <v>4982</v>
      </c>
      <c r="C92" s="3">
        <f t="shared" si="1"/>
        <v>47.133333333333333</v>
      </c>
      <c r="D92" s="10">
        <f>AVERAGEIF('OPR Calculation'!S:S,'Team OPR Output'!B92,'OPR Calculation'!U:U)/3</f>
        <v>17.333333333333332</v>
      </c>
      <c r="E92" s="3">
        <f>AVERAGEIF('OPR Calculation'!S:S,'Team OPR Output'!B92,'OPR Calculation'!V:V)/3</f>
        <v>29.8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>
      <c r="A93">
        <v>92</v>
      </c>
      <c r="B93">
        <f>'Match Score and Team Input'!Q93</f>
        <v>4985</v>
      </c>
      <c r="C93" s="3">
        <f t="shared" si="1"/>
        <v>38.799999999999997</v>
      </c>
      <c r="D93" s="10">
        <f>AVERAGEIF('OPR Calculation'!S:S,'Team OPR Output'!B93,'OPR Calculation'!U:U)/3</f>
        <v>14.766666666666666</v>
      </c>
      <c r="E93" s="3">
        <f>AVERAGEIF('OPR Calculation'!S:S,'Team OPR Output'!B93,'OPR Calculation'!V:V)/3</f>
        <v>24.033333333333331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>
      <c r="A94">
        <v>93</v>
      </c>
      <c r="B94">
        <f>'Match Score and Team Input'!Q94</f>
        <v>4991</v>
      </c>
      <c r="C94" s="3">
        <f t="shared" si="1"/>
        <v>40.799999999999997</v>
      </c>
      <c r="D94" s="10">
        <f>AVERAGEIF('OPR Calculation'!S:S,'Team OPR Output'!B94,'OPR Calculation'!U:U)/3</f>
        <v>12.033333333333333</v>
      </c>
      <c r="E94" s="3">
        <f>AVERAGEIF('OPR Calculation'!S:S,'Team OPR Output'!B94,'OPR Calculation'!V:V)/3</f>
        <v>28.766666666666666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>
      <c r="A95">
        <v>94</v>
      </c>
      <c r="B95">
        <f>'Match Score and Team Input'!Q95</f>
        <v>5012</v>
      </c>
      <c r="C95" s="3">
        <f t="shared" si="1"/>
        <v>41.633333333333333</v>
      </c>
      <c r="D95" s="10">
        <f>AVERAGEIF('OPR Calculation'!S:S,'Team OPR Output'!B95,'OPR Calculation'!U:U)/3</f>
        <v>15.666666666666666</v>
      </c>
      <c r="E95" s="3">
        <f>AVERAGEIF('OPR Calculation'!S:S,'Team OPR Output'!B95,'OPR Calculation'!V:V)/3</f>
        <v>25.966666666666669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>
      <c r="A96">
        <v>95</v>
      </c>
      <c r="B96">
        <f>'Match Score and Team Input'!Q96</f>
        <v>5098</v>
      </c>
      <c r="C96" s="3">
        <f t="shared" si="1"/>
        <v>37.933333333333337</v>
      </c>
      <c r="D96" s="10">
        <f>AVERAGEIF('OPR Calculation'!S:S,'Team OPR Output'!B96,'OPR Calculation'!U:U)/3</f>
        <v>15.866666666666667</v>
      </c>
      <c r="E96" s="3">
        <f>AVERAGEIF('OPR Calculation'!S:S,'Team OPR Output'!B96,'OPR Calculation'!V:V)/3</f>
        <v>22.066666666666666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2">
      <c r="A97">
        <v>96</v>
      </c>
      <c r="B97">
        <f>'Match Score and Team Input'!Q97</f>
        <v>5122</v>
      </c>
      <c r="C97" s="3">
        <f t="shared" si="1"/>
        <v>47.93333333333333</v>
      </c>
      <c r="D97" s="10">
        <f>AVERAGEIF('OPR Calculation'!S:S,'Team OPR Output'!B97,'OPR Calculation'!U:U)/3</f>
        <v>14.9</v>
      </c>
      <c r="E97" s="3">
        <f>AVERAGEIF('OPR Calculation'!S:S,'Team OPR Output'!B97,'OPR Calculation'!V:V)/3</f>
        <v>33.033333333333331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2">
      <c r="A98">
        <v>97</v>
      </c>
      <c r="B98">
        <f>'Match Score and Team Input'!Q98</f>
        <v>5137</v>
      </c>
      <c r="C98" s="3">
        <f t="shared" ref="C98:C101" si="2">SUM(D98:E98)</f>
        <v>34.866666666666667</v>
      </c>
      <c r="D98" s="10">
        <f>AVERAGEIF('OPR Calculation'!S:S,'Team OPR Output'!B98,'OPR Calculation'!U:U)/3</f>
        <v>10.533333333333333</v>
      </c>
      <c r="E98" s="3">
        <f>AVERAGEIF('OPR Calculation'!S:S,'Team OPR Output'!B98,'OPR Calculation'!V:V)/3</f>
        <v>24.333333333333332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2">
      <c r="A99">
        <v>98</v>
      </c>
      <c r="B99">
        <f>'Match Score and Team Input'!Q99</f>
        <v>5145</v>
      </c>
      <c r="C99" s="3">
        <f t="shared" si="2"/>
        <v>42.074074074074076</v>
      </c>
      <c r="D99" s="10">
        <f>AVERAGEIF('OPR Calculation'!S:S,'Team OPR Output'!B99,'OPR Calculation'!U:U)/3</f>
        <v>16.333333333333332</v>
      </c>
      <c r="E99" s="3">
        <f>AVERAGEIF('OPR Calculation'!S:S,'Team OPR Output'!B99,'OPR Calculation'!V:V)/3</f>
        <v>25.740740740740744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2">
      <c r="A100">
        <v>99</v>
      </c>
      <c r="B100">
        <f>'Match Score and Team Input'!Q100</f>
        <v>5148</v>
      </c>
      <c r="C100" s="3">
        <f t="shared" si="2"/>
        <v>43.63333333333334</v>
      </c>
      <c r="D100" s="10">
        <f>AVERAGEIF('OPR Calculation'!S:S,'Team OPR Output'!B100,'OPR Calculation'!U:U)/3</f>
        <v>16.5</v>
      </c>
      <c r="E100" s="3">
        <f>AVERAGEIF('OPR Calculation'!S:S,'Team OPR Output'!B100,'OPR Calculation'!V:V)/3</f>
        <v>27.133333333333336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2">
      <c r="A101">
        <v>100</v>
      </c>
      <c r="B101">
        <f>'Match Score and Team Input'!Q101</f>
        <v>5320</v>
      </c>
      <c r="C101" s="3">
        <f t="shared" si="2"/>
        <v>33.866666666666667</v>
      </c>
      <c r="D101" s="10">
        <f>AVERAGEIF('OPR Calculation'!S:S,'Team OPR Output'!B101,'OPR Calculation'!U:U)/3</f>
        <v>11.066666666666668</v>
      </c>
      <c r="E101" s="3">
        <f>AVERAGEIF('OPR Calculation'!S:S,'Team OPR Output'!B101,'OPR Calculation'!V:V)/3</f>
        <v>22.8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</sheetData>
  <conditionalFormatting sqref="D2:D101">
    <cfRule type="cellIs" dxfId="46" priority="1" stopIfTrue="1" operator="greaterThan">
      <formula>$N2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1323"/>
  <sheetViews>
    <sheetView zoomScale="115" zoomScaleNormal="115" workbookViewId="0">
      <pane ySplit="1" topLeftCell="A71" activePane="bottomLeft" state="frozen"/>
      <selection pane="bottomLeft" activeCell="C27" sqref="C27"/>
    </sheetView>
  </sheetViews>
  <sheetFormatPr defaultRowHeight="15"/>
  <cols>
    <col min="1" max="2" width="9.140625" style="11"/>
    <col min="3" max="6" width="12.7109375" style="11" bestFit="1" customWidth="1"/>
    <col min="7" max="7" width="9.140625" style="11"/>
    <col min="8" max="13" width="12.7109375" style="11" bestFit="1" customWidth="1"/>
    <col min="14" max="14" width="9.140625" style="11"/>
    <col min="15" max="16" width="12.7109375" style="11" bestFit="1" customWidth="1"/>
  </cols>
  <sheetData>
    <row r="1" spans="1:132">
      <c r="A1" s="12" t="s">
        <v>8</v>
      </c>
      <c r="B1" s="12" t="s">
        <v>12</v>
      </c>
      <c r="C1" s="14" t="s">
        <v>51</v>
      </c>
      <c r="D1" s="14" t="s">
        <v>44</v>
      </c>
      <c r="E1" s="14" t="s">
        <v>45</v>
      </c>
      <c r="F1" s="14" t="s">
        <v>52</v>
      </c>
      <c r="G1" s="14" t="s">
        <v>9</v>
      </c>
      <c r="H1" s="14" t="s">
        <v>10</v>
      </c>
      <c r="I1" s="14" t="s">
        <v>11</v>
      </c>
      <c r="J1" s="7" t="s">
        <v>46</v>
      </c>
      <c r="K1" s="7" t="s">
        <v>47</v>
      </c>
      <c r="L1" s="7" t="s">
        <v>48</v>
      </c>
      <c r="M1" s="7" t="s">
        <v>53</v>
      </c>
      <c r="N1" s="7" t="s">
        <v>9</v>
      </c>
      <c r="O1" s="7" t="s">
        <v>10</v>
      </c>
      <c r="P1" s="7" t="s">
        <v>11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</row>
    <row r="2" spans="1:132">
      <c r="A2" s="12">
        <v>1</v>
      </c>
      <c r="B2" s="12"/>
      <c r="C2" s="14">
        <f>VLOOKUP('Match Score and Team Input'!B2, finaloproutput[],3,FALSE)</f>
        <v>19.166666666666668</v>
      </c>
      <c r="D2" s="14">
        <f>VLOOKUP('Match Score and Team Input'!C2, finaloproutput[],3,FALSE)</f>
        <v>20.74074074074074</v>
      </c>
      <c r="E2" s="14">
        <f>VLOOKUP('Match Score and Team Input'!D2, finaloproutput[],3,FALSE)</f>
        <v>18.24074074074074</v>
      </c>
      <c r="F2" s="14">
        <f t="shared" ref="F2:F65" si="0">SUM(C2:E2)</f>
        <v>58.148148148148145</v>
      </c>
      <c r="G2" s="14">
        <f>'Match Score and Team Input'!H2</f>
        <v>65</v>
      </c>
      <c r="H2" s="14">
        <f t="shared" ref="H2:H65" si="1">(F2-G2)</f>
        <v>-6.8518518518518547</v>
      </c>
      <c r="I2" s="14">
        <f t="shared" ref="I2:I33" si="2">O2</f>
        <v>-14.150326797385617</v>
      </c>
      <c r="J2" s="7">
        <f>VLOOKUP('Match Score and Team Input'!E2,finaloproutput[], 3, FALSE)</f>
        <v>19.166666666666668</v>
      </c>
      <c r="K2" s="7">
        <f>VLOOKUP('Match Score and Team Input'!F2,finaloproutput[], 3, FALSE)</f>
        <v>18.055555555555554</v>
      </c>
      <c r="L2" s="7">
        <f>VLOOKUP('Match Score and Team Input'!G2,finaloproutput[], 3, FALSE)</f>
        <v>18.627450980392158</v>
      </c>
      <c r="M2" s="7">
        <f>SUM(J2:L2)</f>
        <v>55.849673202614383</v>
      </c>
      <c r="N2" s="7">
        <f>'Match Score and Team Input'!K2</f>
        <v>70</v>
      </c>
      <c r="O2" s="7">
        <f>(M2-N2)</f>
        <v>-14.150326797385617</v>
      </c>
      <c r="P2" s="7">
        <f t="shared" ref="P2:P33" si="3">H2</f>
        <v>-6.8518518518518547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</row>
    <row r="3" spans="1:132">
      <c r="A3" s="12">
        <v>2</v>
      </c>
      <c r="B3" s="12"/>
      <c r="C3" s="14">
        <f>VLOOKUP('Match Score and Team Input'!B3, finaloproutput[],3,FALSE)</f>
        <v>19.166666666666668</v>
      </c>
      <c r="D3" s="14">
        <f>VLOOKUP('Match Score and Team Input'!C3, finaloproutput[],3,FALSE)</f>
        <v>20.74074074074074</v>
      </c>
      <c r="E3" s="14">
        <f>VLOOKUP('Match Score and Team Input'!D3, finaloproutput[],3,FALSE)</f>
        <v>18.24074074074074</v>
      </c>
      <c r="F3" s="14">
        <f t="shared" si="0"/>
        <v>58.148148148148145</v>
      </c>
      <c r="G3" s="14">
        <f>'Match Score and Team Input'!H3</f>
        <v>65</v>
      </c>
      <c r="H3" s="14">
        <f t="shared" si="1"/>
        <v>-6.8518518518518547</v>
      </c>
      <c r="I3" s="14">
        <f t="shared" si="2"/>
        <v>5.8496732026143832</v>
      </c>
      <c r="J3" s="7">
        <f>VLOOKUP('Match Score and Team Input'!E3,finaloproutput[], 3, FALSE)</f>
        <v>19.166666666666668</v>
      </c>
      <c r="K3" s="7">
        <f>VLOOKUP('Match Score and Team Input'!F3,finaloproutput[], 3, FALSE)</f>
        <v>18.055555555555554</v>
      </c>
      <c r="L3" s="7">
        <f>VLOOKUP('Match Score and Team Input'!G3,finaloproutput[], 3, FALSE)</f>
        <v>18.627450980392158</v>
      </c>
      <c r="M3" s="7">
        <f t="shared" ref="M3:M66" si="4">SUM(J3:L3)</f>
        <v>55.849673202614383</v>
      </c>
      <c r="N3" s="7">
        <f>'Match Score and Team Input'!K3</f>
        <v>50</v>
      </c>
      <c r="O3" s="7">
        <f t="shared" ref="O3:O66" si="5">(M3-N3)</f>
        <v>5.8496732026143832</v>
      </c>
      <c r="P3" s="7">
        <f t="shared" si="3"/>
        <v>-6.8518518518518547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</row>
    <row r="4" spans="1:132">
      <c r="A4" s="12">
        <v>3</v>
      </c>
      <c r="B4" s="12"/>
      <c r="C4" s="14">
        <f>VLOOKUP('Match Score and Team Input'!B4, finaloproutput[],3,FALSE)</f>
        <v>19.166666666666668</v>
      </c>
      <c r="D4" s="14">
        <f>VLOOKUP('Match Score and Team Input'!C4, finaloproutput[],3,FALSE)</f>
        <v>20.74074074074074</v>
      </c>
      <c r="E4" s="14">
        <f>VLOOKUP('Match Score and Team Input'!D4, finaloproutput[],3,FALSE)</f>
        <v>18.24074074074074</v>
      </c>
      <c r="F4" s="14">
        <f t="shared" si="0"/>
        <v>58.148148148148145</v>
      </c>
      <c r="G4" s="14">
        <f>'Match Score and Team Input'!H4</f>
        <v>65</v>
      </c>
      <c r="H4" s="14">
        <f t="shared" si="1"/>
        <v>-6.8518518518518547</v>
      </c>
      <c r="I4" s="14">
        <f t="shared" si="2"/>
        <v>26.996732026143789</v>
      </c>
      <c r="J4" s="7">
        <f>VLOOKUP('Match Score and Team Input'!E4,finaloproutput[], 3, FALSE)</f>
        <v>20.313725490196077</v>
      </c>
      <c r="K4" s="7">
        <f>VLOOKUP('Match Score and Team Input'!F4,finaloproutput[], 3, FALSE)</f>
        <v>18.055555555555554</v>
      </c>
      <c r="L4" s="7">
        <f>VLOOKUP('Match Score and Team Input'!G4,finaloproutput[], 3, FALSE)</f>
        <v>18.627450980392158</v>
      </c>
      <c r="M4" s="7">
        <f t="shared" si="4"/>
        <v>56.996732026143789</v>
      </c>
      <c r="N4" s="7">
        <f>'Match Score and Team Input'!K4</f>
        <v>30</v>
      </c>
      <c r="O4" s="7">
        <f t="shared" si="5"/>
        <v>26.996732026143789</v>
      </c>
      <c r="P4" s="7">
        <f t="shared" si="3"/>
        <v>-6.8518518518518547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>
      <c r="A5" s="12">
        <v>4</v>
      </c>
      <c r="B5" s="12"/>
      <c r="C5" s="14">
        <f>VLOOKUP('Match Score and Team Input'!B5, finaloproutput[],3,FALSE)</f>
        <v>20.313725490196077</v>
      </c>
      <c r="D5" s="14">
        <f>VLOOKUP('Match Score and Team Input'!C5, finaloproutput[],3,FALSE)</f>
        <v>18.055555555555554</v>
      </c>
      <c r="E5" s="14">
        <f>VLOOKUP('Match Score and Team Input'!D5, finaloproutput[],3,FALSE)</f>
        <v>18.627450980392158</v>
      </c>
      <c r="F5" s="14">
        <f t="shared" si="0"/>
        <v>56.996732026143789</v>
      </c>
      <c r="G5" s="14">
        <f>'Match Score and Team Input'!H5</f>
        <v>70</v>
      </c>
      <c r="H5" s="14">
        <f t="shared" si="1"/>
        <v>-13.003267973856211</v>
      </c>
      <c r="I5" s="14">
        <f t="shared" si="2"/>
        <v>-14.602106227106233</v>
      </c>
      <c r="J5" s="7">
        <f>VLOOKUP('Match Score and Team Input'!E5,finaloproutput[], 3, FALSE)</f>
        <v>18.487179487179485</v>
      </c>
      <c r="K5" s="7">
        <f>VLOOKUP('Match Score and Team Input'!F5,finaloproutput[], 3, FALSE)</f>
        <v>17.619047619047617</v>
      </c>
      <c r="L5" s="7">
        <f>VLOOKUP('Match Score and Team Input'!G5,finaloproutput[], 3, FALSE)</f>
        <v>19.291666666666668</v>
      </c>
      <c r="M5" s="7">
        <f t="shared" si="4"/>
        <v>55.397893772893767</v>
      </c>
      <c r="N5" s="7">
        <f>'Match Score and Team Input'!K5</f>
        <v>70</v>
      </c>
      <c r="O5" s="7">
        <f t="shared" si="5"/>
        <v>-14.602106227106233</v>
      </c>
      <c r="P5" s="7">
        <f t="shared" si="3"/>
        <v>-13.003267973856211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>
      <c r="A6" s="12">
        <v>5</v>
      </c>
      <c r="B6" s="12"/>
      <c r="C6" s="14">
        <f>VLOOKUP('Match Score and Team Input'!B6, finaloproutput[],3,FALSE)</f>
        <v>20.313725490196077</v>
      </c>
      <c r="D6" s="14">
        <f>VLOOKUP('Match Score and Team Input'!C6, finaloproutput[],3,FALSE)</f>
        <v>18.055555555555554</v>
      </c>
      <c r="E6" s="14">
        <f>VLOOKUP('Match Score and Team Input'!D6, finaloproutput[],3,FALSE)</f>
        <v>18.627450980392158</v>
      </c>
      <c r="F6" s="14">
        <f t="shared" si="0"/>
        <v>56.996732026143789</v>
      </c>
      <c r="G6" s="14">
        <f>'Match Score and Team Input'!H6</f>
        <v>70</v>
      </c>
      <c r="H6" s="14">
        <f t="shared" si="1"/>
        <v>-13.003267973856211</v>
      </c>
      <c r="I6" s="14">
        <f t="shared" si="2"/>
        <v>20.397893772893767</v>
      </c>
      <c r="J6" s="7">
        <f>VLOOKUP('Match Score and Team Input'!E6,finaloproutput[], 3, FALSE)</f>
        <v>18.487179487179485</v>
      </c>
      <c r="K6" s="7">
        <f>VLOOKUP('Match Score and Team Input'!F6,finaloproutput[], 3, FALSE)</f>
        <v>17.619047619047617</v>
      </c>
      <c r="L6" s="7">
        <f>VLOOKUP('Match Score and Team Input'!G6,finaloproutput[], 3, FALSE)</f>
        <v>19.291666666666668</v>
      </c>
      <c r="M6" s="7">
        <f t="shared" si="4"/>
        <v>55.397893772893767</v>
      </c>
      <c r="N6" s="7">
        <f>'Match Score and Team Input'!K6</f>
        <v>35</v>
      </c>
      <c r="O6" s="7">
        <f t="shared" si="5"/>
        <v>20.397893772893767</v>
      </c>
      <c r="P6" s="7">
        <f t="shared" si="3"/>
        <v>-13.003267973856211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>
      <c r="A7" s="12">
        <v>6</v>
      </c>
      <c r="B7" s="12"/>
      <c r="C7" s="14">
        <f>VLOOKUP('Match Score and Team Input'!B7, finaloproutput[],3,FALSE)</f>
        <v>18.939393939393941</v>
      </c>
      <c r="D7" s="14">
        <f>VLOOKUP('Match Score and Team Input'!C7, finaloproutput[],3,FALSE)</f>
        <v>18.714285714285715</v>
      </c>
      <c r="E7" s="14">
        <f>VLOOKUP('Match Score and Team Input'!D7, finaloproutput[],3,FALSE)</f>
        <v>16.785714285714285</v>
      </c>
      <c r="F7" s="14">
        <f t="shared" si="0"/>
        <v>54.439393939393945</v>
      </c>
      <c r="G7" s="14">
        <f>'Match Score and Team Input'!H7</f>
        <v>35</v>
      </c>
      <c r="H7" s="14">
        <f t="shared" si="1"/>
        <v>19.439393939393945</v>
      </c>
      <c r="I7" s="14">
        <f t="shared" si="2"/>
        <v>13.148148148148145</v>
      </c>
      <c r="J7" s="7">
        <f>VLOOKUP('Match Score and Team Input'!E7,finaloproutput[], 3, FALSE)</f>
        <v>19.166666666666668</v>
      </c>
      <c r="K7" s="7">
        <f>VLOOKUP('Match Score and Team Input'!F7,finaloproutput[], 3, FALSE)</f>
        <v>20.74074074074074</v>
      </c>
      <c r="L7" s="7">
        <f>VLOOKUP('Match Score and Team Input'!G7,finaloproutput[], 3, FALSE)</f>
        <v>18.24074074074074</v>
      </c>
      <c r="M7" s="7">
        <f t="shared" si="4"/>
        <v>58.148148148148145</v>
      </c>
      <c r="N7" s="7">
        <f>'Match Score and Team Input'!K7</f>
        <v>45</v>
      </c>
      <c r="O7" s="7">
        <f t="shared" si="5"/>
        <v>13.148148148148145</v>
      </c>
      <c r="P7" s="7">
        <f t="shared" si="3"/>
        <v>19.439393939393945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</row>
    <row r="8" spans="1:132">
      <c r="A8" s="12">
        <v>7</v>
      </c>
      <c r="B8" s="12"/>
      <c r="C8" s="14">
        <f>VLOOKUP('Match Score and Team Input'!B8, finaloproutput[],3,FALSE)</f>
        <v>20.313725490196077</v>
      </c>
      <c r="D8" s="14">
        <f>VLOOKUP('Match Score and Team Input'!C8, finaloproutput[],3,FALSE)</f>
        <v>18.055555555555554</v>
      </c>
      <c r="E8" s="14">
        <f>VLOOKUP('Match Score and Team Input'!D8, finaloproutput[],3,FALSE)</f>
        <v>18.627450980392158</v>
      </c>
      <c r="F8" s="14">
        <f t="shared" si="0"/>
        <v>56.996732026143789</v>
      </c>
      <c r="G8" s="14">
        <f>'Match Score and Team Input'!H8</f>
        <v>70</v>
      </c>
      <c r="H8" s="14">
        <f t="shared" si="1"/>
        <v>-13.003267973856211</v>
      </c>
      <c r="I8" s="14">
        <f t="shared" si="2"/>
        <v>9.3264652014651972</v>
      </c>
      <c r="J8" s="7">
        <f>VLOOKUP('Match Score and Team Input'!E8,finaloproutput[], 3, FALSE)</f>
        <v>21.547619047619047</v>
      </c>
      <c r="K8" s="7">
        <f>VLOOKUP('Match Score and Team Input'!F8,finaloproutput[], 3, FALSE)</f>
        <v>18.487179487179485</v>
      </c>
      <c r="L8" s="7">
        <f>VLOOKUP('Match Score and Team Input'!G8,finaloproutput[], 3, FALSE)</f>
        <v>19.291666666666668</v>
      </c>
      <c r="M8" s="7">
        <f t="shared" si="4"/>
        <v>59.326465201465197</v>
      </c>
      <c r="N8" s="7">
        <f>'Match Score and Team Input'!K8</f>
        <v>50</v>
      </c>
      <c r="O8" s="7">
        <f t="shared" si="5"/>
        <v>9.3264652014651972</v>
      </c>
      <c r="P8" s="7">
        <f t="shared" si="3"/>
        <v>-13.003267973856211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</row>
    <row r="9" spans="1:132">
      <c r="A9" s="12">
        <v>8</v>
      </c>
      <c r="B9" s="12"/>
      <c r="C9" s="14">
        <f>VLOOKUP('Match Score and Team Input'!B9, finaloproutput[],3,FALSE)</f>
        <v>19.128205128205128</v>
      </c>
      <c r="D9" s="14">
        <f>VLOOKUP('Match Score and Team Input'!C9, finaloproutput[],3,FALSE)</f>
        <v>18.714285714285715</v>
      </c>
      <c r="E9" s="14">
        <f>VLOOKUP('Match Score and Team Input'!D9, finaloproutput[],3,FALSE)</f>
        <v>16.785714285714285</v>
      </c>
      <c r="F9" s="14">
        <f t="shared" si="0"/>
        <v>54.628205128205131</v>
      </c>
      <c r="G9" s="14">
        <f>'Match Score and Team Input'!H9</f>
        <v>35</v>
      </c>
      <c r="H9" s="14">
        <f t="shared" si="1"/>
        <v>19.628205128205131</v>
      </c>
      <c r="I9" s="14">
        <f t="shared" si="2"/>
        <v>-6.8518518518518547</v>
      </c>
      <c r="J9" s="7">
        <f>VLOOKUP('Match Score and Team Input'!E9,finaloproutput[], 3, FALSE)</f>
        <v>19.166666666666668</v>
      </c>
      <c r="K9" s="7">
        <f>VLOOKUP('Match Score and Team Input'!F9,finaloproutput[], 3, FALSE)</f>
        <v>20.74074074074074</v>
      </c>
      <c r="L9" s="7">
        <f>VLOOKUP('Match Score and Team Input'!G9,finaloproutput[], 3, FALSE)</f>
        <v>18.24074074074074</v>
      </c>
      <c r="M9" s="7">
        <f t="shared" si="4"/>
        <v>58.148148148148145</v>
      </c>
      <c r="N9" s="7">
        <f>'Match Score and Team Input'!K9</f>
        <v>65</v>
      </c>
      <c r="O9" s="7">
        <f t="shared" si="5"/>
        <v>-6.8518518518518547</v>
      </c>
      <c r="P9" s="7">
        <f t="shared" si="3"/>
        <v>19.628205128205131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</row>
    <row r="10" spans="1:132">
      <c r="A10" s="12">
        <v>9</v>
      </c>
      <c r="B10" s="12"/>
      <c r="C10" s="14">
        <f>VLOOKUP('Match Score and Team Input'!B10, finaloproutput[],3,FALSE)</f>
        <v>21.547619047619047</v>
      </c>
      <c r="D10" s="14">
        <f>VLOOKUP('Match Score and Team Input'!C10, finaloproutput[],3,FALSE)</f>
        <v>18.487179487179485</v>
      </c>
      <c r="E10" s="14">
        <f>VLOOKUP('Match Score and Team Input'!D10, finaloproutput[],3,FALSE)</f>
        <v>19.291666666666668</v>
      </c>
      <c r="F10" s="14">
        <f t="shared" si="0"/>
        <v>59.326465201465197</v>
      </c>
      <c r="G10" s="14">
        <f>'Match Score and Team Input'!H10</f>
        <v>70</v>
      </c>
      <c r="H10" s="14">
        <f t="shared" si="1"/>
        <v>-10.673534798534803</v>
      </c>
      <c r="I10" s="14">
        <f t="shared" si="2"/>
        <v>-18.644688644688642</v>
      </c>
      <c r="J10" s="7">
        <f>VLOOKUP('Match Score and Team Input'!E10,finaloproutput[], 3, FALSE)</f>
        <v>16.820512820512821</v>
      </c>
      <c r="K10" s="7">
        <f>VLOOKUP('Match Score and Team Input'!F10,finaloproutput[], 3, FALSE)</f>
        <v>20.380952380952383</v>
      </c>
      <c r="L10" s="7">
        <f>VLOOKUP('Match Score and Team Input'!G10,finaloproutput[], 3, FALSE)</f>
        <v>19.153846153846153</v>
      </c>
      <c r="M10" s="7">
        <f t="shared" si="4"/>
        <v>56.355311355311358</v>
      </c>
      <c r="N10" s="7">
        <f>'Match Score and Team Input'!K10</f>
        <v>75</v>
      </c>
      <c r="O10" s="7">
        <f t="shared" si="5"/>
        <v>-18.644688644688642</v>
      </c>
      <c r="P10" s="7">
        <f t="shared" si="3"/>
        <v>-10.673534798534803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</row>
    <row r="11" spans="1:132">
      <c r="A11" s="12">
        <v>10</v>
      </c>
      <c r="B11" s="12"/>
      <c r="C11" s="14">
        <f>VLOOKUP('Match Score and Team Input'!B11, finaloproutput[],3,FALSE)</f>
        <v>20.313725490196077</v>
      </c>
      <c r="D11" s="14">
        <f>VLOOKUP('Match Score and Team Input'!C11, finaloproutput[],3,FALSE)</f>
        <v>18.055555555555554</v>
      </c>
      <c r="E11" s="14">
        <f>VLOOKUP('Match Score and Team Input'!D11, finaloproutput[],3,FALSE)</f>
        <v>19.166666666666668</v>
      </c>
      <c r="F11" s="14">
        <f t="shared" si="0"/>
        <v>57.535947712418306</v>
      </c>
      <c r="G11" s="14">
        <f>'Match Score and Team Input'!H11</f>
        <v>50</v>
      </c>
      <c r="H11" s="14">
        <f t="shared" si="1"/>
        <v>7.5359477124183059</v>
      </c>
      <c r="I11" s="14">
        <f t="shared" si="2"/>
        <v>-10.805555555555557</v>
      </c>
      <c r="J11" s="7">
        <f>VLOOKUP('Match Score and Team Input'!E11,finaloproutput[], 3, FALSE)</f>
        <v>19.611111111111111</v>
      </c>
      <c r="K11" s="7">
        <f>VLOOKUP('Match Score and Team Input'!F11,finaloproutput[], 3, FALSE)</f>
        <v>20.555555555555554</v>
      </c>
      <c r="L11" s="7">
        <f>VLOOKUP('Match Score and Team Input'!G11,finaloproutput[], 3, FALSE)</f>
        <v>19.027777777777779</v>
      </c>
      <c r="M11" s="7">
        <f t="shared" si="4"/>
        <v>59.194444444444443</v>
      </c>
      <c r="N11" s="7">
        <f>'Match Score and Team Input'!K11</f>
        <v>70</v>
      </c>
      <c r="O11" s="7">
        <f t="shared" si="5"/>
        <v>-10.805555555555557</v>
      </c>
      <c r="P11" s="7">
        <f t="shared" si="3"/>
        <v>7.5359477124183059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>
      <c r="A12" s="12">
        <v>11</v>
      </c>
      <c r="B12" s="12"/>
      <c r="C12" s="14">
        <f>VLOOKUP('Match Score and Team Input'!B12, finaloproutput[],3,FALSE)</f>
        <v>16.666666666666668</v>
      </c>
      <c r="D12" s="14">
        <f>VLOOKUP('Match Score and Team Input'!C12, finaloproutput[],3,FALSE)</f>
        <v>15.384615384615385</v>
      </c>
      <c r="E12" s="14">
        <f>VLOOKUP('Match Score and Team Input'!D12, finaloproutput[],3,FALSE)</f>
        <v>17.606060606060606</v>
      </c>
      <c r="F12" s="14">
        <f t="shared" si="0"/>
        <v>49.657342657342653</v>
      </c>
      <c r="G12" s="14">
        <f>'Match Score and Team Input'!H12</f>
        <v>45</v>
      </c>
      <c r="H12" s="14">
        <f t="shared" si="1"/>
        <v>4.6573426573426531</v>
      </c>
      <c r="I12" s="14">
        <f t="shared" si="2"/>
        <v>-6.8518518518518547</v>
      </c>
      <c r="J12" s="7">
        <f>VLOOKUP('Match Score and Team Input'!E12,finaloproutput[], 3, FALSE)</f>
        <v>19.166666666666668</v>
      </c>
      <c r="K12" s="7">
        <f>VLOOKUP('Match Score and Team Input'!F12,finaloproutput[], 3, FALSE)</f>
        <v>20.74074074074074</v>
      </c>
      <c r="L12" s="7">
        <f>VLOOKUP('Match Score and Team Input'!G12,finaloproutput[], 3, FALSE)</f>
        <v>18.24074074074074</v>
      </c>
      <c r="M12" s="7">
        <f t="shared" si="4"/>
        <v>58.148148148148145</v>
      </c>
      <c r="N12" s="7">
        <f>'Match Score and Team Input'!K12</f>
        <v>65</v>
      </c>
      <c r="O12" s="7">
        <f t="shared" si="5"/>
        <v>-6.8518518518518547</v>
      </c>
      <c r="P12" s="7">
        <f t="shared" si="3"/>
        <v>4.6573426573426531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</row>
    <row r="13" spans="1:132">
      <c r="A13" s="12">
        <v>12</v>
      </c>
      <c r="B13" s="12"/>
      <c r="C13" s="14">
        <f>VLOOKUP('Match Score and Team Input'!B13, finaloproutput[],3,FALSE)</f>
        <v>21.547619047619047</v>
      </c>
      <c r="D13" s="14">
        <f>VLOOKUP('Match Score and Team Input'!C13, finaloproutput[],3,FALSE)</f>
        <v>17.619047619047617</v>
      </c>
      <c r="E13" s="14">
        <f>VLOOKUP('Match Score and Team Input'!D13, finaloproutput[],3,FALSE)</f>
        <v>19.291666666666668</v>
      </c>
      <c r="F13" s="14">
        <f t="shared" si="0"/>
        <v>58.458333333333329</v>
      </c>
      <c r="G13" s="14">
        <f>'Match Score and Team Input'!H13</f>
        <v>50</v>
      </c>
      <c r="H13" s="14">
        <f t="shared" si="1"/>
        <v>8.4583333333333286</v>
      </c>
      <c r="I13" s="14">
        <f t="shared" si="2"/>
        <v>-18.644688644688642</v>
      </c>
      <c r="J13" s="7">
        <f>VLOOKUP('Match Score and Team Input'!E13,finaloproutput[], 3, FALSE)</f>
        <v>16.820512820512821</v>
      </c>
      <c r="K13" s="7">
        <f>VLOOKUP('Match Score and Team Input'!F13,finaloproutput[], 3, FALSE)</f>
        <v>20.380952380952383</v>
      </c>
      <c r="L13" s="7">
        <f>VLOOKUP('Match Score and Team Input'!G13,finaloproutput[], 3, FALSE)</f>
        <v>19.153846153846153</v>
      </c>
      <c r="M13" s="7">
        <f t="shared" si="4"/>
        <v>56.355311355311358</v>
      </c>
      <c r="N13" s="7">
        <f>'Match Score and Team Input'!K13</f>
        <v>75</v>
      </c>
      <c r="O13" s="7">
        <f t="shared" si="5"/>
        <v>-18.644688644688642</v>
      </c>
      <c r="P13" s="7">
        <f t="shared" si="3"/>
        <v>8.4583333333333286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</row>
    <row r="14" spans="1:132">
      <c r="A14" s="12">
        <v>13</v>
      </c>
      <c r="B14" s="12"/>
      <c r="C14" s="14">
        <f>VLOOKUP('Match Score and Team Input'!B14, finaloproutput[],3,FALSE)</f>
        <v>20.313725490196077</v>
      </c>
      <c r="D14" s="14">
        <f>VLOOKUP('Match Score and Team Input'!C14, finaloproutput[],3,FALSE)</f>
        <v>18.055555555555554</v>
      </c>
      <c r="E14" s="14">
        <f>VLOOKUP('Match Score and Team Input'!D14, finaloproutput[],3,FALSE)</f>
        <v>18.627450980392158</v>
      </c>
      <c r="F14" s="14">
        <f t="shared" si="0"/>
        <v>56.996732026143789</v>
      </c>
      <c r="G14" s="14">
        <f>'Match Score and Team Input'!H14</f>
        <v>50</v>
      </c>
      <c r="H14" s="14">
        <f t="shared" si="1"/>
        <v>6.9967320261437891</v>
      </c>
      <c r="I14" s="14">
        <f t="shared" si="2"/>
        <v>-5.8055555555555571</v>
      </c>
      <c r="J14" s="7">
        <f>VLOOKUP('Match Score and Team Input'!E14,finaloproutput[], 3, FALSE)</f>
        <v>19.611111111111111</v>
      </c>
      <c r="K14" s="7">
        <f>VLOOKUP('Match Score and Team Input'!F14,finaloproutput[], 3, FALSE)</f>
        <v>20.555555555555554</v>
      </c>
      <c r="L14" s="7">
        <f>VLOOKUP('Match Score and Team Input'!G14,finaloproutput[], 3, FALSE)</f>
        <v>19.027777777777779</v>
      </c>
      <c r="M14" s="7">
        <f t="shared" si="4"/>
        <v>59.194444444444443</v>
      </c>
      <c r="N14" s="7">
        <f>'Match Score and Team Input'!K14</f>
        <v>65</v>
      </c>
      <c r="O14" s="7">
        <f t="shared" si="5"/>
        <v>-5.8055555555555571</v>
      </c>
      <c r="P14" s="7">
        <f t="shared" si="3"/>
        <v>6.9967320261437891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</row>
    <row r="15" spans="1:132">
      <c r="A15" s="12">
        <v>14</v>
      </c>
      <c r="B15" s="12"/>
      <c r="C15" s="14">
        <f>VLOOKUP('Match Score and Team Input'!B15, finaloproutput[],3,FALSE)</f>
        <v>16.666666666666668</v>
      </c>
      <c r="D15" s="14">
        <f>VLOOKUP('Match Score and Team Input'!C15, finaloproutput[],3,FALSE)</f>
        <v>18.055555555555554</v>
      </c>
      <c r="E15" s="14">
        <f>VLOOKUP('Match Score and Team Input'!D15, finaloproutput[],3,FALSE)</f>
        <v>15.384615384615385</v>
      </c>
      <c r="F15" s="14">
        <f t="shared" si="0"/>
        <v>50.106837606837608</v>
      </c>
      <c r="G15" s="14">
        <f>'Match Score and Team Input'!H15</f>
        <v>35</v>
      </c>
      <c r="H15" s="14">
        <f t="shared" si="1"/>
        <v>15.106837606837608</v>
      </c>
      <c r="I15" s="14">
        <f t="shared" si="2"/>
        <v>-6.8518518518518547</v>
      </c>
      <c r="J15" s="7">
        <f>VLOOKUP('Match Score and Team Input'!E15,finaloproutput[], 3, FALSE)</f>
        <v>19.166666666666668</v>
      </c>
      <c r="K15" s="7">
        <f>VLOOKUP('Match Score and Team Input'!F15,finaloproutput[], 3, FALSE)</f>
        <v>20.74074074074074</v>
      </c>
      <c r="L15" s="7">
        <f>VLOOKUP('Match Score and Team Input'!G15,finaloproutput[], 3, FALSE)</f>
        <v>18.24074074074074</v>
      </c>
      <c r="M15" s="7">
        <f t="shared" si="4"/>
        <v>58.148148148148145</v>
      </c>
      <c r="N15" s="7">
        <f>'Match Score and Team Input'!K15</f>
        <v>65</v>
      </c>
      <c r="O15" s="7">
        <f t="shared" si="5"/>
        <v>-6.8518518518518547</v>
      </c>
      <c r="P15" s="7">
        <f t="shared" si="3"/>
        <v>15.106837606837608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</row>
    <row r="16" spans="1:132">
      <c r="A16" s="12">
        <v>15</v>
      </c>
      <c r="B16" s="12"/>
      <c r="C16" s="14">
        <f>VLOOKUP('Match Score and Team Input'!B16, finaloproutput[],3,FALSE)</f>
        <v>19.128205128205128</v>
      </c>
      <c r="D16" s="14">
        <f>VLOOKUP('Match Score and Team Input'!C16, finaloproutput[],3,FALSE)</f>
        <v>18.714285714285715</v>
      </c>
      <c r="E16" s="14">
        <f>VLOOKUP('Match Score and Team Input'!D16, finaloproutput[],3,FALSE)</f>
        <v>16.785714285714285</v>
      </c>
      <c r="F16" s="14">
        <f t="shared" si="0"/>
        <v>54.628205128205131</v>
      </c>
      <c r="G16" s="14">
        <f>'Match Score and Team Input'!H16</f>
        <v>70</v>
      </c>
      <c r="H16" s="14">
        <f t="shared" si="1"/>
        <v>-15.371794871794869</v>
      </c>
      <c r="I16" s="14">
        <f t="shared" si="2"/>
        <v>-16.222222222222229</v>
      </c>
      <c r="J16" s="7">
        <f>VLOOKUP('Match Score and Team Input'!E16,finaloproutput[], 3, FALSE)</f>
        <v>16</v>
      </c>
      <c r="K16" s="7">
        <f>VLOOKUP('Match Score and Team Input'!F16,finaloproutput[], 3, FALSE)</f>
        <v>20.138888888888889</v>
      </c>
      <c r="L16" s="7">
        <f>VLOOKUP('Match Score and Team Input'!G16,finaloproutput[], 3, FALSE)</f>
        <v>17.638888888888889</v>
      </c>
      <c r="M16" s="7">
        <f t="shared" si="4"/>
        <v>53.777777777777771</v>
      </c>
      <c r="N16" s="7">
        <f>'Match Score and Team Input'!K16</f>
        <v>70</v>
      </c>
      <c r="O16" s="7">
        <f t="shared" si="5"/>
        <v>-16.222222222222229</v>
      </c>
      <c r="P16" s="7">
        <f t="shared" si="3"/>
        <v>-15.371794871794869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</row>
    <row r="17" spans="1:132">
      <c r="A17" s="12">
        <v>16</v>
      </c>
      <c r="B17" s="12"/>
      <c r="C17" s="14">
        <f>VLOOKUP('Match Score and Team Input'!B17, finaloproutput[],3,FALSE)</f>
        <v>21.547619047619047</v>
      </c>
      <c r="D17" s="14">
        <f>VLOOKUP('Match Score and Team Input'!C17, finaloproutput[],3,FALSE)</f>
        <v>17.619047619047617</v>
      </c>
      <c r="E17" s="14">
        <f>VLOOKUP('Match Score and Team Input'!D17, finaloproutput[],3,FALSE)</f>
        <v>19.291666666666668</v>
      </c>
      <c r="F17" s="14">
        <f t="shared" si="0"/>
        <v>58.458333333333329</v>
      </c>
      <c r="G17" s="14">
        <f>'Match Score and Team Input'!H17</f>
        <v>70</v>
      </c>
      <c r="H17" s="14">
        <f t="shared" si="1"/>
        <v>-11.541666666666671</v>
      </c>
      <c r="I17" s="14">
        <f t="shared" si="2"/>
        <v>10.355311355311358</v>
      </c>
      <c r="J17" s="7">
        <f>VLOOKUP('Match Score and Team Input'!E17,finaloproutput[], 3, FALSE)</f>
        <v>16.820512820512821</v>
      </c>
      <c r="K17" s="7">
        <f>VLOOKUP('Match Score and Team Input'!F17,finaloproutput[], 3, FALSE)</f>
        <v>20.380952380952383</v>
      </c>
      <c r="L17" s="7">
        <f>VLOOKUP('Match Score and Team Input'!G17,finaloproutput[], 3, FALSE)</f>
        <v>19.153846153846153</v>
      </c>
      <c r="M17" s="7">
        <f t="shared" si="4"/>
        <v>56.355311355311358</v>
      </c>
      <c r="N17" s="7">
        <f>'Match Score and Team Input'!K17</f>
        <v>46</v>
      </c>
      <c r="O17" s="7">
        <f t="shared" si="5"/>
        <v>10.355311355311358</v>
      </c>
      <c r="P17" s="7">
        <f t="shared" si="3"/>
        <v>-11.541666666666671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</row>
    <row r="18" spans="1:132">
      <c r="A18" s="12">
        <v>17</v>
      </c>
      <c r="B18" s="12"/>
      <c r="C18" s="14">
        <f>VLOOKUP('Match Score and Team Input'!B18, finaloproutput[],3,FALSE)</f>
        <v>20.313725490196077</v>
      </c>
      <c r="D18" s="14">
        <f>VLOOKUP('Match Score and Team Input'!C18, finaloproutput[],3,FALSE)</f>
        <v>18.055555555555554</v>
      </c>
      <c r="E18" s="14">
        <f>VLOOKUP('Match Score and Team Input'!D18, finaloproutput[],3,FALSE)</f>
        <v>18.627450980392158</v>
      </c>
      <c r="F18" s="14">
        <f t="shared" si="0"/>
        <v>56.996732026143789</v>
      </c>
      <c r="G18" s="14">
        <f>'Match Score and Team Input'!H18</f>
        <v>75</v>
      </c>
      <c r="H18" s="14">
        <f t="shared" si="1"/>
        <v>-18.003267973856211</v>
      </c>
      <c r="I18" s="14">
        <f t="shared" si="2"/>
        <v>-5.8055555555555571</v>
      </c>
      <c r="J18" s="7">
        <f>VLOOKUP('Match Score and Team Input'!E18,finaloproutput[], 3, FALSE)</f>
        <v>19.611111111111111</v>
      </c>
      <c r="K18" s="7">
        <f>VLOOKUP('Match Score and Team Input'!F18,finaloproutput[], 3, FALSE)</f>
        <v>20.555555555555554</v>
      </c>
      <c r="L18" s="7">
        <f>VLOOKUP('Match Score and Team Input'!G18,finaloproutput[], 3, FALSE)</f>
        <v>19.027777777777779</v>
      </c>
      <c r="M18" s="7">
        <f t="shared" si="4"/>
        <v>59.194444444444443</v>
      </c>
      <c r="N18" s="7">
        <f>'Match Score and Team Input'!K18</f>
        <v>65</v>
      </c>
      <c r="O18" s="7">
        <f t="shared" si="5"/>
        <v>-5.8055555555555571</v>
      </c>
      <c r="P18" s="7">
        <f t="shared" si="3"/>
        <v>-18.003267973856211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</row>
    <row r="19" spans="1:132">
      <c r="A19" s="12">
        <v>18</v>
      </c>
      <c r="B19" s="12"/>
      <c r="C19" s="14">
        <f>VLOOKUP('Match Score and Team Input'!B19, finaloproutput[],3,FALSE)</f>
        <v>16.666666666666668</v>
      </c>
      <c r="D19" s="14">
        <f>VLOOKUP('Match Score and Team Input'!C19, finaloproutput[],3,FALSE)</f>
        <v>18.055555555555554</v>
      </c>
      <c r="E19" s="14">
        <f>VLOOKUP('Match Score and Team Input'!D19, finaloproutput[],3,FALSE)</f>
        <v>15.384615384615385</v>
      </c>
      <c r="F19" s="14">
        <f t="shared" si="0"/>
        <v>50.106837606837608</v>
      </c>
      <c r="G19" s="14">
        <f>'Match Score and Team Input'!H19</f>
        <v>55</v>
      </c>
      <c r="H19" s="14">
        <f t="shared" si="1"/>
        <v>-4.8931623931623918</v>
      </c>
      <c r="I19" s="14">
        <f t="shared" si="2"/>
        <v>-6.8518518518518547</v>
      </c>
      <c r="J19" s="7">
        <f>VLOOKUP('Match Score and Team Input'!E19,finaloproutput[], 3, FALSE)</f>
        <v>19.166666666666668</v>
      </c>
      <c r="K19" s="7">
        <f>VLOOKUP('Match Score and Team Input'!F19,finaloproutput[], 3, FALSE)</f>
        <v>20.74074074074074</v>
      </c>
      <c r="L19" s="7">
        <f>VLOOKUP('Match Score and Team Input'!G19,finaloproutput[], 3, FALSE)</f>
        <v>18.24074074074074</v>
      </c>
      <c r="M19" s="7">
        <f t="shared" si="4"/>
        <v>58.148148148148145</v>
      </c>
      <c r="N19" s="7">
        <f>'Match Score and Team Input'!K19</f>
        <v>65</v>
      </c>
      <c r="O19" s="7">
        <f t="shared" si="5"/>
        <v>-6.8518518518518547</v>
      </c>
      <c r="P19" s="7">
        <f t="shared" si="3"/>
        <v>-4.8931623931623918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</row>
    <row r="20" spans="1:132">
      <c r="A20" s="12">
        <v>19</v>
      </c>
      <c r="B20" s="12"/>
      <c r="C20" s="14">
        <f>VLOOKUP('Match Score and Team Input'!B20, finaloproutput[],3,FALSE)</f>
        <v>19.128205128205128</v>
      </c>
      <c r="D20" s="14">
        <f>VLOOKUP('Match Score and Team Input'!C20, finaloproutput[],3,FALSE)</f>
        <v>18.714285714285715</v>
      </c>
      <c r="E20" s="14">
        <f>VLOOKUP('Match Score and Team Input'!D20, finaloproutput[],3,FALSE)</f>
        <v>16.785714285714285</v>
      </c>
      <c r="F20" s="14">
        <f t="shared" si="0"/>
        <v>54.628205128205131</v>
      </c>
      <c r="G20" s="14">
        <f>'Match Score and Team Input'!H20</f>
        <v>70</v>
      </c>
      <c r="H20" s="14">
        <f t="shared" si="1"/>
        <v>-15.371794871794869</v>
      </c>
      <c r="I20" s="14">
        <f t="shared" si="2"/>
        <v>3.7777777777777715</v>
      </c>
      <c r="J20" s="7">
        <f>VLOOKUP('Match Score and Team Input'!E20,finaloproutput[], 3, FALSE)</f>
        <v>16</v>
      </c>
      <c r="K20" s="7">
        <f>VLOOKUP('Match Score and Team Input'!F20,finaloproutput[], 3, FALSE)</f>
        <v>20.138888888888889</v>
      </c>
      <c r="L20" s="7">
        <f>VLOOKUP('Match Score and Team Input'!G20,finaloproutput[], 3, FALSE)</f>
        <v>17.638888888888889</v>
      </c>
      <c r="M20" s="7">
        <f t="shared" si="4"/>
        <v>53.777777777777771</v>
      </c>
      <c r="N20" s="7">
        <f>'Match Score and Team Input'!K20</f>
        <v>50</v>
      </c>
      <c r="O20" s="7">
        <f t="shared" si="5"/>
        <v>3.7777777777777715</v>
      </c>
      <c r="P20" s="7">
        <f t="shared" si="3"/>
        <v>-15.371794871794869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</row>
    <row r="21" spans="1:132">
      <c r="A21" s="12">
        <v>20</v>
      </c>
      <c r="B21" s="12"/>
      <c r="C21" s="14">
        <f>VLOOKUP('Match Score and Team Input'!B21, finaloproutput[],3,FALSE)</f>
        <v>19.027777777777779</v>
      </c>
      <c r="D21" s="14">
        <f>VLOOKUP('Match Score and Team Input'!C21, finaloproutput[],3,FALSE)</f>
        <v>14.466666666666667</v>
      </c>
      <c r="E21" s="14">
        <f>VLOOKUP('Match Score and Team Input'!D21, finaloproutput[],3,FALSE)</f>
        <v>16.727272727272727</v>
      </c>
      <c r="F21" s="14">
        <f t="shared" si="0"/>
        <v>50.221717171717174</v>
      </c>
      <c r="G21" s="14">
        <f>'Match Score and Team Input'!H21</f>
        <v>10</v>
      </c>
      <c r="H21" s="14">
        <f t="shared" si="1"/>
        <v>40.221717171717174</v>
      </c>
      <c r="I21" s="14">
        <f t="shared" si="2"/>
        <v>-18.571428571428569</v>
      </c>
      <c r="J21" s="7">
        <f>VLOOKUP('Match Score and Team Input'!E21,finaloproutput[], 3, FALSE)</f>
        <v>17.333333333333332</v>
      </c>
      <c r="K21" s="7">
        <f>VLOOKUP('Match Score and Team Input'!F21,finaloproutput[], 3, FALSE)</f>
        <v>18.714285714285715</v>
      </c>
      <c r="L21" s="7">
        <f>VLOOKUP('Match Score and Team Input'!G21,finaloproutput[], 3, FALSE)</f>
        <v>20.380952380952383</v>
      </c>
      <c r="M21" s="7">
        <f t="shared" si="4"/>
        <v>56.428571428571431</v>
      </c>
      <c r="N21" s="7">
        <f>'Match Score and Team Input'!K21</f>
        <v>75</v>
      </c>
      <c r="O21" s="7">
        <f t="shared" si="5"/>
        <v>-18.571428571428569</v>
      </c>
      <c r="P21" s="7">
        <f t="shared" si="3"/>
        <v>40.221717171717174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</row>
    <row r="22" spans="1:132">
      <c r="A22" s="12">
        <v>21</v>
      </c>
      <c r="B22" s="12"/>
      <c r="C22" s="14">
        <f>VLOOKUP('Match Score and Team Input'!B22, finaloproutput[],3,FALSE)</f>
        <v>18.487179487179485</v>
      </c>
      <c r="D22" s="14">
        <f>VLOOKUP('Match Score and Team Input'!C22, finaloproutput[],3,FALSE)</f>
        <v>20.555555555555554</v>
      </c>
      <c r="E22" s="14">
        <f>VLOOKUP('Match Score and Team Input'!D22, finaloproutput[],3,FALSE)</f>
        <v>11.666666666666666</v>
      </c>
      <c r="F22" s="14">
        <f t="shared" si="0"/>
        <v>50.709401709401703</v>
      </c>
      <c r="G22" s="14">
        <f>'Match Score and Team Input'!H22</f>
        <v>45</v>
      </c>
      <c r="H22" s="14">
        <f t="shared" si="1"/>
        <v>5.7094017094017033</v>
      </c>
      <c r="I22" s="14">
        <f t="shared" si="2"/>
        <v>-12.592592592592595</v>
      </c>
      <c r="J22" s="7">
        <f>VLOOKUP('Match Score and Team Input'!E22,finaloproutput[], 3, FALSE)</f>
        <v>20.74074074074074</v>
      </c>
      <c r="K22" s="7">
        <f>VLOOKUP('Match Score and Team Input'!F22,finaloproutput[], 3, FALSE)</f>
        <v>18</v>
      </c>
      <c r="L22" s="7">
        <f>VLOOKUP('Match Score and Team Input'!G22,finaloproutput[], 3, FALSE)</f>
        <v>18.666666666666668</v>
      </c>
      <c r="M22" s="7">
        <f t="shared" si="4"/>
        <v>57.407407407407405</v>
      </c>
      <c r="N22" s="7">
        <f>'Match Score and Team Input'!K22</f>
        <v>70</v>
      </c>
      <c r="O22" s="7">
        <f t="shared" si="5"/>
        <v>-12.592592592592595</v>
      </c>
      <c r="P22" s="7">
        <f t="shared" si="3"/>
        <v>5.7094017094017033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</row>
    <row r="23" spans="1:132">
      <c r="A23" s="12">
        <v>22</v>
      </c>
      <c r="B23" s="12"/>
      <c r="C23" s="14">
        <f>VLOOKUP('Match Score and Team Input'!B23, finaloproutput[],3,FALSE)</f>
        <v>19.611111111111111</v>
      </c>
      <c r="D23" s="14">
        <f>VLOOKUP('Match Score and Team Input'!C23, finaloproutput[],3,FALSE)</f>
        <v>19</v>
      </c>
      <c r="E23" s="14">
        <f>VLOOKUP('Match Score and Team Input'!D23, finaloproutput[],3,FALSE)</f>
        <v>14.148148148148147</v>
      </c>
      <c r="F23" s="14">
        <f t="shared" si="0"/>
        <v>52.75925925925926</v>
      </c>
      <c r="G23" s="14">
        <f>'Match Score and Team Input'!H23</f>
        <v>60</v>
      </c>
      <c r="H23" s="14">
        <f t="shared" si="1"/>
        <v>-7.2407407407407405</v>
      </c>
      <c r="I23" s="14">
        <f t="shared" si="2"/>
        <v>-10.42962962962963</v>
      </c>
      <c r="J23" s="7">
        <f>VLOOKUP('Match Score and Team Input'!E23,finaloproutput[], 3, FALSE)</f>
        <v>17.533333333333335</v>
      </c>
      <c r="K23" s="7">
        <f>VLOOKUP('Match Score and Team Input'!F23,finaloproutput[], 3, FALSE)</f>
        <v>18.37037037037037</v>
      </c>
      <c r="L23" s="7">
        <f>VLOOKUP('Match Score and Team Input'!G23,finaloproutput[], 3, FALSE)</f>
        <v>18.666666666666668</v>
      </c>
      <c r="M23" s="7">
        <f t="shared" si="4"/>
        <v>54.57037037037037</v>
      </c>
      <c r="N23" s="7">
        <f>'Match Score and Team Input'!K23</f>
        <v>65</v>
      </c>
      <c r="O23" s="7">
        <f t="shared" si="5"/>
        <v>-10.42962962962963</v>
      </c>
      <c r="P23" s="7">
        <f t="shared" si="3"/>
        <v>-7.2407407407407405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</row>
    <row r="24" spans="1:132">
      <c r="A24" s="12">
        <v>23</v>
      </c>
      <c r="B24" s="12"/>
      <c r="C24" s="14">
        <f>VLOOKUP('Match Score and Team Input'!B24, finaloproutput[],3,FALSE)</f>
        <v>18.939393939393941</v>
      </c>
      <c r="D24" s="14">
        <f>VLOOKUP('Match Score and Team Input'!C24, finaloproutput[],3,FALSE)</f>
        <v>18.166666666666668</v>
      </c>
      <c r="E24" s="14">
        <f>VLOOKUP('Match Score and Team Input'!D24, finaloproutput[],3,FALSE)</f>
        <v>16.166666666666668</v>
      </c>
      <c r="F24" s="14">
        <f t="shared" si="0"/>
        <v>53.27272727272728</v>
      </c>
      <c r="G24" s="14">
        <f>'Match Score and Team Input'!H24</f>
        <v>75</v>
      </c>
      <c r="H24" s="14">
        <f t="shared" si="1"/>
        <v>-21.72727272727272</v>
      </c>
      <c r="I24" s="14">
        <f t="shared" si="2"/>
        <v>-15.677777777777777</v>
      </c>
      <c r="J24" s="7">
        <f>VLOOKUP('Match Score and Team Input'!E24,finaloproutput[], 3, FALSE)</f>
        <v>18.055555555555554</v>
      </c>
      <c r="K24" s="7">
        <f>VLOOKUP('Match Score and Team Input'!F24,finaloproutput[], 3, FALSE)</f>
        <v>15.066666666666668</v>
      </c>
      <c r="L24" s="7">
        <f>VLOOKUP('Match Score and Team Input'!G24,finaloproutput[], 3, FALSE)</f>
        <v>21.2</v>
      </c>
      <c r="M24" s="7">
        <f t="shared" si="4"/>
        <v>54.322222222222223</v>
      </c>
      <c r="N24" s="7">
        <f>'Match Score and Team Input'!K24</f>
        <v>70</v>
      </c>
      <c r="O24" s="7">
        <f t="shared" si="5"/>
        <v>-15.677777777777777</v>
      </c>
      <c r="P24" s="7">
        <f t="shared" si="3"/>
        <v>-21.72727272727272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</row>
    <row r="25" spans="1:132">
      <c r="A25" s="12">
        <v>24</v>
      </c>
      <c r="B25" s="12"/>
      <c r="C25" s="14">
        <f>VLOOKUP('Match Score and Team Input'!B25, finaloproutput[],3,FALSE)</f>
        <v>17.166666666666668</v>
      </c>
      <c r="D25" s="14">
        <f>VLOOKUP('Match Score and Team Input'!C25, finaloproutput[],3,FALSE)</f>
        <v>15.866666666666667</v>
      </c>
      <c r="E25" s="14">
        <f>VLOOKUP('Match Score and Team Input'!D25, finaloproutput[],3,FALSE)</f>
        <v>21.547619047619047</v>
      </c>
      <c r="F25" s="14">
        <f t="shared" si="0"/>
        <v>54.580952380952382</v>
      </c>
      <c r="G25" s="14">
        <f>'Match Score and Team Input'!H25</f>
        <v>70</v>
      </c>
      <c r="H25" s="14">
        <f t="shared" si="1"/>
        <v>-15.419047619047618</v>
      </c>
      <c r="I25" s="14">
        <f t="shared" si="2"/>
        <v>20.07222222222223</v>
      </c>
      <c r="J25" s="7">
        <f>VLOOKUP('Match Score and Team Input'!E25,finaloproutput[], 3, FALSE)</f>
        <v>20.138888888888889</v>
      </c>
      <c r="K25" s="7">
        <f>VLOOKUP('Match Score and Team Input'!F25,finaloproutput[], 3, FALSE)</f>
        <v>13.866666666666667</v>
      </c>
      <c r="L25" s="7">
        <f>VLOOKUP('Match Score and Team Input'!G25,finaloproutput[], 3, FALSE)</f>
        <v>11.066666666666668</v>
      </c>
      <c r="M25" s="7">
        <f t="shared" si="4"/>
        <v>45.07222222222223</v>
      </c>
      <c r="N25" s="7">
        <f>'Match Score and Team Input'!K25</f>
        <v>25</v>
      </c>
      <c r="O25" s="7">
        <f t="shared" si="5"/>
        <v>20.07222222222223</v>
      </c>
      <c r="P25" s="7">
        <f t="shared" si="3"/>
        <v>-15.419047619047618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</row>
    <row r="26" spans="1:132">
      <c r="A26" s="12">
        <v>25</v>
      </c>
      <c r="B26" s="12"/>
      <c r="C26" s="14">
        <f>VLOOKUP('Match Score and Team Input'!B26, finaloproutput[],3,FALSE)</f>
        <v>14.9</v>
      </c>
      <c r="D26" s="14">
        <f>VLOOKUP('Match Score and Team Input'!C26, finaloproutput[],3,FALSE)</f>
        <v>20.333333333333332</v>
      </c>
      <c r="E26" s="14">
        <f>VLOOKUP('Match Score and Team Input'!D26, finaloproutput[],3,FALSE)</f>
        <v>18</v>
      </c>
      <c r="F26" s="14">
        <f t="shared" si="0"/>
        <v>53.233333333333334</v>
      </c>
      <c r="G26" s="14">
        <f>'Match Score and Team Input'!H26</f>
        <v>50</v>
      </c>
      <c r="H26" s="14">
        <f t="shared" si="1"/>
        <v>3.2333333333333343</v>
      </c>
      <c r="I26" s="14">
        <f t="shared" si="2"/>
        <v>1.6666666666666572</v>
      </c>
      <c r="J26" s="7">
        <f>VLOOKUP('Match Score and Team Input'!E26,finaloproutput[], 3, FALSE)</f>
        <v>17.333333333333332</v>
      </c>
      <c r="K26" s="7">
        <f>VLOOKUP('Match Score and Team Input'!F26,finaloproutput[], 3, FALSE)</f>
        <v>18</v>
      </c>
      <c r="L26" s="7">
        <f>VLOOKUP('Match Score and Team Input'!G26,finaloproutput[], 3, FALSE)</f>
        <v>16.333333333333332</v>
      </c>
      <c r="M26" s="7">
        <f t="shared" si="4"/>
        <v>51.666666666666657</v>
      </c>
      <c r="N26" s="7">
        <f>'Match Score and Team Input'!K26</f>
        <v>50</v>
      </c>
      <c r="O26" s="7">
        <f t="shared" si="5"/>
        <v>1.6666666666666572</v>
      </c>
      <c r="P26" s="7">
        <f t="shared" si="3"/>
        <v>3.2333333333333343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</row>
    <row r="27" spans="1:132">
      <c r="A27" s="12">
        <v>26</v>
      </c>
      <c r="B27" s="12"/>
      <c r="C27" s="14">
        <f>VLOOKUP('Match Score and Team Input'!B27, finaloproutput[],3,FALSE)</f>
        <v>14.666666666666666</v>
      </c>
      <c r="D27" s="14">
        <f>VLOOKUP('Match Score and Team Input'!C27, finaloproutput[],3,FALSE)</f>
        <v>12.5</v>
      </c>
      <c r="E27" s="14">
        <f>VLOOKUP('Match Score and Team Input'!D27, finaloproutput[],3,FALSE)</f>
        <v>18.7</v>
      </c>
      <c r="F27" s="14">
        <f t="shared" si="0"/>
        <v>45.86666666666666</v>
      </c>
      <c r="G27" s="14">
        <f>'Match Score and Team Input'!H27</f>
        <v>55</v>
      </c>
      <c r="H27" s="14">
        <f t="shared" si="1"/>
        <v>-9.13333333333334</v>
      </c>
      <c r="I27" s="14">
        <f t="shared" si="2"/>
        <v>-2.2000000000000028</v>
      </c>
      <c r="J27" s="7">
        <f>VLOOKUP('Match Score and Team Input'!E27,finaloproutput[], 3, FALSE)</f>
        <v>14.766666666666666</v>
      </c>
      <c r="K27" s="7">
        <f>VLOOKUP('Match Score and Team Input'!F27,finaloproutput[], 3, FALSE)</f>
        <v>18.866666666666667</v>
      </c>
      <c r="L27" s="7">
        <f>VLOOKUP('Match Score and Team Input'!G27,finaloproutput[], 3, FALSE)</f>
        <v>19.166666666666668</v>
      </c>
      <c r="M27" s="7">
        <f t="shared" si="4"/>
        <v>52.8</v>
      </c>
      <c r="N27" s="7">
        <f>'Match Score and Team Input'!K27</f>
        <v>55</v>
      </c>
      <c r="O27" s="7">
        <f t="shared" si="5"/>
        <v>-2.2000000000000028</v>
      </c>
      <c r="P27" s="7">
        <f t="shared" si="3"/>
        <v>-9.13333333333334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</row>
    <row r="28" spans="1:132">
      <c r="A28" s="12">
        <v>27</v>
      </c>
      <c r="B28" s="12"/>
      <c r="C28" s="14">
        <f>VLOOKUP('Match Score and Team Input'!B28, finaloproutput[],3,FALSE)</f>
        <v>17.666666666666668</v>
      </c>
      <c r="D28" s="14">
        <f>VLOOKUP('Match Score and Team Input'!C28, finaloproutput[],3,FALSE)</f>
        <v>12.703703703703704</v>
      </c>
      <c r="E28" s="14">
        <f>VLOOKUP('Match Score and Team Input'!D28, finaloproutput[],3,FALSE)</f>
        <v>16.566666666666666</v>
      </c>
      <c r="F28" s="14">
        <f t="shared" si="0"/>
        <v>46.937037037037044</v>
      </c>
      <c r="G28" s="14">
        <f>'Match Score and Team Input'!H28</f>
        <v>15</v>
      </c>
      <c r="H28" s="14">
        <f t="shared" si="1"/>
        <v>31.937037037037044</v>
      </c>
      <c r="I28" s="14">
        <f t="shared" si="2"/>
        <v>15.921652421652425</v>
      </c>
      <c r="J28" s="7">
        <f>VLOOKUP('Match Score and Team Input'!E28,finaloproutput[], 3, FALSE)</f>
        <v>18.5</v>
      </c>
      <c r="K28" s="7">
        <f>VLOOKUP('Match Score and Team Input'!F28,finaloproutput[], 3, FALSE)</f>
        <v>15.384615384615385</v>
      </c>
      <c r="L28" s="7">
        <f>VLOOKUP('Match Score and Team Input'!G28,finaloproutput[], 3, FALSE)</f>
        <v>17.037037037037038</v>
      </c>
      <c r="M28" s="7">
        <f t="shared" si="4"/>
        <v>50.921652421652425</v>
      </c>
      <c r="N28" s="7">
        <f>'Match Score and Team Input'!K28</f>
        <v>35</v>
      </c>
      <c r="O28" s="7">
        <f t="shared" si="5"/>
        <v>15.921652421652425</v>
      </c>
      <c r="P28" s="7">
        <f t="shared" si="3"/>
        <v>31.937037037037044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</row>
    <row r="29" spans="1:132">
      <c r="A29" s="12">
        <v>28</v>
      </c>
      <c r="B29" s="12"/>
      <c r="C29" s="14">
        <f>VLOOKUP('Match Score and Team Input'!B29, finaloproutput[],3,FALSE)</f>
        <v>18.627450980392158</v>
      </c>
      <c r="D29" s="14">
        <f>VLOOKUP('Match Score and Team Input'!C29, finaloproutput[],3,FALSE)</f>
        <v>15.366666666666667</v>
      </c>
      <c r="E29" s="14">
        <f>VLOOKUP('Match Score and Team Input'!D29, finaloproutput[],3,FALSE)</f>
        <v>19.128205128205128</v>
      </c>
      <c r="F29" s="14">
        <f t="shared" si="0"/>
        <v>53.122322775263953</v>
      </c>
      <c r="G29" s="14">
        <f>'Match Score and Team Input'!H29</f>
        <v>50</v>
      </c>
      <c r="H29" s="14">
        <f t="shared" si="1"/>
        <v>3.1223227752639531</v>
      </c>
      <c r="I29" s="14">
        <f t="shared" si="2"/>
        <v>-9.4666666666666615</v>
      </c>
      <c r="J29" s="7">
        <f>VLOOKUP('Match Score and Team Input'!E29,finaloproutput[], 3, FALSE)</f>
        <v>16.5</v>
      </c>
      <c r="K29" s="7">
        <f>VLOOKUP('Match Score and Team Input'!F29,finaloproutput[], 3, FALSE)</f>
        <v>13.833333333333334</v>
      </c>
      <c r="L29" s="7">
        <f>VLOOKUP('Match Score and Team Input'!G29,finaloproutput[], 3, FALSE)</f>
        <v>15.200000000000001</v>
      </c>
      <c r="M29" s="7">
        <f t="shared" si="4"/>
        <v>45.533333333333339</v>
      </c>
      <c r="N29" s="7">
        <f>'Match Score and Team Input'!K29</f>
        <v>55</v>
      </c>
      <c r="O29" s="7">
        <f t="shared" si="5"/>
        <v>-9.4666666666666615</v>
      </c>
      <c r="P29" s="7">
        <f t="shared" si="3"/>
        <v>3.1223227752639531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</row>
    <row r="30" spans="1:132">
      <c r="A30" s="12">
        <v>29</v>
      </c>
      <c r="B30" s="12"/>
      <c r="C30" s="14">
        <f>VLOOKUP('Match Score and Team Input'!B30, finaloproutput[],3,FALSE)</f>
        <v>19.291666666666668</v>
      </c>
      <c r="D30" s="14">
        <f>VLOOKUP('Match Score and Team Input'!C30, finaloproutput[],3,FALSE)</f>
        <v>13.533333333333333</v>
      </c>
      <c r="E30" s="14">
        <f>VLOOKUP('Match Score and Team Input'!D30, finaloproutput[],3,FALSE)</f>
        <v>11.6</v>
      </c>
      <c r="F30" s="14">
        <f t="shared" si="0"/>
        <v>44.425000000000004</v>
      </c>
      <c r="G30" s="14">
        <f>'Match Score and Team Input'!H30</f>
        <v>21</v>
      </c>
      <c r="H30" s="14">
        <f t="shared" si="1"/>
        <v>23.425000000000004</v>
      </c>
      <c r="I30" s="14">
        <f t="shared" si="2"/>
        <v>-3.3333333333333286</v>
      </c>
      <c r="J30" s="7">
        <f>VLOOKUP('Match Score and Team Input'!E30,finaloproutput[], 3, FALSE)</f>
        <v>19.166666666666668</v>
      </c>
      <c r="K30" s="7">
        <f>VLOOKUP('Match Score and Team Input'!F30,finaloproutput[], 3, FALSE)</f>
        <v>16</v>
      </c>
      <c r="L30" s="7">
        <f>VLOOKUP('Match Score and Team Input'!G30,finaloproutput[], 3, FALSE)</f>
        <v>16.5</v>
      </c>
      <c r="M30" s="7">
        <f t="shared" si="4"/>
        <v>51.666666666666671</v>
      </c>
      <c r="N30" s="7">
        <f>'Match Score and Team Input'!K30</f>
        <v>55</v>
      </c>
      <c r="O30" s="7">
        <f t="shared" si="5"/>
        <v>-3.3333333333333286</v>
      </c>
      <c r="P30" s="7">
        <f t="shared" si="3"/>
        <v>23.425000000000004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</row>
    <row r="31" spans="1:132">
      <c r="A31" s="12">
        <v>30</v>
      </c>
      <c r="B31" s="12"/>
      <c r="C31" s="14">
        <f>VLOOKUP('Match Score and Team Input'!B31, finaloproutput[],3,FALSE)</f>
        <v>15.166666666666666</v>
      </c>
      <c r="D31" s="14">
        <f>VLOOKUP('Match Score and Team Input'!C31, finaloproutput[],3,FALSE)</f>
        <v>16.785714285714285</v>
      </c>
      <c r="E31" s="14">
        <f>VLOOKUP('Match Score and Team Input'!D31, finaloproutput[],3,FALSE)</f>
        <v>16.666666666666668</v>
      </c>
      <c r="F31" s="14">
        <f t="shared" si="0"/>
        <v>48.61904761904762</v>
      </c>
      <c r="G31" s="14">
        <f>'Match Score and Team Input'!H31</f>
        <v>55</v>
      </c>
      <c r="H31" s="14">
        <f t="shared" si="1"/>
        <v>-6.3809523809523796</v>
      </c>
      <c r="I31" s="14">
        <f t="shared" si="2"/>
        <v>-5.6925925925925895</v>
      </c>
      <c r="J31" s="7">
        <f>VLOOKUP('Match Score and Team Input'!E31,finaloproutput[], 3, FALSE)</f>
        <v>18.24074074074074</v>
      </c>
      <c r="K31" s="7">
        <f>VLOOKUP('Match Score and Team Input'!F31,finaloproutput[], 3, FALSE)</f>
        <v>16</v>
      </c>
      <c r="L31" s="7">
        <f>VLOOKUP('Match Score and Team Input'!G31,finaloproutput[], 3, FALSE)</f>
        <v>15.066666666666668</v>
      </c>
      <c r="M31" s="7">
        <f t="shared" si="4"/>
        <v>49.30740740740741</v>
      </c>
      <c r="N31" s="7">
        <f>'Match Score and Team Input'!K31</f>
        <v>55</v>
      </c>
      <c r="O31" s="7">
        <f t="shared" si="5"/>
        <v>-5.6925925925925895</v>
      </c>
      <c r="P31" s="7">
        <f t="shared" si="3"/>
        <v>-6.3809523809523796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</row>
    <row r="32" spans="1:132">
      <c r="A32" s="12">
        <v>31</v>
      </c>
      <c r="B32" s="12"/>
      <c r="C32" s="14">
        <f>VLOOKUP('Match Score and Team Input'!B32, finaloproutput[],3,FALSE)</f>
        <v>17.033333333333335</v>
      </c>
      <c r="D32" s="14">
        <f>VLOOKUP('Match Score and Team Input'!C32, finaloproutput[],3,FALSE)</f>
        <v>16.727272727272727</v>
      </c>
      <c r="E32" s="14">
        <f>VLOOKUP('Match Score and Team Input'!D32, finaloproutput[],3,FALSE)</f>
        <v>18.433333333333334</v>
      </c>
      <c r="F32" s="14">
        <f t="shared" si="0"/>
        <v>52.193939393939402</v>
      </c>
      <c r="G32" s="14">
        <f>'Match Score and Team Input'!H32</f>
        <v>50</v>
      </c>
      <c r="H32" s="14">
        <f t="shared" si="1"/>
        <v>2.1939393939394023</v>
      </c>
      <c r="I32" s="14">
        <f t="shared" si="2"/>
        <v>-5.0000000000000071</v>
      </c>
      <c r="J32" s="7">
        <f>VLOOKUP('Match Score and Team Input'!E32,finaloproutput[], 3, FALSE)</f>
        <v>18.833333333333332</v>
      </c>
      <c r="K32" s="7">
        <f>VLOOKUP('Match Score and Team Input'!F32,finaloproutput[], 3, FALSE)</f>
        <v>16.5</v>
      </c>
      <c r="L32" s="7">
        <f>VLOOKUP('Match Score and Team Input'!G32,finaloproutput[], 3, FALSE)</f>
        <v>14.666666666666666</v>
      </c>
      <c r="M32" s="7">
        <f t="shared" si="4"/>
        <v>49.999999999999993</v>
      </c>
      <c r="N32" s="7">
        <f>'Match Score and Team Input'!K32</f>
        <v>55</v>
      </c>
      <c r="O32" s="7">
        <f t="shared" si="5"/>
        <v>-5.0000000000000071</v>
      </c>
      <c r="P32" s="7">
        <f t="shared" si="3"/>
        <v>2.1939393939394023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</row>
    <row r="33" spans="1:132">
      <c r="A33" s="12">
        <v>32</v>
      </c>
      <c r="B33" s="12"/>
      <c r="C33" s="14">
        <f>VLOOKUP('Match Score and Team Input'!B33, finaloproutput[],3,FALSE)</f>
        <v>13.166666666666666</v>
      </c>
      <c r="D33" s="14">
        <f>VLOOKUP('Match Score and Team Input'!C33, finaloproutput[],3,FALSE)</f>
        <v>13.700000000000001</v>
      </c>
      <c r="E33" s="14">
        <f>VLOOKUP('Match Score and Team Input'!D33, finaloproutput[],3,FALSE)</f>
        <v>16.820512820512821</v>
      </c>
      <c r="F33" s="14">
        <f t="shared" si="0"/>
        <v>43.687179487179492</v>
      </c>
      <c r="G33" s="14">
        <f>'Match Score and Team Input'!H33</f>
        <v>50</v>
      </c>
      <c r="H33" s="14">
        <f t="shared" si="1"/>
        <v>-6.3128205128205082</v>
      </c>
      <c r="I33" s="14">
        <f t="shared" si="2"/>
        <v>27.426573426573427</v>
      </c>
      <c r="J33" s="7">
        <f>VLOOKUP('Match Score and Team Input'!E33,finaloproutput[], 3, FALSE)</f>
        <v>15.666666666666666</v>
      </c>
      <c r="K33" s="7">
        <f>VLOOKUP('Match Score and Team Input'!F33,finaloproutput[], 3, FALSE)</f>
        <v>19.153846153846153</v>
      </c>
      <c r="L33" s="7">
        <f>VLOOKUP('Match Score and Team Input'!G33,finaloproutput[], 3, FALSE)</f>
        <v>17.606060606060606</v>
      </c>
      <c r="M33" s="7">
        <f t="shared" si="4"/>
        <v>52.426573426573427</v>
      </c>
      <c r="N33" s="7">
        <f>'Match Score and Team Input'!K33</f>
        <v>25</v>
      </c>
      <c r="O33" s="7">
        <f t="shared" si="5"/>
        <v>27.426573426573427</v>
      </c>
      <c r="P33" s="7">
        <f t="shared" si="3"/>
        <v>-6.3128205128205082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</row>
    <row r="34" spans="1:132">
      <c r="A34" s="12">
        <v>33</v>
      </c>
      <c r="B34" s="12"/>
      <c r="C34" s="14">
        <f>VLOOKUP('Match Score and Team Input'!B34, finaloproutput[],3,FALSE)</f>
        <v>10.533333333333333</v>
      </c>
      <c r="D34" s="14">
        <f>VLOOKUP('Match Score and Team Input'!C34, finaloproutput[],3,FALSE)</f>
        <v>17.222222222222221</v>
      </c>
      <c r="E34" s="14">
        <f>VLOOKUP('Match Score and Team Input'!D34, finaloproutput[],3,FALSE)</f>
        <v>12.033333333333333</v>
      </c>
      <c r="F34" s="14">
        <f t="shared" si="0"/>
        <v>39.788888888888884</v>
      </c>
      <c r="G34" s="14">
        <f>'Match Score and Team Input'!H34</f>
        <v>15</v>
      </c>
      <c r="H34" s="14">
        <f t="shared" si="1"/>
        <v>24.788888888888884</v>
      </c>
      <c r="I34" s="14">
        <f t="shared" ref="I34:I65" si="6">O34</f>
        <v>-3.93333333333333</v>
      </c>
      <c r="J34" s="7">
        <f>VLOOKUP('Match Score and Team Input'!E34,finaloproutput[], 3, FALSE)</f>
        <v>16.666666666666668</v>
      </c>
      <c r="K34" s="7">
        <f>VLOOKUP('Match Score and Team Input'!F34,finaloproutput[], 3, FALSE)</f>
        <v>14.9</v>
      </c>
      <c r="L34" s="7">
        <f>VLOOKUP('Match Score and Team Input'!G34,finaloproutput[], 3, FALSE)</f>
        <v>14.5</v>
      </c>
      <c r="M34" s="7">
        <f t="shared" si="4"/>
        <v>46.06666666666667</v>
      </c>
      <c r="N34" s="7">
        <f>'Match Score and Team Input'!K34</f>
        <v>50</v>
      </c>
      <c r="O34" s="7">
        <f t="shared" si="5"/>
        <v>-3.93333333333333</v>
      </c>
      <c r="P34" s="7">
        <f t="shared" ref="P34:P65" si="7">H34</f>
        <v>24.788888888888884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</row>
    <row r="35" spans="1:132">
      <c r="A35" s="12">
        <v>34</v>
      </c>
      <c r="B35" s="12"/>
      <c r="C35" s="14">
        <f>VLOOKUP('Match Score and Team Input'!B35, finaloproutput[],3,FALSE)</f>
        <v>19.166666666666668</v>
      </c>
      <c r="D35" s="14">
        <f>VLOOKUP('Match Score and Team Input'!C35, finaloproutput[],3,FALSE)</f>
        <v>12.533333333333333</v>
      </c>
      <c r="E35" s="14">
        <f>VLOOKUP('Match Score and Team Input'!D35, finaloproutput[],3,FALSE)</f>
        <v>17.333333333333332</v>
      </c>
      <c r="F35" s="14">
        <f t="shared" si="0"/>
        <v>49.033333333333331</v>
      </c>
      <c r="G35" s="14">
        <f>'Match Score and Team Input'!H35</f>
        <v>55</v>
      </c>
      <c r="H35" s="14">
        <f t="shared" si="1"/>
        <v>-5.9666666666666686</v>
      </c>
      <c r="I35" s="14">
        <f t="shared" si="6"/>
        <v>-6.37777777777778</v>
      </c>
      <c r="J35" s="7">
        <f>VLOOKUP('Match Score and Team Input'!E35,finaloproutput[], 3, FALSE)</f>
        <v>16.2</v>
      </c>
      <c r="K35" s="7">
        <f>VLOOKUP('Match Score and Team Input'!F35,finaloproutput[], 3, FALSE)</f>
        <v>10.533333333333333</v>
      </c>
      <c r="L35" s="7">
        <f>VLOOKUP('Match Score and Team Input'!G35,finaloproutput[], 3, FALSE)</f>
        <v>16.888888888888889</v>
      </c>
      <c r="M35" s="7">
        <f t="shared" si="4"/>
        <v>43.62222222222222</v>
      </c>
      <c r="N35" s="7">
        <f>'Match Score and Team Input'!K35</f>
        <v>50</v>
      </c>
      <c r="O35" s="7">
        <f t="shared" si="5"/>
        <v>-6.37777777777778</v>
      </c>
      <c r="P35" s="7">
        <f t="shared" si="7"/>
        <v>-5.9666666666666686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</row>
    <row r="36" spans="1:132">
      <c r="A36" s="12">
        <v>35</v>
      </c>
      <c r="B36" s="12"/>
      <c r="C36" s="14">
        <f>VLOOKUP('Match Score and Team Input'!B36, finaloproutput[],3,FALSE)</f>
        <v>17.533333333333335</v>
      </c>
      <c r="D36" s="14">
        <f>VLOOKUP('Match Score and Team Input'!C36, finaloproutput[],3,FALSE)</f>
        <v>13.166666666666666</v>
      </c>
      <c r="E36" s="14">
        <f>VLOOKUP('Match Score and Team Input'!D36, finaloproutput[],3,FALSE)</f>
        <v>16.666666666666668</v>
      </c>
      <c r="F36" s="14">
        <f t="shared" si="0"/>
        <v>47.366666666666674</v>
      </c>
      <c r="G36" s="14">
        <f>'Match Score and Team Input'!H36</f>
        <v>65</v>
      </c>
      <c r="H36" s="14">
        <f t="shared" si="1"/>
        <v>-17.633333333333326</v>
      </c>
      <c r="I36" s="14">
        <f t="shared" si="6"/>
        <v>-5.6468253968253919</v>
      </c>
      <c r="J36" s="7">
        <f>VLOOKUP('Match Score and Team Input'!E36,finaloproutput[], 3, FALSE)</f>
        <v>16.333333333333332</v>
      </c>
      <c r="K36" s="7">
        <f>VLOOKUP('Match Score and Team Input'!F36,finaloproutput[], 3, FALSE)</f>
        <v>17.638888888888889</v>
      </c>
      <c r="L36" s="7">
        <f>VLOOKUP('Match Score and Team Input'!G36,finaloproutput[], 3, FALSE)</f>
        <v>20.380952380952383</v>
      </c>
      <c r="M36" s="7">
        <f t="shared" si="4"/>
        <v>54.353174603174608</v>
      </c>
      <c r="N36" s="7">
        <f>'Match Score and Team Input'!K36</f>
        <v>60</v>
      </c>
      <c r="O36" s="7">
        <f t="shared" si="5"/>
        <v>-5.6468253968253919</v>
      </c>
      <c r="P36" s="7">
        <f t="shared" si="7"/>
        <v>-17.633333333333326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</row>
    <row r="37" spans="1:132">
      <c r="A37" s="12">
        <v>36</v>
      </c>
      <c r="B37" s="12"/>
      <c r="C37" s="14">
        <f>VLOOKUP('Match Score and Team Input'!B37, finaloproutput[],3,FALSE)</f>
        <v>20.313725490196077</v>
      </c>
      <c r="D37" s="14">
        <f>VLOOKUP('Match Score and Team Input'!C37, finaloproutput[],3,FALSE)</f>
        <v>18.055555555555554</v>
      </c>
      <c r="E37" s="14">
        <f>VLOOKUP('Match Score and Team Input'!D37, finaloproutput[],3,FALSE)</f>
        <v>17.619047619047617</v>
      </c>
      <c r="F37" s="14">
        <f t="shared" si="0"/>
        <v>55.988328664799255</v>
      </c>
      <c r="G37" s="14">
        <f>'Match Score and Team Input'!H37</f>
        <v>50</v>
      </c>
      <c r="H37" s="14">
        <f t="shared" si="1"/>
        <v>5.9883286647992549</v>
      </c>
      <c r="I37" s="14">
        <f t="shared" si="6"/>
        <v>27.56666666666667</v>
      </c>
      <c r="J37" s="7">
        <f>VLOOKUP('Match Score and Team Input'!E37,finaloproutput[], 3, FALSE)</f>
        <v>14.833333333333334</v>
      </c>
      <c r="K37" s="7">
        <f>VLOOKUP('Match Score and Team Input'!F37,finaloproutput[], 3, FALSE)</f>
        <v>14.200000000000001</v>
      </c>
      <c r="L37" s="7">
        <f>VLOOKUP('Match Score and Team Input'!G37,finaloproutput[], 3, FALSE)</f>
        <v>13.533333333333333</v>
      </c>
      <c r="M37" s="7">
        <f t="shared" si="4"/>
        <v>42.56666666666667</v>
      </c>
      <c r="N37" s="7">
        <f>'Match Score and Team Input'!K37</f>
        <v>15</v>
      </c>
      <c r="O37" s="7">
        <f t="shared" si="5"/>
        <v>27.56666666666667</v>
      </c>
      <c r="P37" s="7">
        <f t="shared" si="7"/>
        <v>5.9883286647992549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</row>
    <row r="38" spans="1:132">
      <c r="A38" s="12">
        <v>37</v>
      </c>
      <c r="B38" s="12"/>
      <c r="C38" s="14">
        <f>VLOOKUP('Match Score and Team Input'!B38, finaloproutput[],3,FALSE)</f>
        <v>18.666666666666668</v>
      </c>
      <c r="D38" s="14">
        <f>VLOOKUP('Match Score and Team Input'!C38, finaloproutput[],3,FALSE)</f>
        <v>16</v>
      </c>
      <c r="E38" s="14">
        <f>VLOOKUP('Match Score and Team Input'!D38, finaloproutput[],3,FALSE)</f>
        <v>15.866666666666667</v>
      </c>
      <c r="F38" s="14">
        <f t="shared" si="0"/>
        <v>50.533333333333339</v>
      </c>
      <c r="G38" s="14">
        <f>'Match Score and Team Input'!H38</f>
        <v>55</v>
      </c>
      <c r="H38" s="14">
        <f t="shared" si="1"/>
        <v>-4.4666666666666615</v>
      </c>
      <c r="I38" s="14">
        <f t="shared" si="6"/>
        <v>-5.1125356125356163</v>
      </c>
      <c r="J38" s="7">
        <f>VLOOKUP('Match Score and Team Input'!E38,finaloproutput[], 3, FALSE)</f>
        <v>19.128205128205128</v>
      </c>
      <c r="K38" s="7">
        <f>VLOOKUP('Match Score and Team Input'!F38,finaloproutput[], 3, FALSE)</f>
        <v>18.055555555555554</v>
      </c>
      <c r="L38" s="7">
        <f>VLOOKUP('Match Score and Team Input'!G38,finaloproutput[], 3, FALSE)</f>
        <v>12.703703703703704</v>
      </c>
      <c r="M38" s="7">
        <f t="shared" si="4"/>
        <v>49.887464387464384</v>
      </c>
      <c r="N38" s="7">
        <f>'Match Score and Team Input'!K38</f>
        <v>55</v>
      </c>
      <c r="O38" s="7">
        <f t="shared" si="5"/>
        <v>-5.1125356125356163</v>
      </c>
      <c r="P38" s="7">
        <f t="shared" si="7"/>
        <v>-4.4666666666666615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</row>
    <row r="39" spans="1:132">
      <c r="A39" s="12">
        <v>38</v>
      </c>
      <c r="B39" s="12"/>
      <c r="C39" s="14">
        <f>VLOOKUP('Match Score and Team Input'!B39, finaloproutput[],3,FALSE)</f>
        <v>20.138888888888889</v>
      </c>
      <c r="D39" s="14">
        <f>VLOOKUP('Match Score and Team Input'!C39, finaloproutput[],3,FALSE)</f>
        <v>14.148148148148147</v>
      </c>
      <c r="E39" s="14">
        <f>VLOOKUP('Match Score and Team Input'!D39, finaloproutput[],3,FALSE)</f>
        <v>17.666666666666668</v>
      </c>
      <c r="F39" s="14">
        <f t="shared" si="0"/>
        <v>51.953703703703709</v>
      </c>
      <c r="G39" s="14">
        <f>'Match Score and Team Input'!H39</f>
        <v>75</v>
      </c>
      <c r="H39" s="14">
        <f t="shared" si="1"/>
        <v>-23.046296296296291</v>
      </c>
      <c r="I39" s="14">
        <f t="shared" si="6"/>
        <v>17.407407407407405</v>
      </c>
      <c r="J39" s="7">
        <f>VLOOKUP('Match Score and Team Input'!E39,finaloproutput[], 3, FALSE)</f>
        <v>18.24074074074074</v>
      </c>
      <c r="K39" s="7">
        <f>VLOOKUP('Match Score and Team Input'!F39,finaloproutput[], 3, FALSE)</f>
        <v>12.5</v>
      </c>
      <c r="L39" s="7">
        <f>VLOOKUP('Match Score and Team Input'!G39,finaloproutput[], 3, FALSE)</f>
        <v>11.666666666666666</v>
      </c>
      <c r="M39" s="7">
        <f t="shared" si="4"/>
        <v>42.407407407407405</v>
      </c>
      <c r="N39" s="7">
        <f>'Match Score and Team Input'!K39</f>
        <v>25</v>
      </c>
      <c r="O39" s="7">
        <f t="shared" si="5"/>
        <v>17.407407407407405</v>
      </c>
      <c r="P39" s="7">
        <f t="shared" si="7"/>
        <v>-23.046296296296291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</row>
    <row r="40" spans="1:132">
      <c r="A40" s="12">
        <v>39</v>
      </c>
      <c r="B40" s="12"/>
      <c r="C40" s="14">
        <f>VLOOKUP('Match Score and Team Input'!B40, finaloproutput[],3,FALSE)</f>
        <v>16.5</v>
      </c>
      <c r="D40" s="14">
        <f>VLOOKUP('Match Score and Team Input'!C40, finaloproutput[],3,FALSE)</f>
        <v>15.366666666666667</v>
      </c>
      <c r="E40" s="14">
        <f>VLOOKUP('Match Score and Team Input'!D40, finaloproutput[],3,FALSE)</f>
        <v>18.666666666666668</v>
      </c>
      <c r="F40" s="14">
        <f t="shared" si="0"/>
        <v>50.533333333333331</v>
      </c>
      <c r="G40" s="14">
        <f>'Match Score and Team Input'!H40</f>
        <v>70</v>
      </c>
      <c r="H40" s="14">
        <f t="shared" si="1"/>
        <v>-19.466666666666669</v>
      </c>
      <c r="I40" s="14">
        <f t="shared" si="6"/>
        <v>0.43333333333333712</v>
      </c>
      <c r="J40" s="7">
        <f>VLOOKUP('Match Score and Team Input'!E40,finaloproutput[], 3, FALSE)</f>
        <v>16.666666666666668</v>
      </c>
      <c r="K40" s="7">
        <f>VLOOKUP('Match Score and Team Input'!F40,finaloproutput[], 3, FALSE)</f>
        <v>11.6</v>
      </c>
      <c r="L40" s="7">
        <f>VLOOKUP('Match Score and Team Input'!G40,finaloproutput[], 3, FALSE)</f>
        <v>17.166666666666668</v>
      </c>
      <c r="M40" s="7">
        <f t="shared" si="4"/>
        <v>45.433333333333337</v>
      </c>
      <c r="N40" s="7">
        <f>'Match Score and Team Input'!K40</f>
        <v>45</v>
      </c>
      <c r="O40" s="7">
        <f t="shared" si="5"/>
        <v>0.43333333333333712</v>
      </c>
      <c r="P40" s="7">
        <f t="shared" si="7"/>
        <v>-19.466666666666669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</row>
    <row r="41" spans="1:132">
      <c r="A41" s="12">
        <v>40</v>
      </c>
      <c r="B41" s="12"/>
      <c r="C41" s="14">
        <f>VLOOKUP('Match Score and Team Input'!B41, finaloproutput[],3,FALSE)</f>
        <v>15.066666666666668</v>
      </c>
      <c r="D41" s="14">
        <f>VLOOKUP('Match Score and Team Input'!C41, finaloproutput[],3,FALSE)</f>
        <v>17.333333333333332</v>
      </c>
      <c r="E41" s="14">
        <f>VLOOKUP('Match Score and Team Input'!D41, finaloproutput[],3,FALSE)</f>
        <v>13.533333333333333</v>
      </c>
      <c r="F41" s="14">
        <f t="shared" si="0"/>
        <v>45.93333333333333</v>
      </c>
      <c r="G41" s="14">
        <f>'Match Score and Team Input'!H41</f>
        <v>50</v>
      </c>
      <c r="H41" s="14">
        <f t="shared" si="1"/>
        <v>-4.06666666666667</v>
      </c>
      <c r="I41" s="14">
        <f t="shared" si="6"/>
        <v>6.6666666666666643</v>
      </c>
      <c r="J41" s="7">
        <f>VLOOKUP('Match Score and Team Input'!E41,finaloproutput[], 3, FALSE)</f>
        <v>19</v>
      </c>
      <c r="K41" s="7">
        <f>VLOOKUP('Match Score and Team Input'!F41,finaloproutput[], 3, FALSE)</f>
        <v>14.666666666666666</v>
      </c>
      <c r="L41" s="7">
        <f>VLOOKUP('Match Score and Team Input'!G41,finaloproutput[], 3, FALSE)</f>
        <v>18</v>
      </c>
      <c r="M41" s="7">
        <f t="shared" si="4"/>
        <v>51.666666666666664</v>
      </c>
      <c r="N41" s="7">
        <f>'Match Score and Team Input'!K41</f>
        <v>45</v>
      </c>
      <c r="O41" s="7">
        <f t="shared" si="5"/>
        <v>6.6666666666666643</v>
      </c>
      <c r="P41" s="7">
        <f t="shared" si="7"/>
        <v>-4.06666666666667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</row>
    <row r="42" spans="1:132">
      <c r="A42" s="12">
        <v>41</v>
      </c>
      <c r="B42" s="12"/>
      <c r="C42" s="14">
        <f>VLOOKUP('Match Score and Team Input'!B42, finaloproutput[],3,FALSE)</f>
        <v>14.9</v>
      </c>
      <c r="D42" s="14">
        <f>VLOOKUP('Match Score and Team Input'!C42, finaloproutput[],3,FALSE)</f>
        <v>18</v>
      </c>
      <c r="E42" s="14">
        <f>VLOOKUP('Match Score and Team Input'!D42, finaloproutput[],3,FALSE)</f>
        <v>16.666666666666668</v>
      </c>
      <c r="F42" s="14">
        <f t="shared" si="0"/>
        <v>49.566666666666663</v>
      </c>
      <c r="G42" s="14">
        <f>'Match Score and Team Input'!H42</f>
        <v>50</v>
      </c>
      <c r="H42" s="14">
        <f t="shared" si="1"/>
        <v>-0.43333333333333712</v>
      </c>
      <c r="I42" s="14">
        <f t="shared" si="6"/>
        <v>8.6179487179487211</v>
      </c>
      <c r="J42" s="7">
        <f>VLOOKUP('Match Score and Team Input'!E42,finaloproutput[], 3, FALSE)</f>
        <v>15.066666666666668</v>
      </c>
      <c r="K42" s="7">
        <f>VLOOKUP('Match Score and Team Input'!F42,finaloproutput[], 3, FALSE)</f>
        <v>15.384615384615385</v>
      </c>
      <c r="L42" s="7">
        <f>VLOOKUP('Match Score and Team Input'!G42,finaloproutput[], 3, FALSE)</f>
        <v>13.166666666666666</v>
      </c>
      <c r="M42" s="7">
        <f t="shared" si="4"/>
        <v>43.617948717948721</v>
      </c>
      <c r="N42" s="7">
        <f>'Match Score and Team Input'!K42</f>
        <v>35</v>
      </c>
      <c r="O42" s="7">
        <f t="shared" si="5"/>
        <v>8.6179487179487211</v>
      </c>
      <c r="P42" s="7">
        <f t="shared" si="7"/>
        <v>-0.43333333333333712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</row>
    <row r="43" spans="1:132">
      <c r="A43" s="12">
        <v>42</v>
      </c>
      <c r="B43" s="12"/>
      <c r="C43" s="14">
        <f>VLOOKUP('Match Score and Team Input'!B43, finaloproutput[],3,FALSE)</f>
        <v>17.606060606060606</v>
      </c>
      <c r="D43" s="14">
        <f>VLOOKUP('Match Score and Team Input'!C43, finaloproutput[],3,FALSE)</f>
        <v>14.9</v>
      </c>
      <c r="E43" s="14">
        <f>VLOOKUP('Match Score and Team Input'!D43, finaloproutput[],3,FALSE)</f>
        <v>17.333333333333332</v>
      </c>
      <c r="F43" s="14">
        <f t="shared" si="0"/>
        <v>49.839393939393943</v>
      </c>
      <c r="G43" s="14">
        <f>'Match Score and Team Input'!H43</f>
        <v>70</v>
      </c>
      <c r="H43" s="14">
        <f t="shared" si="1"/>
        <v>-20.160606060606057</v>
      </c>
      <c r="I43" s="14">
        <f t="shared" si="6"/>
        <v>-20.435439560439562</v>
      </c>
      <c r="J43" s="7">
        <f>VLOOKUP('Match Score and Team Input'!E43,finaloproutput[], 3, FALSE)</f>
        <v>16.785714285714285</v>
      </c>
      <c r="K43" s="7">
        <f>VLOOKUP('Match Score and Team Input'!F43,finaloproutput[], 3, FALSE)</f>
        <v>18.487179487179485</v>
      </c>
      <c r="L43" s="7">
        <f>VLOOKUP('Match Score and Team Input'!G43,finaloproutput[], 3, FALSE)</f>
        <v>19.291666666666668</v>
      </c>
      <c r="M43" s="7">
        <f t="shared" si="4"/>
        <v>54.564560439560438</v>
      </c>
      <c r="N43" s="7">
        <f>'Match Score and Team Input'!K43</f>
        <v>75</v>
      </c>
      <c r="O43" s="7">
        <f t="shared" si="5"/>
        <v>-20.435439560439562</v>
      </c>
      <c r="P43" s="7">
        <f t="shared" si="7"/>
        <v>-20.160606060606057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</row>
    <row r="44" spans="1:132">
      <c r="A44" s="12">
        <v>43</v>
      </c>
      <c r="B44" s="12"/>
      <c r="C44" s="14">
        <f>VLOOKUP('Match Score and Team Input'!B44, finaloproutput[],3,FALSE)</f>
        <v>16.166666666666668</v>
      </c>
      <c r="D44" s="14">
        <f>VLOOKUP('Match Score and Team Input'!C44, finaloproutput[],3,FALSE)</f>
        <v>16.888888888888889</v>
      </c>
      <c r="E44" s="14">
        <f>VLOOKUP('Match Score and Team Input'!D44, finaloproutput[],3,FALSE)</f>
        <v>16.5</v>
      </c>
      <c r="F44" s="14">
        <f t="shared" si="0"/>
        <v>49.555555555555557</v>
      </c>
      <c r="G44" s="14">
        <f>'Match Score and Team Input'!H44</f>
        <v>55</v>
      </c>
      <c r="H44" s="14">
        <f t="shared" si="1"/>
        <v>-5.4444444444444429</v>
      </c>
      <c r="I44" s="14">
        <f t="shared" si="6"/>
        <v>25.633333333333333</v>
      </c>
      <c r="J44" s="7">
        <f>VLOOKUP('Match Score and Team Input'!E44,finaloproutput[], 3, FALSE)</f>
        <v>13.833333333333334</v>
      </c>
      <c r="K44" s="7">
        <f>VLOOKUP('Match Score and Team Input'!F44,finaloproutput[], 3, FALSE)</f>
        <v>14.766666666666666</v>
      </c>
      <c r="L44" s="7">
        <f>VLOOKUP('Match Score and Team Input'!G44,finaloproutput[], 3, FALSE)</f>
        <v>12.033333333333333</v>
      </c>
      <c r="M44" s="7">
        <f t="shared" si="4"/>
        <v>40.633333333333333</v>
      </c>
      <c r="N44" s="7">
        <f>'Match Score and Team Input'!K44</f>
        <v>15</v>
      </c>
      <c r="O44" s="7">
        <f t="shared" si="5"/>
        <v>25.633333333333333</v>
      </c>
      <c r="P44" s="7">
        <f t="shared" si="7"/>
        <v>-5.4444444444444429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</row>
    <row r="45" spans="1:132">
      <c r="A45" s="12">
        <v>44</v>
      </c>
      <c r="B45" s="12"/>
      <c r="C45" s="14">
        <f>VLOOKUP('Match Score and Team Input'!B45, finaloproutput[],3,FALSE)</f>
        <v>18.714285714285715</v>
      </c>
      <c r="D45" s="14">
        <f>VLOOKUP('Match Score and Team Input'!C45, finaloproutput[],3,FALSE)</f>
        <v>13.866666666666667</v>
      </c>
      <c r="E45" s="14">
        <f>VLOOKUP('Match Score and Team Input'!D45, finaloproutput[],3,FALSE)</f>
        <v>14.833333333333334</v>
      </c>
      <c r="F45" s="14">
        <f t="shared" si="0"/>
        <v>47.414285714285718</v>
      </c>
      <c r="G45" s="14">
        <f>'Match Score and Team Input'!H45</f>
        <v>70</v>
      </c>
      <c r="H45" s="14">
        <f t="shared" si="1"/>
        <v>-22.585714285714282</v>
      </c>
      <c r="I45" s="14">
        <f t="shared" si="6"/>
        <v>-13.833333333333329</v>
      </c>
      <c r="J45" s="7">
        <f>VLOOKUP('Match Score and Team Input'!E45,finaloproutput[], 3, FALSE)</f>
        <v>20.333333333333332</v>
      </c>
      <c r="K45" s="7">
        <f>VLOOKUP('Match Score and Team Input'!F45,finaloproutput[], 3, FALSE)</f>
        <v>16.666666666666668</v>
      </c>
      <c r="L45" s="7">
        <f>VLOOKUP('Match Score and Team Input'!G45,finaloproutput[], 3, FALSE)</f>
        <v>19.166666666666668</v>
      </c>
      <c r="M45" s="7">
        <f t="shared" si="4"/>
        <v>56.166666666666671</v>
      </c>
      <c r="N45" s="7">
        <f>'Match Score and Team Input'!K45</f>
        <v>70</v>
      </c>
      <c r="O45" s="7">
        <f t="shared" si="5"/>
        <v>-13.833333333333329</v>
      </c>
      <c r="P45" s="7">
        <f t="shared" si="7"/>
        <v>-22.585714285714282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</row>
    <row r="46" spans="1:132">
      <c r="A46" s="12">
        <v>45</v>
      </c>
      <c r="B46" s="12"/>
      <c r="C46" s="14">
        <f>VLOOKUP('Match Score and Team Input'!B46, finaloproutput[],3,FALSE)</f>
        <v>13.700000000000001</v>
      </c>
      <c r="D46" s="14">
        <f>VLOOKUP('Match Score and Team Input'!C46, finaloproutput[],3,FALSE)</f>
        <v>20.380952380952383</v>
      </c>
      <c r="E46" s="14">
        <f>VLOOKUP('Match Score and Team Input'!D46, finaloproutput[],3,FALSE)</f>
        <v>21.2</v>
      </c>
      <c r="F46" s="14">
        <f t="shared" si="0"/>
        <v>55.280952380952385</v>
      </c>
      <c r="G46" s="14">
        <f>'Match Score and Team Input'!H46</f>
        <v>70</v>
      </c>
      <c r="H46" s="14">
        <f t="shared" si="1"/>
        <v>-14.719047619047615</v>
      </c>
      <c r="I46" s="14">
        <f t="shared" si="6"/>
        <v>19.238562091503269</v>
      </c>
      <c r="J46" s="7">
        <f>VLOOKUP('Match Score and Team Input'!E46,finaloproutput[], 3, FALSE)</f>
        <v>16</v>
      </c>
      <c r="K46" s="7">
        <f>VLOOKUP('Match Score and Team Input'!F46,finaloproutput[], 3, FALSE)</f>
        <v>18.627450980392158</v>
      </c>
      <c r="L46" s="7">
        <f>VLOOKUP('Match Score and Team Input'!G46,finaloproutput[], 3, FALSE)</f>
        <v>19.611111111111111</v>
      </c>
      <c r="M46" s="7">
        <f t="shared" si="4"/>
        <v>54.238562091503269</v>
      </c>
      <c r="N46" s="7">
        <f>'Match Score and Team Input'!K46</f>
        <v>35</v>
      </c>
      <c r="O46" s="7">
        <f t="shared" si="5"/>
        <v>19.238562091503269</v>
      </c>
      <c r="P46" s="7">
        <f t="shared" si="7"/>
        <v>-14.719047619047615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</row>
    <row r="47" spans="1:132">
      <c r="A47" s="12">
        <v>46</v>
      </c>
      <c r="B47" s="12"/>
      <c r="C47" s="14">
        <f>VLOOKUP('Match Score and Team Input'!B47, finaloproutput[],3,FALSE)</f>
        <v>19.153846153846153</v>
      </c>
      <c r="D47" s="14">
        <f>VLOOKUP('Match Score and Team Input'!C47, finaloproutput[],3,FALSE)</f>
        <v>18.5</v>
      </c>
      <c r="E47" s="14">
        <f>VLOOKUP('Match Score and Team Input'!D47, finaloproutput[],3,FALSE)</f>
        <v>17.222222222222221</v>
      </c>
      <c r="F47" s="14">
        <f t="shared" si="0"/>
        <v>54.876068376068375</v>
      </c>
      <c r="G47" s="14">
        <f>'Match Score and Team Input'!H47</f>
        <v>70</v>
      </c>
      <c r="H47" s="14">
        <f t="shared" si="1"/>
        <v>-15.123931623931625</v>
      </c>
      <c r="I47" s="14">
        <f t="shared" si="6"/>
        <v>7.0370370370369528E-2</v>
      </c>
      <c r="J47" s="7">
        <f>VLOOKUP('Match Score and Team Input'!E47,finaloproutput[], 3, FALSE)</f>
        <v>18.37037037037037</v>
      </c>
      <c r="K47" s="7">
        <f>VLOOKUP('Match Score and Team Input'!F47,finaloproutput[], 3, FALSE)</f>
        <v>17.533333333333335</v>
      </c>
      <c r="L47" s="7">
        <f>VLOOKUP('Match Score and Team Input'!G47,finaloproutput[], 3, FALSE)</f>
        <v>19.166666666666668</v>
      </c>
      <c r="M47" s="7">
        <f t="shared" si="4"/>
        <v>55.07037037037037</v>
      </c>
      <c r="N47" s="7">
        <f>'Match Score and Team Input'!K47</f>
        <v>55</v>
      </c>
      <c r="O47" s="7">
        <f t="shared" si="5"/>
        <v>7.0370370370369528E-2</v>
      </c>
      <c r="P47" s="7">
        <f t="shared" si="7"/>
        <v>-15.123931623931625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</row>
    <row r="48" spans="1:132">
      <c r="A48" s="12">
        <v>47</v>
      </c>
      <c r="B48" s="12"/>
      <c r="C48" s="14">
        <f>VLOOKUP('Match Score and Team Input'!B48, finaloproutput[],3,FALSE)</f>
        <v>16.820512820512821</v>
      </c>
      <c r="D48" s="14">
        <f>VLOOKUP('Match Score and Team Input'!C48, finaloproutput[],3,FALSE)</f>
        <v>11.066666666666668</v>
      </c>
      <c r="E48" s="14">
        <f>VLOOKUP('Match Score and Team Input'!D48, finaloproutput[],3,FALSE)</f>
        <v>14.666666666666666</v>
      </c>
      <c r="F48" s="14">
        <f t="shared" si="0"/>
        <v>42.553846153846152</v>
      </c>
      <c r="G48" s="14">
        <f>'Match Score and Team Input'!H48</f>
        <v>35</v>
      </c>
      <c r="H48" s="14">
        <f t="shared" si="1"/>
        <v>7.5538461538461519</v>
      </c>
      <c r="I48" s="14">
        <f t="shared" si="6"/>
        <v>-18.766666666666666</v>
      </c>
      <c r="J48" s="7">
        <f>VLOOKUP('Match Score and Team Input'!E48,finaloproutput[], 3, FALSE)</f>
        <v>18.166666666666668</v>
      </c>
      <c r="K48" s="7">
        <f>VLOOKUP('Match Score and Team Input'!F48,finaloproutput[], 3, FALSE)</f>
        <v>14.200000000000001</v>
      </c>
      <c r="L48" s="7">
        <f>VLOOKUP('Match Score and Team Input'!G48,finaloproutput[], 3, FALSE)</f>
        <v>18.866666666666667</v>
      </c>
      <c r="M48" s="7">
        <f t="shared" si="4"/>
        <v>51.233333333333334</v>
      </c>
      <c r="N48" s="7">
        <f>'Match Score and Team Input'!K48</f>
        <v>70</v>
      </c>
      <c r="O48" s="7">
        <f t="shared" si="5"/>
        <v>-18.766666666666666</v>
      </c>
      <c r="P48" s="7">
        <f t="shared" si="7"/>
        <v>7.5538461538461519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132">
      <c r="A49" s="12">
        <v>48</v>
      </c>
      <c r="B49" s="12"/>
      <c r="C49" s="14">
        <f>VLOOKUP('Match Score and Team Input'!B49, finaloproutput[],3,FALSE)</f>
        <v>14.5</v>
      </c>
      <c r="D49" s="14">
        <f>VLOOKUP('Match Score and Team Input'!C49, finaloproutput[],3,FALSE)</f>
        <v>18.833333333333332</v>
      </c>
      <c r="E49" s="14">
        <f>VLOOKUP('Match Score and Team Input'!D49, finaloproutput[],3,FALSE)</f>
        <v>18.055555555555554</v>
      </c>
      <c r="F49" s="14">
        <f t="shared" si="0"/>
        <v>51.388888888888886</v>
      </c>
      <c r="G49" s="14">
        <f>'Match Score and Team Input'!H49</f>
        <v>35</v>
      </c>
      <c r="H49" s="14">
        <f t="shared" si="1"/>
        <v>16.388888888888886</v>
      </c>
      <c r="I49" s="14">
        <f t="shared" si="6"/>
        <v>14.56666666666667</v>
      </c>
      <c r="J49" s="7">
        <f>VLOOKUP('Match Score and Team Input'!E49,finaloproutput[], 3, FALSE)</f>
        <v>17.533333333333335</v>
      </c>
      <c r="K49" s="7">
        <f>VLOOKUP('Match Score and Team Input'!F49,finaloproutput[], 3, FALSE)</f>
        <v>10.533333333333333</v>
      </c>
      <c r="L49" s="7">
        <f>VLOOKUP('Match Score and Team Input'!G49,finaloproutput[], 3, FALSE)</f>
        <v>16.5</v>
      </c>
      <c r="M49" s="7">
        <f t="shared" si="4"/>
        <v>44.56666666666667</v>
      </c>
      <c r="N49" s="7">
        <f>'Match Score and Team Input'!K49</f>
        <v>30</v>
      </c>
      <c r="O49" s="7">
        <f t="shared" si="5"/>
        <v>14.56666666666667</v>
      </c>
      <c r="P49" s="7">
        <f t="shared" si="7"/>
        <v>16.388888888888886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132">
      <c r="A50" s="12">
        <v>49</v>
      </c>
      <c r="B50" s="12"/>
      <c r="C50" s="14">
        <f>VLOOKUP('Match Score and Team Input'!B50, finaloproutput[],3,FALSE)</f>
        <v>10.533333333333333</v>
      </c>
      <c r="D50" s="14">
        <f>VLOOKUP('Match Score and Team Input'!C50, finaloproutput[],3,FALSE)</f>
        <v>16.727272727272727</v>
      </c>
      <c r="E50" s="14">
        <f>VLOOKUP('Match Score and Team Input'!D50, finaloproutput[],3,FALSE)</f>
        <v>13.166666666666666</v>
      </c>
      <c r="F50" s="14">
        <f t="shared" si="0"/>
        <v>40.427272727272722</v>
      </c>
      <c r="G50" s="14">
        <f>'Match Score and Team Input'!H50</f>
        <v>30</v>
      </c>
      <c r="H50" s="14">
        <f t="shared" si="1"/>
        <v>10.427272727272722</v>
      </c>
      <c r="I50" s="14">
        <f t="shared" si="6"/>
        <v>33.452380952380949</v>
      </c>
      <c r="J50" s="7">
        <f>VLOOKUP('Match Score and Team Input'!E50,finaloproutput[], 3, FALSE)</f>
        <v>15.666666666666666</v>
      </c>
      <c r="K50" s="7">
        <f>VLOOKUP('Match Score and Team Input'!F50,finaloproutput[], 3, FALSE)</f>
        <v>17.619047619047617</v>
      </c>
      <c r="L50" s="7">
        <f>VLOOKUP('Match Score and Team Input'!G50,finaloproutput[], 3, FALSE)</f>
        <v>15.166666666666666</v>
      </c>
      <c r="M50" s="7">
        <f t="shared" si="4"/>
        <v>48.452380952380949</v>
      </c>
      <c r="N50" s="7">
        <f>'Match Score and Team Input'!K50</f>
        <v>15</v>
      </c>
      <c r="O50" s="7">
        <f t="shared" si="5"/>
        <v>33.452380952380949</v>
      </c>
      <c r="P50" s="7">
        <f t="shared" si="7"/>
        <v>10.427272727272722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</row>
    <row r="51" spans="1:132">
      <c r="A51" s="12">
        <v>50</v>
      </c>
      <c r="B51" s="12"/>
      <c r="C51" s="14">
        <f>VLOOKUP('Match Score and Team Input'!B51, finaloproutput[],3,FALSE)</f>
        <v>16.333333333333332</v>
      </c>
      <c r="D51" s="14">
        <f>VLOOKUP('Match Score and Team Input'!C51, finaloproutput[],3,FALSE)</f>
        <v>21.547619047619047</v>
      </c>
      <c r="E51" s="14">
        <f>VLOOKUP('Match Score and Team Input'!D51, finaloproutput[],3,FALSE)</f>
        <v>12.533333333333333</v>
      </c>
      <c r="F51" s="14">
        <f t="shared" si="0"/>
        <v>50.414285714285711</v>
      </c>
      <c r="G51" s="14">
        <f>'Match Score and Team Input'!H51</f>
        <v>45</v>
      </c>
      <c r="H51" s="14">
        <f t="shared" si="1"/>
        <v>5.414285714285711</v>
      </c>
      <c r="I51" s="14">
        <f t="shared" si="6"/>
        <v>-20.188888888888883</v>
      </c>
      <c r="J51" s="7">
        <f>VLOOKUP('Match Score and Team Input'!E51,finaloproutput[], 3, FALSE)</f>
        <v>20.74074074074074</v>
      </c>
      <c r="K51" s="7">
        <f>VLOOKUP('Match Score and Team Input'!F51,finaloproutput[], 3, FALSE)</f>
        <v>17.037037037037038</v>
      </c>
      <c r="L51" s="7">
        <f>VLOOKUP('Match Score and Team Input'!G51,finaloproutput[], 3, FALSE)</f>
        <v>17.033333333333335</v>
      </c>
      <c r="M51" s="7">
        <f t="shared" si="4"/>
        <v>54.811111111111117</v>
      </c>
      <c r="N51" s="7">
        <f>'Match Score and Team Input'!K51</f>
        <v>75</v>
      </c>
      <c r="O51" s="7">
        <f t="shared" si="5"/>
        <v>-20.188888888888883</v>
      </c>
      <c r="P51" s="7">
        <f t="shared" si="7"/>
        <v>5.414285714285711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</row>
    <row r="52" spans="1:132">
      <c r="A52" s="12">
        <v>51</v>
      </c>
      <c r="B52" s="12"/>
      <c r="C52" s="14">
        <f>VLOOKUP('Match Score and Team Input'!B52, finaloproutput[],3,FALSE)</f>
        <v>19.166666666666668</v>
      </c>
      <c r="D52" s="14">
        <f>VLOOKUP('Match Score and Team Input'!C52, finaloproutput[],3,FALSE)</f>
        <v>16.566666666666666</v>
      </c>
      <c r="E52" s="14">
        <f>VLOOKUP('Match Score and Team Input'!D52, finaloproutput[],3,FALSE)</f>
        <v>18.7</v>
      </c>
      <c r="F52" s="14">
        <f t="shared" si="0"/>
        <v>54.433333333333337</v>
      </c>
      <c r="G52" s="14">
        <f>'Match Score and Team Input'!H52</f>
        <v>70</v>
      </c>
      <c r="H52" s="14">
        <f t="shared" si="1"/>
        <v>-15.566666666666663</v>
      </c>
      <c r="I52" s="14">
        <f t="shared" si="6"/>
        <v>-3.3333333333333286</v>
      </c>
      <c r="J52" s="7">
        <f>VLOOKUP('Match Score and Team Input'!E52,finaloproutput[], 3, FALSE)</f>
        <v>14.466666666666667</v>
      </c>
      <c r="K52" s="7">
        <f>VLOOKUP('Match Score and Team Input'!F52,finaloproutput[], 3, FALSE)</f>
        <v>15.200000000000001</v>
      </c>
      <c r="L52" s="7">
        <f>VLOOKUP('Match Score and Team Input'!G52,finaloproutput[], 3, FALSE)</f>
        <v>18</v>
      </c>
      <c r="M52" s="7">
        <f t="shared" si="4"/>
        <v>47.666666666666671</v>
      </c>
      <c r="N52" s="7">
        <f>'Match Score and Team Input'!K52</f>
        <v>51</v>
      </c>
      <c r="O52" s="7">
        <f t="shared" si="5"/>
        <v>-3.3333333333333286</v>
      </c>
      <c r="P52" s="7">
        <f t="shared" si="7"/>
        <v>-15.566666666666663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</row>
    <row r="53" spans="1:132">
      <c r="A53" s="12">
        <v>52</v>
      </c>
      <c r="B53" s="12"/>
      <c r="C53" s="14">
        <f>VLOOKUP('Match Score and Team Input'!B53, finaloproutput[],3,FALSE)</f>
        <v>20.313725490196077</v>
      </c>
      <c r="D53" s="14">
        <f>VLOOKUP('Match Score and Team Input'!C53, finaloproutput[],3,FALSE)</f>
        <v>18.939393939393941</v>
      </c>
      <c r="E53" s="14">
        <f>VLOOKUP('Match Score and Team Input'!D53, finaloproutput[],3,FALSE)</f>
        <v>16.2</v>
      </c>
      <c r="F53" s="14">
        <f t="shared" si="0"/>
        <v>55.453119429590018</v>
      </c>
      <c r="G53" s="14">
        <f>'Match Score and Team Input'!H53</f>
        <v>70</v>
      </c>
      <c r="H53" s="14">
        <f t="shared" si="1"/>
        <v>-14.546880570409982</v>
      </c>
      <c r="I53" s="14">
        <f t="shared" si="6"/>
        <v>-19.083333333333343</v>
      </c>
      <c r="J53" s="7">
        <f>VLOOKUP('Match Score and Team Input'!E53,finaloproutput[], 3, FALSE)</f>
        <v>19.027777777777779</v>
      </c>
      <c r="K53" s="7">
        <f>VLOOKUP('Match Score and Team Input'!F53,finaloproutput[], 3, FALSE)</f>
        <v>20.555555555555554</v>
      </c>
      <c r="L53" s="7">
        <f>VLOOKUP('Match Score and Team Input'!G53,finaloproutput[], 3, FALSE)</f>
        <v>16.333333333333332</v>
      </c>
      <c r="M53" s="7">
        <f t="shared" si="4"/>
        <v>55.916666666666657</v>
      </c>
      <c r="N53" s="7">
        <f>'Match Score and Team Input'!K53</f>
        <v>75</v>
      </c>
      <c r="O53" s="7">
        <f t="shared" si="5"/>
        <v>-19.083333333333343</v>
      </c>
      <c r="P53" s="7">
        <f t="shared" si="7"/>
        <v>-14.546880570409982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</row>
    <row r="54" spans="1:132">
      <c r="A54" s="12">
        <v>53</v>
      </c>
      <c r="B54" s="12"/>
      <c r="C54" s="14">
        <f>VLOOKUP('Match Score and Team Input'!B54, finaloproutput[],3,FALSE)</f>
        <v>19.291666666666668</v>
      </c>
      <c r="D54" s="14">
        <f>VLOOKUP('Match Score and Team Input'!C54, finaloproutput[],3,FALSE)</f>
        <v>18.433333333333334</v>
      </c>
      <c r="E54" s="14">
        <f>VLOOKUP('Match Score and Team Input'!D54, finaloproutput[],3,FALSE)</f>
        <v>13.533333333333333</v>
      </c>
      <c r="F54" s="14">
        <f t="shared" si="0"/>
        <v>51.258333333333333</v>
      </c>
      <c r="G54" s="14">
        <f>'Match Score and Team Input'!H54</f>
        <v>55</v>
      </c>
      <c r="H54" s="14">
        <f t="shared" si="1"/>
        <v>-3.7416666666666671</v>
      </c>
      <c r="I54" s="14">
        <f t="shared" si="6"/>
        <v>-1.3611111111111143</v>
      </c>
      <c r="J54" s="7">
        <f>VLOOKUP('Match Score and Team Input'!E54,finaloproutput[], 3, FALSE)</f>
        <v>18.666666666666668</v>
      </c>
      <c r="K54" s="7">
        <f>VLOOKUP('Match Score and Team Input'!F54,finaloproutput[], 3, FALSE)</f>
        <v>17.638888888888889</v>
      </c>
      <c r="L54" s="7">
        <f>VLOOKUP('Match Score and Team Input'!G54,finaloproutput[], 3, FALSE)</f>
        <v>17.333333333333332</v>
      </c>
      <c r="M54" s="7">
        <f t="shared" si="4"/>
        <v>53.638888888888886</v>
      </c>
      <c r="N54" s="7">
        <f>'Match Score and Team Input'!K54</f>
        <v>55</v>
      </c>
      <c r="O54" s="7">
        <f t="shared" si="5"/>
        <v>-1.3611111111111143</v>
      </c>
      <c r="P54" s="7">
        <f t="shared" si="7"/>
        <v>-3.7416666666666671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</row>
    <row r="55" spans="1:132">
      <c r="A55" s="12">
        <v>54</v>
      </c>
      <c r="B55" s="12"/>
      <c r="C55" s="14">
        <f>VLOOKUP('Match Score and Team Input'!B55, finaloproutput[],3,FALSE)</f>
        <v>13.700000000000001</v>
      </c>
      <c r="D55" s="14">
        <f>VLOOKUP('Match Score and Team Input'!C55, finaloproutput[],3,FALSE)</f>
        <v>17.333333333333332</v>
      </c>
      <c r="E55" s="14">
        <f>VLOOKUP('Match Score and Team Input'!D55, finaloproutput[],3,FALSE)</f>
        <v>15.384615384615385</v>
      </c>
      <c r="F55" s="14">
        <f t="shared" si="0"/>
        <v>46.417948717948718</v>
      </c>
      <c r="G55" s="14">
        <f>'Match Score and Team Input'!H55</f>
        <v>55</v>
      </c>
      <c r="H55" s="14">
        <f t="shared" si="1"/>
        <v>-8.5820512820512818</v>
      </c>
      <c r="I55" s="14">
        <f t="shared" si="6"/>
        <v>-3.4666666666666686</v>
      </c>
      <c r="J55" s="7">
        <f>VLOOKUP('Match Score and Team Input'!E55,finaloproutput[], 3, FALSE)</f>
        <v>14.666666666666666</v>
      </c>
      <c r="K55" s="7">
        <f>VLOOKUP('Match Score and Team Input'!F55,finaloproutput[], 3, FALSE)</f>
        <v>15.366666666666667</v>
      </c>
      <c r="L55" s="7">
        <f>VLOOKUP('Match Score and Team Input'!G55,finaloproutput[], 3, FALSE)</f>
        <v>16.5</v>
      </c>
      <c r="M55" s="7">
        <f t="shared" si="4"/>
        <v>46.533333333333331</v>
      </c>
      <c r="N55" s="7">
        <f>'Match Score and Team Input'!K55</f>
        <v>50</v>
      </c>
      <c r="O55" s="7">
        <f t="shared" si="5"/>
        <v>-3.4666666666666686</v>
      </c>
      <c r="P55" s="7">
        <f t="shared" si="7"/>
        <v>-8.5820512820512818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</row>
    <row r="56" spans="1:132">
      <c r="A56" s="12">
        <v>55</v>
      </c>
      <c r="B56" s="12"/>
      <c r="C56" s="14">
        <f>VLOOKUP('Match Score and Team Input'!B56, finaloproutput[],3,FALSE)</f>
        <v>17.533333333333335</v>
      </c>
      <c r="D56" s="14">
        <f>VLOOKUP('Match Score and Team Input'!C56, finaloproutput[],3,FALSE)</f>
        <v>16</v>
      </c>
      <c r="E56" s="14">
        <f>VLOOKUP('Match Score and Team Input'!D56, finaloproutput[],3,FALSE)</f>
        <v>18</v>
      </c>
      <c r="F56" s="14">
        <f t="shared" si="0"/>
        <v>51.533333333333331</v>
      </c>
      <c r="G56" s="14">
        <f>'Match Score and Team Input'!H56</f>
        <v>50</v>
      </c>
      <c r="H56" s="14">
        <f t="shared" si="1"/>
        <v>1.5333333333333314</v>
      </c>
      <c r="I56" s="14">
        <f t="shared" si="6"/>
        <v>-19.11349206349206</v>
      </c>
      <c r="J56" s="7">
        <f>VLOOKUP('Match Score and Team Input'!E56,finaloproutput[], 3, FALSE)</f>
        <v>20.138888888888889</v>
      </c>
      <c r="K56" s="7">
        <f>VLOOKUP('Match Score and Team Input'!F56,finaloproutput[], 3, FALSE)</f>
        <v>12.033333333333333</v>
      </c>
      <c r="L56" s="7">
        <f>VLOOKUP('Match Score and Team Input'!G56,finaloproutput[], 3, FALSE)</f>
        <v>18.714285714285715</v>
      </c>
      <c r="M56" s="7">
        <f t="shared" si="4"/>
        <v>50.88650793650794</v>
      </c>
      <c r="N56" s="7">
        <f>'Match Score and Team Input'!K56</f>
        <v>70</v>
      </c>
      <c r="O56" s="7">
        <f t="shared" si="5"/>
        <v>-19.11349206349206</v>
      </c>
      <c r="P56" s="7">
        <f t="shared" si="7"/>
        <v>1.5333333333333314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</row>
    <row r="57" spans="1:132">
      <c r="A57" s="12">
        <v>56</v>
      </c>
      <c r="B57" s="12"/>
      <c r="C57" s="14">
        <f>VLOOKUP('Match Score and Team Input'!B57, finaloproutput[],3,FALSE)</f>
        <v>18.627450980392158</v>
      </c>
      <c r="D57" s="14">
        <f>VLOOKUP('Match Score and Team Input'!C57, finaloproutput[],3,FALSE)</f>
        <v>17.166666666666668</v>
      </c>
      <c r="E57" s="14">
        <f>VLOOKUP('Match Score and Team Input'!D57, finaloproutput[],3,FALSE)</f>
        <v>13.533333333333333</v>
      </c>
      <c r="F57" s="14">
        <f t="shared" si="0"/>
        <v>49.327450980392157</v>
      </c>
      <c r="G57" s="14">
        <f>'Match Score and Team Input'!H57</f>
        <v>35</v>
      </c>
      <c r="H57" s="14">
        <f t="shared" si="1"/>
        <v>14.327450980392157</v>
      </c>
      <c r="I57" s="14">
        <f t="shared" si="6"/>
        <v>21.61904761904762</v>
      </c>
      <c r="J57" s="7">
        <f>VLOOKUP('Match Score and Team Input'!E57,finaloproutput[], 3, FALSE)</f>
        <v>16.785714285714285</v>
      </c>
      <c r="K57" s="7">
        <f>VLOOKUP('Match Score and Team Input'!F57,finaloproutput[], 3, FALSE)</f>
        <v>16.666666666666668</v>
      </c>
      <c r="L57" s="7">
        <f>VLOOKUP('Match Score and Team Input'!G57,finaloproutput[], 3, FALSE)</f>
        <v>18.166666666666668</v>
      </c>
      <c r="M57" s="7">
        <f t="shared" si="4"/>
        <v>51.61904761904762</v>
      </c>
      <c r="N57" s="7">
        <f>'Match Score and Team Input'!K57</f>
        <v>30</v>
      </c>
      <c r="O57" s="7">
        <f t="shared" si="5"/>
        <v>21.61904761904762</v>
      </c>
      <c r="P57" s="7">
        <f t="shared" si="7"/>
        <v>14.327450980392157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</row>
    <row r="58" spans="1:132">
      <c r="A58" s="12">
        <v>57</v>
      </c>
      <c r="B58" s="12"/>
      <c r="C58" s="14">
        <f>VLOOKUP('Match Score and Team Input'!B58, finaloproutput[],3,FALSE)</f>
        <v>16.666666666666668</v>
      </c>
      <c r="D58" s="14">
        <f>VLOOKUP('Match Score and Team Input'!C58, finaloproutput[],3,FALSE)</f>
        <v>15.666666666666666</v>
      </c>
      <c r="E58" s="14">
        <f>VLOOKUP('Match Score and Team Input'!D58, finaloproutput[],3,FALSE)</f>
        <v>19</v>
      </c>
      <c r="F58" s="14">
        <f t="shared" si="0"/>
        <v>51.333333333333336</v>
      </c>
      <c r="G58" s="14">
        <f>'Match Score and Team Input'!H58</f>
        <v>35</v>
      </c>
      <c r="H58" s="14">
        <f t="shared" si="1"/>
        <v>16.333333333333336</v>
      </c>
      <c r="I58" s="14">
        <f t="shared" si="6"/>
        <v>19.600000000000001</v>
      </c>
      <c r="J58" s="7">
        <f>VLOOKUP('Match Score and Team Input'!E58,finaloproutput[], 3, FALSE)</f>
        <v>14.9</v>
      </c>
      <c r="K58" s="7">
        <f>VLOOKUP('Match Score and Team Input'!F58,finaloproutput[], 3, FALSE)</f>
        <v>19.166666666666668</v>
      </c>
      <c r="L58" s="7">
        <f>VLOOKUP('Match Score and Team Input'!G58,finaloproutput[], 3, FALSE)</f>
        <v>10.533333333333333</v>
      </c>
      <c r="M58" s="7">
        <f t="shared" si="4"/>
        <v>44.6</v>
      </c>
      <c r="N58" s="7">
        <f>'Match Score and Team Input'!K58</f>
        <v>25</v>
      </c>
      <c r="O58" s="7">
        <f t="shared" si="5"/>
        <v>19.600000000000001</v>
      </c>
      <c r="P58" s="7">
        <f t="shared" si="7"/>
        <v>16.333333333333336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</row>
    <row r="59" spans="1:132">
      <c r="A59" s="12">
        <v>58</v>
      </c>
      <c r="B59" s="12"/>
      <c r="C59" s="14">
        <f>VLOOKUP('Match Score and Team Input'!B59, finaloproutput[],3,FALSE)</f>
        <v>12.533333333333333</v>
      </c>
      <c r="D59" s="14">
        <f>VLOOKUP('Match Score and Team Input'!C59, finaloproutput[],3,FALSE)</f>
        <v>11.066666666666668</v>
      </c>
      <c r="E59" s="14">
        <f>VLOOKUP('Match Score and Team Input'!D59, finaloproutput[],3,FALSE)</f>
        <v>17.666666666666668</v>
      </c>
      <c r="F59" s="14">
        <f t="shared" si="0"/>
        <v>41.266666666666666</v>
      </c>
      <c r="G59" s="14">
        <f>'Match Score and Team Input'!H59</f>
        <v>50</v>
      </c>
      <c r="H59" s="14">
        <f t="shared" si="1"/>
        <v>-8.7333333333333343</v>
      </c>
      <c r="I59" s="14">
        <f t="shared" si="6"/>
        <v>-1.6666666666666714</v>
      </c>
      <c r="J59" s="7">
        <f>VLOOKUP('Match Score and Team Input'!E59,finaloproutput[], 3, FALSE)</f>
        <v>17.222222222222221</v>
      </c>
      <c r="K59" s="7">
        <f>VLOOKUP('Match Score and Team Input'!F59,finaloproutput[], 3, FALSE)</f>
        <v>18.055555555555554</v>
      </c>
      <c r="L59" s="7">
        <f>VLOOKUP('Match Score and Team Input'!G59,finaloproutput[], 3, FALSE)</f>
        <v>18.055555555555554</v>
      </c>
      <c r="M59" s="7">
        <f t="shared" si="4"/>
        <v>53.333333333333329</v>
      </c>
      <c r="N59" s="7">
        <f>'Match Score and Team Input'!K59</f>
        <v>55</v>
      </c>
      <c r="O59" s="7">
        <f t="shared" si="5"/>
        <v>-1.6666666666666714</v>
      </c>
      <c r="P59" s="7">
        <f t="shared" si="7"/>
        <v>-8.7333333333333343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</row>
    <row r="60" spans="1:132">
      <c r="A60" s="12">
        <v>59</v>
      </c>
      <c r="B60" s="12"/>
      <c r="C60" s="14">
        <f>VLOOKUP('Match Score and Team Input'!B60, finaloproutput[],3,FALSE)</f>
        <v>19.166666666666668</v>
      </c>
      <c r="D60" s="14">
        <f>VLOOKUP('Match Score and Team Input'!C60, finaloproutput[],3,FALSE)</f>
        <v>13.166666666666666</v>
      </c>
      <c r="E60" s="14">
        <f>VLOOKUP('Match Score and Team Input'!D60, finaloproutput[],3,FALSE)</f>
        <v>12.5</v>
      </c>
      <c r="F60" s="14">
        <f t="shared" si="0"/>
        <v>44.833333333333336</v>
      </c>
      <c r="G60" s="14">
        <f>'Match Score and Team Input'!H60</f>
        <v>30</v>
      </c>
      <c r="H60" s="14">
        <f t="shared" si="1"/>
        <v>14.833333333333336</v>
      </c>
      <c r="I60" s="14">
        <f t="shared" si="6"/>
        <v>-18.499999999999993</v>
      </c>
      <c r="J60" s="7">
        <f>VLOOKUP('Match Score and Team Input'!E60,finaloproutput[], 3, FALSE)</f>
        <v>18</v>
      </c>
      <c r="K60" s="7">
        <f>VLOOKUP('Match Score and Team Input'!F60,finaloproutput[], 3, FALSE)</f>
        <v>18.666666666666668</v>
      </c>
      <c r="L60" s="7">
        <f>VLOOKUP('Match Score and Team Input'!G60,finaloproutput[], 3, FALSE)</f>
        <v>14.833333333333334</v>
      </c>
      <c r="M60" s="7">
        <f t="shared" si="4"/>
        <v>51.500000000000007</v>
      </c>
      <c r="N60" s="7">
        <f>'Match Score and Team Input'!K60</f>
        <v>70</v>
      </c>
      <c r="O60" s="7">
        <f t="shared" si="5"/>
        <v>-18.499999999999993</v>
      </c>
      <c r="P60" s="7">
        <f t="shared" si="7"/>
        <v>14.833333333333336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</row>
    <row r="61" spans="1:132">
      <c r="A61" s="12">
        <v>60</v>
      </c>
      <c r="B61" s="12"/>
      <c r="C61" s="14">
        <f>VLOOKUP('Match Score and Team Input'!B61, finaloproutput[],3,FALSE)</f>
        <v>15.200000000000001</v>
      </c>
      <c r="D61" s="14">
        <f>VLOOKUP('Match Score and Team Input'!C61, finaloproutput[],3,FALSE)</f>
        <v>18.5</v>
      </c>
      <c r="E61" s="14">
        <f>VLOOKUP('Match Score and Team Input'!D61, finaloproutput[],3,FALSE)</f>
        <v>13.866666666666667</v>
      </c>
      <c r="F61" s="14">
        <f t="shared" si="0"/>
        <v>47.56666666666667</v>
      </c>
      <c r="G61" s="14">
        <f>'Match Score and Team Input'!H61</f>
        <v>75</v>
      </c>
      <c r="H61" s="14">
        <f t="shared" si="1"/>
        <v>-27.43333333333333</v>
      </c>
      <c r="I61" s="14">
        <f t="shared" si="6"/>
        <v>-11.452941176470588</v>
      </c>
      <c r="J61" s="7">
        <f>VLOOKUP('Match Score and Team Input'!E61,finaloproutput[], 3, FALSE)</f>
        <v>20.313725490196077</v>
      </c>
      <c r="K61" s="7">
        <f>VLOOKUP('Match Score and Team Input'!F61,finaloproutput[], 3, FALSE)</f>
        <v>21.2</v>
      </c>
      <c r="L61" s="7">
        <f>VLOOKUP('Match Score and Team Input'!G61,finaloproutput[], 3, FALSE)</f>
        <v>17.033333333333335</v>
      </c>
      <c r="M61" s="7">
        <f t="shared" si="4"/>
        <v>58.547058823529412</v>
      </c>
      <c r="N61" s="7">
        <f>'Match Score and Team Input'!K61</f>
        <v>70</v>
      </c>
      <c r="O61" s="7">
        <f t="shared" si="5"/>
        <v>-11.452941176470588</v>
      </c>
      <c r="P61" s="7">
        <f t="shared" si="7"/>
        <v>-27.43333333333333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</row>
    <row r="62" spans="1:132">
      <c r="A62" s="12">
        <v>61</v>
      </c>
      <c r="B62" s="12"/>
      <c r="C62" s="14">
        <f>VLOOKUP('Match Score and Team Input'!B62, finaloproutput[],3,FALSE)</f>
        <v>17.606060606060606</v>
      </c>
      <c r="D62" s="14">
        <f>VLOOKUP('Match Score and Team Input'!C62, finaloproutput[],3,FALSE)</f>
        <v>16.333333333333332</v>
      </c>
      <c r="E62" s="14">
        <f>VLOOKUP('Match Score and Team Input'!D62, finaloproutput[],3,FALSE)</f>
        <v>15.066666666666668</v>
      </c>
      <c r="F62" s="14">
        <f t="shared" si="0"/>
        <v>49.006060606060608</v>
      </c>
      <c r="G62" s="14">
        <f>'Match Score and Team Input'!H62</f>
        <v>56</v>
      </c>
      <c r="H62" s="14">
        <f t="shared" si="1"/>
        <v>-6.9939393939393923</v>
      </c>
      <c r="I62" s="14">
        <f t="shared" si="6"/>
        <v>-17.888888888888886</v>
      </c>
      <c r="J62" s="7">
        <f>VLOOKUP('Match Score and Team Input'!E62,finaloproutput[], 3, FALSE)</f>
        <v>19.611111111111111</v>
      </c>
      <c r="K62" s="7">
        <f>VLOOKUP('Match Score and Team Input'!F62,finaloproutput[], 3, FALSE)</f>
        <v>16.166666666666668</v>
      </c>
      <c r="L62" s="7">
        <f>VLOOKUP('Match Score and Team Input'!G62,finaloproutput[], 3, FALSE)</f>
        <v>16.333333333333332</v>
      </c>
      <c r="M62" s="7">
        <f t="shared" si="4"/>
        <v>52.111111111111114</v>
      </c>
      <c r="N62" s="7">
        <f>'Match Score and Team Input'!K62</f>
        <v>70</v>
      </c>
      <c r="O62" s="7">
        <f t="shared" si="5"/>
        <v>-17.888888888888886</v>
      </c>
      <c r="P62" s="7">
        <f t="shared" si="7"/>
        <v>-6.9939393939393923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</row>
    <row r="63" spans="1:132">
      <c r="A63" s="12">
        <v>62</v>
      </c>
      <c r="B63" s="12"/>
      <c r="C63" s="14">
        <f>VLOOKUP('Match Score and Team Input'!B63, finaloproutput[],3,FALSE)</f>
        <v>14.200000000000001</v>
      </c>
      <c r="D63" s="14">
        <f>VLOOKUP('Match Score and Team Input'!C63, finaloproutput[],3,FALSE)</f>
        <v>14.148148148148147</v>
      </c>
      <c r="E63" s="14">
        <f>VLOOKUP('Match Score and Team Input'!D63, finaloproutput[],3,FALSE)</f>
        <v>16.566666666666666</v>
      </c>
      <c r="F63" s="14">
        <f t="shared" si="0"/>
        <v>44.914814814814818</v>
      </c>
      <c r="G63" s="14">
        <f>'Match Score and Team Input'!H63</f>
        <v>41</v>
      </c>
      <c r="H63" s="14">
        <f t="shared" si="1"/>
        <v>3.9148148148148181</v>
      </c>
      <c r="I63" s="14">
        <f t="shared" si="6"/>
        <v>-18.560606060606062</v>
      </c>
      <c r="J63" s="7">
        <f>VLOOKUP('Match Score and Team Input'!E63,finaloproutput[], 3, FALSE)</f>
        <v>16.5</v>
      </c>
      <c r="K63" s="7">
        <f>VLOOKUP('Match Score and Team Input'!F63,finaloproutput[], 3, FALSE)</f>
        <v>16</v>
      </c>
      <c r="L63" s="7">
        <f>VLOOKUP('Match Score and Team Input'!G63,finaloproutput[], 3, FALSE)</f>
        <v>18.939393939393941</v>
      </c>
      <c r="M63" s="7">
        <f t="shared" si="4"/>
        <v>51.439393939393938</v>
      </c>
      <c r="N63" s="7">
        <f>'Match Score and Team Input'!K63</f>
        <v>70</v>
      </c>
      <c r="O63" s="7">
        <f t="shared" si="5"/>
        <v>-18.560606060606062</v>
      </c>
      <c r="P63" s="7">
        <f t="shared" si="7"/>
        <v>3.9148148148148181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</row>
    <row r="64" spans="1:132">
      <c r="A64" s="12">
        <v>63</v>
      </c>
      <c r="B64" s="12"/>
      <c r="C64" s="14">
        <f>VLOOKUP('Match Score and Team Input'!B64, finaloproutput[],3,FALSE)</f>
        <v>15.866666666666667</v>
      </c>
      <c r="D64" s="14">
        <f>VLOOKUP('Match Score and Team Input'!C64, finaloproutput[],3,FALSE)</f>
        <v>18.866666666666667</v>
      </c>
      <c r="E64" s="14">
        <f>VLOOKUP('Match Score and Team Input'!D64, finaloproutput[],3,FALSE)</f>
        <v>16.888888888888889</v>
      </c>
      <c r="F64" s="14">
        <f t="shared" si="0"/>
        <v>51.62222222222222</v>
      </c>
      <c r="G64" s="14">
        <f>'Match Score and Team Input'!H62</f>
        <v>56</v>
      </c>
      <c r="H64" s="14">
        <f t="shared" si="1"/>
        <v>-4.37777777777778</v>
      </c>
      <c r="I64" s="14">
        <f t="shared" si="6"/>
        <v>-11.844444444444449</v>
      </c>
      <c r="J64" s="7">
        <f>VLOOKUP('Match Score and Team Input'!E64,finaloproutput[], 3, FALSE)</f>
        <v>19.166666666666668</v>
      </c>
      <c r="K64" s="7">
        <f>VLOOKUP('Match Score and Team Input'!F64,finaloproutput[], 3, FALSE)</f>
        <v>20.555555555555554</v>
      </c>
      <c r="L64" s="7">
        <f>VLOOKUP('Match Score and Team Input'!G64,finaloproutput[], 3, FALSE)</f>
        <v>18.433333333333334</v>
      </c>
      <c r="M64" s="7">
        <f t="shared" si="4"/>
        <v>58.155555555555551</v>
      </c>
      <c r="N64" s="7">
        <f>'Match Score and Team Input'!K62</f>
        <v>70</v>
      </c>
      <c r="O64" s="7">
        <f t="shared" si="5"/>
        <v>-11.844444444444449</v>
      </c>
      <c r="P64" s="7">
        <f t="shared" si="7"/>
        <v>-4.37777777777778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</row>
    <row r="65" spans="1:132">
      <c r="A65" s="12">
        <v>64</v>
      </c>
      <c r="B65" s="12"/>
      <c r="C65" s="14">
        <f>VLOOKUP('Match Score and Team Input'!B65, finaloproutput[],3,FALSE)</f>
        <v>17.533333333333335</v>
      </c>
      <c r="D65" s="14">
        <f>VLOOKUP('Match Score and Team Input'!C65, finaloproutput[],3,FALSE)</f>
        <v>17.037037037037038</v>
      </c>
      <c r="E65" s="14">
        <f>VLOOKUP('Match Score and Team Input'!D65, finaloproutput[],3,FALSE)</f>
        <v>20.380952380952383</v>
      </c>
      <c r="F65" s="14">
        <f t="shared" si="0"/>
        <v>54.951322751322749</v>
      </c>
      <c r="G65" s="14">
        <f>'Match Score and Team Input'!H65</f>
        <v>65</v>
      </c>
      <c r="H65" s="14">
        <f t="shared" si="1"/>
        <v>-10.048677248677251</v>
      </c>
      <c r="I65" s="14">
        <f t="shared" si="6"/>
        <v>-1.2794871794871838</v>
      </c>
      <c r="J65" s="7">
        <f>VLOOKUP('Match Score and Team Input'!E65,finaloproutput[], 3, FALSE)</f>
        <v>14.9</v>
      </c>
      <c r="K65" s="7">
        <f>VLOOKUP('Match Score and Team Input'!F65,finaloproutput[], 3, FALSE)</f>
        <v>19.153846153846153</v>
      </c>
      <c r="L65" s="7">
        <f>VLOOKUP('Match Score and Team Input'!G65,finaloproutput[], 3, FALSE)</f>
        <v>14.666666666666666</v>
      </c>
      <c r="M65" s="7">
        <f t="shared" si="4"/>
        <v>48.720512820512816</v>
      </c>
      <c r="N65" s="7">
        <f>'Match Score and Team Input'!K65</f>
        <v>50</v>
      </c>
      <c r="O65" s="7">
        <f t="shared" si="5"/>
        <v>-1.2794871794871838</v>
      </c>
      <c r="P65" s="7">
        <f t="shared" si="7"/>
        <v>-10.048677248677251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</row>
    <row r="66" spans="1:132">
      <c r="A66" s="12">
        <v>65</v>
      </c>
      <c r="B66" s="12"/>
      <c r="C66" s="14">
        <f>VLOOKUP('Match Score and Team Input'!B66, finaloproutput[],3,FALSE)</f>
        <v>17.619047619047617</v>
      </c>
      <c r="D66" s="14">
        <f>VLOOKUP('Match Score and Team Input'!C66, finaloproutput[],3,FALSE)</f>
        <v>20.74074074074074</v>
      </c>
      <c r="E66" s="14">
        <f>VLOOKUP('Match Score and Team Input'!D66, finaloproutput[],3,FALSE)</f>
        <v>15.066666666666668</v>
      </c>
      <c r="F66" s="14">
        <f t="shared" ref="F66:F101" si="8">SUM(C66:E66)</f>
        <v>53.426455026455024</v>
      </c>
      <c r="G66" s="14">
        <f>'Match Score and Team Input'!H66</f>
        <v>50</v>
      </c>
      <c r="H66" s="14">
        <f t="shared" ref="H66:H129" si="9">(F66-G66)</f>
        <v>3.4264550264550238</v>
      </c>
      <c r="I66" s="14">
        <f t="shared" ref="I66:I97" si="10">O66</f>
        <v>-18.438746438746442</v>
      </c>
      <c r="J66" s="7">
        <f>VLOOKUP('Match Score and Team Input'!E66,finaloproutput[], 3, FALSE)</f>
        <v>16.820512820512821</v>
      </c>
      <c r="K66" s="7">
        <f>VLOOKUP('Match Score and Team Input'!F66,finaloproutput[], 3, FALSE)</f>
        <v>16.5</v>
      </c>
      <c r="L66" s="7">
        <f>VLOOKUP('Match Score and Team Input'!G66,finaloproutput[], 3, FALSE)</f>
        <v>18.24074074074074</v>
      </c>
      <c r="M66" s="7">
        <f t="shared" si="4"/>
        <v>51.561253561253558</v>
      </c>
      <c r="N66" s="7">
        <f>'Match Score and Team Input'!K66</f>
        <v>70</v>
      </c>
      <c r="O66" s="7">
        <f t="shared" si="5"/>
        <v>-18.438746438746442</v>
      </c>
      <c r="P66" s="7">
        <f t="shared" ref="P66:P97" si="11">H66</f>
        <v>3.4264550264550238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</row>
    <row r="67" spans="1:132">
      <c r="A67" s="12">
        <v>66</v>
      </c>
      <c r="B67" s="12"/>
      <c r="C67" s="14">
        <f>VLOOKUP('Match Score and Team Input'!B67, finaloproutput[],3,FALSE)</f>
        <v>17.638888888888889</v>
      </c>
      <c r="D67" s="14">
        <f>VLOOKUP('Match Score and Team Input'!C67, finaloproutput[],3,FALSE)</f>
        <v>18.487179487179485</v>
      </c>
      <c r="E67" s="14">
        <f>VLOOKUP('Match Score and Team Input'!D67, finaloproutput[],3,FALSE)</f>
        <v>14.466666666666667</v>
      </c>
      <c r="F67" s="14">
        <f t="shared" si="8"/>
        <v>50.592735042735043</v>
      </c>
      <c r="G67" s="14">
        <f>'Match Score and Team Input'!H67</f>
        <v>65</v>
      </c>
      <c r="H67" s="14">
        <f t="shared" si="9"/>
        <v>-14.407264957264957</v>
      </c>
      <c r="I67" s="14">
        <f t="shared" si="10"/>
        <v>14.503703703703707</v>
      </c>
      <c r="J67" s="7">
        <f>VLOOKUP('Match Score and Team Input'!E67,finaloproutput[], 3, FALSE)</f>
        <v>12.703703703703704</v>
      </c>
      <c r="K67" s="7">
        <f>VLOOKUP('Match Score and Team Input'!F67,finaloproutput[], 3, FALSE)</f>
        <v>16.2</v>
      </c>
      <c r="L67" s="7">
        <f>VLOOKUP('Match Score and Team Input'!G67,finaloproutput[], 3, FALSE)</f>
        <v>11.6</v>
      </c>
      <c r="M67" s="7">
        <f t="shared" ref="M67:M130" si="12">SUM(J67:L67)</f>
        <v>40.503703703703707</v>
      </c>
      <c r="N67" s="7">
        <f>'Match Score and Team Input'!K67</f>
        <v>26</v>
      </c>
      <c r="O67" s="7">
        <f t="shared" ref="O67:O130" si="13">(M67-N67)</f>
        <v>14.503703703703707</v>
      </c>
      <c r="P67" s="7">
        <f t="shared" si="11"/>
        <v>-14.407264957264957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</row>
    <row r="68" spans="1:132">
      <c r="A68" s="12">
        <v>67</v>
      </c>
      <c r="B68" s="12"/>
      <c r="C68" s="14">
        <f>VLOOKUP('Match Score and Team Input'!B68, finaloproutput[],3,FALSE)</f>
        <v>20.333333333333332</v>
      </c>
      <c r="D68" s="14">
        <f>VLOOKUP('Match Score and Team Input'!C68, finaloproutput[],3,FALSE)</f>
        <v>11.666666666666666</v>
      </c>
      <c r="E68" s="14">
        <f>VLOOKUP('Match Score and Team Input'!D68, finaloproutput[],3,FALSE)</f>
        <v>19.027777777777779</v>
      </c>
      <c r="F68" s="14">
        <f t="shared" si="8"/>
        <v>51.027777777777779</v>
      </c>
      <c r="G68" s="14">
        <f>'Match Score and Team Input'!H68</f>
        <v>70</v>
      </c>
      <c r="H68" s="14">
        <f t="shared" si="9"/>
        <v>-18.972222222222221</v>
      </c>
      <c r="I68" s="14">
        <f t="shared" si="10"/>
        <v>-14.452380952380956</v>
      </c>
      <c r="J68" s="7">
        <f>VLOOKUP('Match Score and Team Input'!E68,finaloproutput[], 3, FALSE)</f>
        <v>18.833333333333332</v>
      </c>
      <c r="K68" s="7">
        <f>VLOOKUP('Match Score and Team Input'!F68,finaloproutput[], 3, FALSE)</f>
        <v>21.547619047619047</v>
      </c>
      <c r="L68" s="7">
        <f>VLOOKUP('Match Score and Team Input'!G68,finaloproutput[], 3, FALSE)</f>
        <v>15.166666666666666</v>
      </c>
      <c r="M68" s="7">
        <f t="shared" si="12"/>
        <v>55.547619047619044</v>
      </c>
      <c r="N68" s="7">
        <f>'Match Score and Team Input'!K68</f>
        <v>70</v>
      </c>
      <c r="O68" s="7">
        <f t="shared" si="13"/>
        <v>-14.452380952380956</v>
      </c>
      <c r="P68" s="7">
        <f t="shared" si="11"/>
        <v>-18.972222222222221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</row>
    <row r="69" spans="1:132">
      <c r="A69" s="12">
        <v>68</v>
      </c>
      <c r="B69" s="12"/>
      <c r="C69" s="14">
        <f>VLOOKUP('Match Score and Team Input'!B69, finaloproutput[],3,FALSE)</f>
        <v>19.128205128205128</v>
      </c>
      <c r="D69" s="14">
        <f>VLOOKUP('Match Score and Team Input'!C69, finaloproutput[],3,FALSE)</f>
        <v>18.37037037037037</v>
      </c>
      <c r="E69" s="14">
        <f>VLOOKUP('Match Score and Team Input'!D69, finaloproutput[],3,FALSE)</f>
        <v>17.333333333333332</v>
      </c>
      <c r="F69" s="14">
        <f t="shared" si="8"/>
        <v>54.831908831908834</v>
      </c>
      <c r="G69" s="14">
        <f>'Match Score and Team Input'!H69</f>
        <v>70</v>
      </c>
      <c r="H69" s="14">
        <f t="shared" si="9"/>
        <v>-15.168091168091166</v>
      </c>
      <c r="I69" s="14">
        <f t="shared" si="10"/>
        <v>-7.3666666666666742</v>
      </c>
      <c r="J69" s="7">
        <f>VLOOKUP('Match Score and Team Input'!E69,finaloproutput[], 3, FALSE)</f>
        <v>17.333333333333332</v>
      </c>
      <c r="K69" s="7">
        <f>VLOOKUP('Match Score and Team Input'!F69,finaloproutput[], 3, FALSE)</f>
        <v>14.766666666666666</v>
      </c>
      <c r="L69" s="7">
        <f>VLOOKUP('Match Score and Team Input'!G69,finaloproutput[], 3, FALSE)</f>
        <v>10.533333333333333</v>
      </c>
      <c r="M69" s="7">
        <f t="shared" si="12"/>
        <v>42.633333333333326</v>
      </c>
      <c r="N69" s="7">
        <f>'Match Score and Team Input'!K69</f>
        <v>50</v>
      </c>
      <c r="O69" s="7">
        <f t="shared" si="13"/>
        <v>-7.3666666666666742</v>
      </c>
      <c r="P69" s="7">
        <f t="shared" si="11"/>
        <v>-15.168091168091166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</row>
    <row r="70" spans="1:132">
      <c r="A70" s="12">
        <v>69</v>
      </c>
      <c r="B70" s="12"/>
      <c r="C70" s="14">
        <f>VLOOKUP('Match Score and Team Input'!B70, finaloproutput[],3,FALSE)</f>
        <v>13.833333333333334</v>
      </c>
      <c r="D70" s="14">
        <f>VLOOKUP('Match Score and Team Input'!C70, finaloproutput[],3,FALSE)</f>
        <v>13.533333333333333</v>
      </c>
      <c r="E70" s="14">
        <f>VLOOKUP('Match Score and Team Input'!D70, finaloproutput[],3,FALSE)</f>
        <v>18</v>
      </c>
      <c r="F70" s="14">
        <f t="shared" si="8"/>
        <v>45.366666666666667</v>
      </c>
      <c r="G70" s="14">
        <f>'Match Score and Team Input'!H70</f>
        <v>50</v>
      </c>
      <c r="H70" s="14">
        <f t="shared" si="9"/>
        <v>-4.6333333333333329</v>
      </c>
      <c r="I70" s="14">
        <f t="shared" si="10"/>
        <v>16.36666666666666</v>
      </c>
      <c r="J70" s="7">
        <f>VLOOKUP('Match Score and Team Input'!E70,finaloproutput[], 3, FALSE)</f>
        <v>14.5</v>
      </c>
      <c r="K70" s="7">
        <f>VLOOKUP('Match Score and Team Input'!F70,finaloproutput[], 3, FALSE)</f>
        <v>13.166666666666666</v>
      </c>
      <c r="L70" s="7">
        <f>VLOOKUP('Match Score and Team Input'!G70,finaloproutput[], 3, FALSE)</f>
        <v>18.7</v>
      </c>
      <c r="M70" s="7">
        <f t="shared" si="12"/>
        <v>46.36666666666666</v>
      </c>
      <c r="N70" s="7">
        <f>'Match Score and Team Input'!K70</f>
        <v>30</v>
      </c>
      <c r="O70" s="7">
        <f t="shared" si="13"/>
        <v>16.36666666666666</v>
      </c>
      <c r="P70" s="7">
        <f t="shared" si="11"/>
        <v>-4.6333333333333329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</row>
    <row r="71" spans="1:132">
      <c r="A71" s="12">
        <v>70</v>
      </c>
      <c r="B71" s="12"/>
      <c r="C71" s="14">
        <f>VLOOKUP('Match Score and Team Input'!B71, finaloproutput[],3,FALSE)</f>
        <v>16.666666666666668</v>
      </c>
      <c r="D71" s="14">
        <f>VLOOKUP('Match Score and Team Input'!C71, finaloproutput[],3,FALSE)</f>
        <v>10.533333333333333</v>
      </c>
      <c r="E71" s="14">
        <f>VLOOKUP('Match Score and Team Input'!D71, finaloproutput[],3,FALSE)</f>
        <v>16.666666666666668</v>
      </c>
      <c r="F71" s="14">
        <f t="shared" si="8"/>
        <v>43.866666666666674</v>
      </c>
      <c r="G71" s="14">
        <f>'Match Score and Team Input'!H71</f>
        <v>30</v>
      </c>
      <c r="H71" s="14">
        <f t="shared" si="9"/>
        <v>13.866666666666674</v>
      </c>
      <c r="I71" s="14">
        <f t="shared" si="10"/>
        <v>-14.100000000000001</v>
      </c>
      <c r="J71" s="7">
        <f>VLOOKUP('Match Score and Team Input'!E71,finaloproutput[], 3, FALSE)</f>
        <v>16.566666666666666</v>
      </c>
      <c r="K71" s="7">
        <f>VLOOKUP('Match Score and Team Input'!F71,finaloproutput[], 3, FALSE)</f>
        <v>17.606060606060606</v>
      </c>
      <c r="L71" s="7">
        <f>VLOOKUP('Match Score and Team Input'!G71,finaloproutput[], 3, FALSE)</f>
        <v>16.727272727272727</v>
      </c>
      <c r="M71" s="7">
        <f t="shared" si="12"/>
        <v>50.9</v>
      </c>
      <c r="N71" s="7">
        <f>'Match Score and Team Input'!K71</f>
        <v>65</v>
      </c>
      <c r="O71" s="7">
        <f t="shared" si="13"/>
        <v>-14.100000000000001</v>
      </c>
      <c r="P71" s="7">
        <f t="shared" si="11"/>
        <v>13.866666666666674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</row>
    <row r="72" spans="1:132">
      <c r="A72" s="12">
        <v>71</v>
      </c>
      <c r="B72" s="12"/>
      <c r="C72" s="14">
        <f>VLOOKUP('Match Score and Team Input'!B72, finaloproutput[],3,FALSE)</f>
        <v>18</v>
      </c>
      <c r="D72" s="14">
        <f>VLOOKUP('Match Score and Team Input'!C72, finaloproutput[],3,FALSE)</f>
        <v>18.714285714285715</v>
      </c>
      <c r="E72" s="14">
        <f>VLOOKUP('Match Score and Team Input'!D72, finaloproutput[],3,FALSE)</f>
        <v>19</v>
      </c>
      <c r="F72" s="14">
        <f t="shared" si="8"/>
        <v>55.714285714285715</v>
      </c>
      <c r="G72" s="14">
        <f>'Match Score and Team Input'!H72</f>
        <v>70</v>
      </c>
      <c r="H72" s="14">
        <f t="shared" si="9"/>
        <v>-14.285714285714285</v>
      </c>
      <c r="I72" s="14">
        <f t="shared" si="10"/>
        <v>15.725000000000001</v>
      </c>
      <c r="J72" s="7">
        <f>VLOOKUP('Match Score and Team Input'!E72,finaloproutput[], 3, FALSE)</f>
        <v>19.291666666666668</v>
      </c>
      <c r="K72" s="7">
        <f>VLOOKUP('Match Score and Team Input'!F72,finaloproutput[], 3, FALSE)</f>
        <v>15.366666666666667</v>
      </c>
      <c r="L72" s="7">
        <f>VLOOKUP('Match Score and Team Input'!G72,finaloproutput[], 3, FALSE)</f>
        <v>11.066666666666668</v>
      </c>
      <c r="M72" s="7">
        <f t="shared" si="12"/>
        <v>45.725000000000001</v>
      </c>
      <c r="N72" s="7">
        <f>'Match Score and Team Input'!K72</f>
        <v>30</v>
      </c>
      <c r="O72" s="7">
        <f t="shared" si="13"/>
        <v>15.725000000000001</v>
      </c>
      <c r="P72" s="7">
        <f t="shared" si="11"/>
        <v>-14.285714285714285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</row>
    <row r="73" spans="1:132">
      <c r="A73" s="12">
        <v>72</v>
      </c>
      <c r="B73" s="12"/>
      <c r="C73" s="14">
        <f>VLOOKUP('Match Score and Team Input'!B73, finaloproutput[],3,FALSE)</f>
        <v>20.380952380952383</v>
      </c>
      <c r="D73" s="14">
        <f>VLOOKUP('Match Score and Team Input'!C73, finaloproutput[],3,FALSE)</f>
        <v>19.166666666666668</v>
      </c>
      <c r="E73" s="14">
        <f>VLOOKUP('Match Score and Team Input'!D73, finaloproutput[],3,FALSE)</f>
        <v>18.055555555555554</v>
      </c>
      <c r="F73" s="14">
        <f t="shared" si="8"/>
        <v>57.603174603174608</v>
      </c>
      <c r="G73" s="14">
        <f>'Match Score and Team Input'!H73</f>
        <v>60</v>
      </c>
      <c r="H73" s="14">
        <f t="shared" si="9"/>
        <v>-2.3968253968253919</v>
      </c>
      <c r="I73" s="14">
        <f t="shared" si="10"/>
        <v>12.166666666666664</v>
      </c>
      <c r="J73" s="7">
        <f>VLOOKUP('Match Score and Team Input'!E73,finaloproutput[], 3, FALSE)</f>
        <v>15.200000000000001</v>
      </c>
      <c r="K73" s="7">
        <f>VLOOKUP('Match Score and Team Input'!F73,finaloproutput[], 3, FALSE)</f>
        <v>18.433333333333334</v>
      </c>
      <c r="L73" s="7">
        <f>VLOOKUP('Match Score and Team Input'!G73,finaloproutput[], 3, FALSE)</f>
        <v>13.533333333333333</v>
      </c>
      <c r="M73" s="7">
        <f t="shared" si="12"/>
        <v>47.166666666666664</v>
      </c>
      <c r="N73" s="7">
        <f>'Match Score and Team Input'!K73</f>
        <v>35</v>
      </c>
      <c r="O73" s="7">
        <f t="shared" si="13"/>
        <v>12.166666666666664</v>
      </c>
      <c r="P73" s="7">
        <f t="shared" si="11"/>
        <v>-2.3968253968253919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</row>
    <row r="74" spans="1:132">
      <c r="A74" s="12">
        <v>73</v>
      </c>
      <c r="B74" s="12"/>
      <c r="C74" s="14">
        <f>VLOOKUP('Match Score and Team Input'!B74, finaloproutput[],3,FALSE)</f>
        <v>16.333333333333332</v>
      </c>
      <c r="D74" s="14">
        <f>VLOOKUP('Match Score and Team Input'!C74, finaloproutput[],3,FALSE)</f>
        <v>14.148148148148147</v>
      </c>
      <c r="E74" s="14">
        <f>VLOOKUP('Match Score and Team Input'!D74, finaloproutput[],3,FALSE)</f>
        <v>16.888888888888889</v>
      </c>
      <c r="F74" s="14">
        <f t="shared" si="8"/>
        <v>47.370370370370367</v>
      </c>
      <c r="G74" s="14">
        <f>'Match Score and Team Input'!H74</f>
        <v>55</v>
      </c>
      <c r="H74" s="14">
        <f t="shared" si="9"/>
        <v>-7.6296296296296333</v>
      </c>
      <c r="I74" s="14">
        <f t="shared" si="10"/>
        <v>20.833333333333336</v>
      </c>
      <c r="J74" s="7">
        <f>VLOOKUP('Match Score and Team Input'!E74,finaloproutput[], 3, FALSE)</f>
        <v>16.666666666666668</v>
      </c>
      <c r="K74" s="7">
        <f>VLOOKUP('Match Score and Team Input'!F74,finaloproutput[], 3, FALSE)</f>
        <v>18.166666666666668</v>
      </c>
      <c r="L74" s="7">
        <f>VLOOKUP('Match Score and Team Input'!G74,finaloproutput[], 3, FALSE)</f>
        <v>16</v>
      </c>
      <c r="M74" s="7">
        <f t="shared" si="12"/>
        <v>50.833333333333336</v>
      </c>
      <c r="N74" s="7">
        <f>'Match Score and Team Input'!K74</f>
        <v>30</v>
      </c>
      <c r="O74" s="7">
        <f t="shared" si="13"/>
        <v>20.833333333333336</v>
      </c>
      <c r="P74" s="7">
        <f t="shared" si="11"/>
        <v>-7.6296296296296333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</row>
    <row r="75" spans="1:132">
      <c r="A75" s="12">
        <v>74</v>
      </c>
      <c r="B75" s="12"/>
      <c r="C75" s="14">
        <f>VLOOKUP('Match Score and Team Input'!B75, finaloproutput[],3,FALSE)</f>
        <v>16.5</v>
      </c>
      <c r="D75" s="14">
        <f>VLOOKUP('Match Score and Team Input'!C75, finaloproutput[],3,FALSE)</f>
        <v>18</v>
      </c>
      <c r="E75" s="14">
        <f>VLOOKUP('Match Score and Team Input'!D75, finaloproutput[],3,FALSE)</f>
        <v>18.866666666666667</v>
      </c>
      <c r="F75" s="14">
        <f t="shared" si="8"/>
        <v>53.366666666666667</v>
      </c>
      <c r="G75" s="14">
        <f>'Match Score and Team Input'!H75</f>
        <v>65</v>
      </c>
      <c r="H75" s="14">
        <f t="shared" si="9"/>
        <v>-11.633333333333333</v>
      </c>
      <c r="I75" s="14">
        <f t="shared" si="10"/>
        <v>-22.748717948717953</v>
      </c>
      <c r="J75" s="7">
        <f>VLOOKUP('Match Score and Team Input'!E75,finaloproutput[], 3, FALSE)</f>
        <v>15.384615384615385</v>
      </c>
      <c r="K75" s="7">
        <f>VLOOKUP('Match Score and Team Input'!F75,finaloproutput[], 3, FALSE)</f>
        <v>15.666666666666666</v>
      </c>
      <c r="L75" s="7">
        <f>VLOOKUP('Match Score and Team Input'!G75,finaloproutput[], 3, FALSE)</f>
        <v>21.2</v>
      </c>
      <c r="M75" s="7">
        <f t="shared" si="12"/>
        <v>52.251282051282047</v>
      </c>
      <c r="N75" s="7">
        <f>'Match Score and Team Input'!K75</f>
        <v>75</v>
      </c>
      <c r="O75" s="7">
        <f t="shared" si="13"/>
        <v>-22.748717948717953</v>
      </c>
      <c r="P75" s="7">
        <f t="shared" si="11"/>
        <v>-11.633333333333333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</row>
    <row r="76" spans="1:132">
      <c r="A76" s="12">
        <v>75</v>
      </c>
      <c r="B76" s="12"/>
      <c r="C76" s="14">
        <f>VLOOKUP('Match Score and Team Input'!B76, finaloproutput[],3,FALSE)</f>
        <v>19.166666666666668</v>
      </c>
      <c r="D76" s="14">
        <f>VLOOKUP('Match Score and Team Input'!C76, finaloproutput[],3,FALSE)</f>
        <v>17.638888888888889</v>
      </c>
      <c r="E76" s="14">
        <f>VLOOKUP('Match Score and Team Input'!D76, finaloproutput[],3,FALSE)</f>
        <v>17.533333333333335</v>
      </c>
      <c r="F76" s="14">
        <f t="shared" si="8"/>
        <v>54.338888888888889</v>
      </c>
      <c r="G76" s="14">
        <f>'Match Score and Team Input'!H76</f>
        <v>75</v>
      </c>
      <c r="H76" s="14">
        <f t="shared" si="9"/>
        <v>-20.661111111111111</v>
      </c>
      <c r="I76" s="14">
        <f t="shared" si="10"/>
        <v>16.466666666666669</v>
      </c>
      <c r="J76" s="7">
        <f>VLOOKUP('Match Score and Team Input'!E76,finaloproutput[], 3, FALSE)</f>
        <v>14.9</v>
      </c>
      <c r="K76" s="7">
        <f>VLOOKUP('Match Score and Team Input'!F76,finaloproutput[], 3, FALSE)</f>
        <v>13.866666666666667</v>
      </c>
      <c r="L76" s="7">
        <f>VLOOKUP('Match Score and Team Input'!G76,finaloproutput[], 3, FALSE)</f>
        <v>13.700000000000001</v>
      </c>
      <c r="M76" s="7">
        <f t="shared" si="12"/>
        <v>42.466666666666669</v>
      </c>
      <c r="N76" s="7">
        <f>'Match Score and Team Input'!K76</f>
        <v>26</v>
      </c>
      <c r="O76" s="7">
        <f t="shared" si="13"/>
        <v>16.466666666666669</v>
      </c>
      <c r="P76" s="7">
        <f t="shared" si="11"/>
        <v>-20.661111111111111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</row>
    <row r="77" spans="1:132">
      <c r="A77" s="12">
        <v>76</v>
      </c>
      <c r="B77" s="12"/>
      <c r="C77" s="14">
        <f>VLOOKUP('Match Score and Team Input'!B77, finaloproutput[],3,FALSE)</f>
        <v>16</v>
      </c>
      <c r="D77" s="14">
        <f>VLOOKUP('Match Score and Team Input'!C77, finaloproutput[],3,FALSE)</f>
        <v>14.833333333333334</v>
      </c>
      <c r="E77" s="14">
        <f>VLOOKUP('Match Score and Team Input'!D77, finaloproutput[],3,FALSE)</f>
        <v>14.466666666666667</v>
      </c>
      <c r="F77" s="14">
        <f t="shared" si="8"/>
        <v>45.300000000000004</v>
      </c>
      <c r="G77" s="14">
        <f>'Match Score and Team Input'!H77</f>
        <v>36</v>
      </c>
      <c r="H77" s="14">
        <f t="shared" si="9"/>
        <v>9.3000000000000043</v>
      </c>
      <c r="I77" s="14">
        <f t="shared" si="10"/>
        <v>-1.0666666666666629</v>
      </c>
      <c r="J77" s="7">
        <f>VLOOKUP('Match Score and Team Input'!E77,finaloproutput[], 3, FALSE)</f>
        <v>15.866666666666667</v>
      </c>
      <c r="K77" s="7">
        <f>VLOOKUP('Match Score and Team Input'!F77,finaloproutput[], 3, FALSE)</f>
        <v>12.033333333333333</v>
      </c>
      <c r="L77" s="7">
        <f>VLOOKUP('Match Score and Team Input'!G77,finaloproutput[], 3, FALSE)</f>
        <v>17.033333333333335</v>
      </c>
      <c r="M77" s="7">
        <f t="shared" si="12"/>
        <v>44.933333333333337</v>
      </c>
      <c r="N77" s="7">
        <f>'Match Score and Team Input'!K77</f>
        <v>46</v>
      </c>
      <c r="O77" s="7">
        <f t="shared" si="13"/>
        <v>-1.0666666666666629</v>
      </c>
      <c r="P77" s="7">
        <f t="shared" si="11"/>
        <v>9.3000000000000043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</row>
    <row r="78" spans="1:132">
      <c r="A78" s="12">
        <v>77</v>
      </c>
      <c r="B78" s="12"/>
      <c r="C78" s="14">
        <f>VLOOKUP('Match Score and Team Input'!B78, finaloproutput[],3,FALSE)</f>
        <v>14.9</v>
      </c>
      <c r="D78" s="14">
        <f>VLOOKUP('Match Score and Team Input'!C78, finaloproutput[],3,FALSE)</f>
        <v>11.6</v>
      </c>
      <c r="E78" s="14">
        <f>VLOOKUP('Match Score and Team Input'!D78, finaloproutput[],3,FALSE)</f>
        <v>20.555555555555554</v>
      </c>
      <c r="F78" s="14">
        <f t="shared" si="8"/>
        <v>47.055555555555557</v>
      </c>
      <c r="G78" s="14">
        <f>'Match Score and Team Input'!H78</f>
        <v>50</v>
      </c>
      <c r="H78" s="14">
        <f t="shared" si="9"/>
        <v>-2.9444444444444429</v>
      </c>
      <c r="I78" s="14">
        <f t="shared" si="10"/>
        <v>-6.5449735449735442</v>
      </c>
      <c r="J78" s="7">
        <f>VLOOKUP('Match Score and Team Input'!E78,finaloproutput[], 3, FALSE)</f>
        <v>18.24074074074074</v>
      </c>
      <c r="K78" s="7">
        <f>VLOOKUP('Match Score and Team Input'!F78,finaloproutput[], 3, FALSE)</f>
        <v>18.666666666666668</v>
      </c>
      <c r="L78" s="7">
        <f>VLOOKUP('Match Score and Team Input'!G78,finaloproutput[], 3, FALSE)</f>
        <v>21.547619047619047</v>
      </c>
      <c r="M78" s="7">
        <f t="shared" si="12"/>
        <v>58.455026455026456</v>
      </c>
      <c r="N78" s="7">
        <f>'Match Score and Team Input'!K78</f>
        <v>65</v>
      </c>
      <c r="O78" s="7">
        <f t="shared" si="13"/>
        <v>-6.5449735449735442</v>
      </c>
      <c r="P78" s="7">
        <f t="shared" si="11"/>
        <v>-2.9444444444444429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</row>
    <row r="79" spans="1:132">
      <c r="A79" s="12">
        <v>78</v>
      </c>
      <c r="B79" s="12"/>
      <c r="C79" s="14">
        <f>VLOOKUP('Match Score and Team Input'!B79, finaloproutput[],3,FALSE)</f>
        <v>12.703703703703704</v>
      </c>
      <c r="D79" s="14">
        <f>VLOOKUP('Match Score and Team Input'!C79, finaloproutput[],3,FALSE)</f>
        <v>16.333333333333332</v>
      </c>
      <c r="E79" s="14">
        <f>VLOOKUP('Match Score and Team Input'!D79, finaloproutput[],3,FALSE)</f>
        <v>18.7</v>
      </c>
      <c r="F79" s="14">
        <f t="shared" si="8"/>
        <v>47.737037037037041</v>
      </c>
      <c r="G79" s="14">
        <f>'Match Score and Team Input'!H79</f>
        <v>56</v>
      </c>
      <c r="H79" s="14">
        <f t="shared" si="9"/>
        <v>-8.2629629629629591</v>
      </c>
      <c r="I79" s="14">
        <f t="shared" si="10"/>
        <v>-19.946623093681922</v>
      </c>
      <c r="J79" s="7">
        <f>VLOOKUP('Match Score and Team Input'!E79,finaloproutput[], 3, FALSE)</f>
        <v>18.37037037037037</v>
      </c>
      <c r="K79" s="7">
        <f>VLOOKUP('Match Score and Team Input'!F79,finaloproutput[], 3, FALSE)</f>
        <v>18.055555555555554</v>
      </c>
      <c r="L79" s="7">
        <f>VLOOKUP('Match Score and Team Input'!G79,finaloproutput[], 3, FALSE)</f>
        <v>18.627450980392158</v>
      </c>
      <c r="M79" s="7">
        <f t="shared" si="12"/>
        <v>55.053376906318078</v>
      </c>
      <c r="N79" s="7">
        <f>'Match Score and Team Input'!K79</f>
        <v>75</v>
      </c>
      <c r="O79" s="7">
        <f t="shared" si="13"/>
        <v>-19.946623093681922</v>
      </c>
      <c r="P79" s="7">
        <f t="shared" si="11"/>
        <v>-8.2629629629629591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</row>
    <row r="80" spans="1:132">
      <c r="A80" s="12">
        <v>79</v>
      </c>
      <c r="B80" s="12"/>
      <c r="C80" s="14">
        <f>VLOOKUP('Match Score and Team Input'!B80, finaloproutput[],3,FALSE)</f>
        <v>20.313725490196077</v>
      </c>
      <c r="D80" s="14">
        <f>VLOOKUP('Match Score and Team Input'!C80, finaloproutput[],3,FALSE)</f>
        <v>19.153846153846153</v>
      </c>
      <c r="E80" s="14">
        <f>VLOOKUP('Match Score and Team Input'!D80, finaloproutput[],3,FALSE)</f>
        <v>11.666666666666666</v>
      </c>
      <c r="F80" s="14">
        <f t="shared" si="8"/>
        <v>51.134238310708895</v>
      </c>
      <c r="G80" s="14">
        <f>'Match Score and Team Input'!H80</f>
        <v>45</v>
      </c>
      <c r="H80" s="14">
        <f t="shared" si="9"/>
        <v>6.1342383107088949</v>
      </c>
      <c r="I80" s="14">
        <f t="shared" si="10"/>
        <v>7.2333333333333343</v>
      </c>
      <c r="J80" s="7">
        <f>VLOOKUP('Match Score and Team Input'!E80,finaloproutput[], 3, FALSE)</f>
        <v>12.533333333333333</v>
      </c>
      <c r="K80" s="7">
        <f>VLOOKUP('Match Score and Team Input'!F80,finaloproutput[], 3, FALSE)</f>
        <v>19.166666666666668</v>
      </c>
      <c r="L80" s="7">
        <f>VLOOKUP('Match Score and Team Input'!G80,finaloproutput[], 3, FALSE)</f>
        <v>10.533333333333333</v>
      </c>
      <c r="M80" s="7">
        <f t="shared" si="12"/>
        <v>42.233333333333334</v>
      </c>
      <c r="N80" s="7">
        <f>'Match Score and Team Input'!K80</f>
        <v>35</v>
      </c>
      <c r="O80" s="7">
        <f t="shared" si="13"/>
        <v>7.2333333333333343</v>
      </c>
      <c r="P80" s="7">
        <f t="shared" si="11"/>
        <v>6.1342383107088949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</row>
    <row r="81" spans="1:132">
      <c r="A81" s="12">
        <v>80</v>
      </c>
      <c r="B81" s="12"/>
      <c r="C81" s="14">
        <f>VLOOKUP('Match Score and Team Input'!B81, finaloproutput[],3,FALSE)</f>
        <v>16.820512820512821</v>
      </c>
      <c r="D81" s="14">
        <f>VLOOKUP('Match Score and Team Input'!C81, finaloproutput[],3,FALSE)</f>
        <v>18.487179487179485</v>
      </c>
      <c r="E81" s="14">
        <f>VLOOKUP('Match Score and Team Input'!D81, finaloproutput[],3,FALSE)</f>
        <v>13.533333333333333</v>
      </c>
      <c r="F81" s="14">
        <f t="shared" si="8"/>
        <v>48.841025641025638</v>
      </c>
      <c r="G81" s="14">
        <f>'Match Score and Team Input'!H81</f>
        <v>50</v>
      </c>
      <c r="H81" s="14">
        <f t="shared" si="9"/>
        <v>-1.158974358974362</v>
      </c>
      <c r="I81" s="14">
        <f t="shared" si="10"/>
        <v>17</v>
      </c>
      <c r="J81" s="7">
        <f>VLOOKUP('Match Score and Team Input'!E81,finaloproutput[], 3, FALSE)</f>
        <v>18.5</v>
      </c>
      <c r="K81" s="7">
        <f>VLOOKUP('Match Score and Team Input'!F81,finaloproutput[], 3, FALSE)</f>
        <v>16.166666666666668</v>
      </c>
      <c r="L81" s="7">
        <f>VLOOKUP('Match Score and Team Input'!G81,finaloproutput[], 3, FALSE)</f>
        <v>17.333333333333332</v>
      </c>
      <c r="M81" s="7">
        <f t="shared" si="12"/>
        <v>52</v>
      </c>
      <c r="N81" s="7">
        <f>'Match Score and Team Input'!K81</f>
        <v>35</v>
      </c>
      <c r="O81" s="7">
        <f t="shared" si="13"/>
        <v>17</v>
      </c>
      <c r="P81" s="7">
        <f t="shared" si="11"/>
        <v>-1.158974358974362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</row>
    <row r="82" spans="1:132">
      <c r="A82" s="12">
        <v>81</v>
      </c>
      <c r="B82" s="12"/>
      <c r="C82" s="14">
        <f>VLOOKUP('Match Score and Team Input'!B82, finaloproutput[],3,FALSE)</f>
        <v>17.037037037037038</v>
      </c>
      <c r="D82" s="14">
        <f>VLOOKUP('Match Score and Team Input'!C82, finaloproutput[],3,FALSE)</f>
        <v>17.222222222222221</v>
      </c>
      <c r="E82" s="14">
        <f>VLOOKUP('Match Score and Team Input'!D82, finaloproutput[],3,FALSE)</f>
        <v>16.727272727272727</v>
      </c>
      <c r="F82" s="14">
        <f t="shared" si="8"/>
        <v>50.986531986531986</v>
      </c>
      <c r="G82" s="14">
        <f>'Match Score and Team Input'!H82</f>
        <v>70</v>
      </c>
      <c r="H82" s="14">
        <f t="shared" si="9"/>
        <v>-19.013468013468014</v>
      </c>
      <c r="I82" s="14">
        <f t="shared" si="10"/>
        <v>-2.7272727272727195</v>
      </c>
      <c r="J82" s="7">
        <f>VLOOKUP('Match Score and Team Input'!E82,finaloproutput[], 3, FALSE)</f>
        <v>14.666666666666666</v>
      </c>
      <c r="K82" s="7">
        <f>VLOOKUP('Match Score and Team Input'!F82,finaloproutput[], 3, FALSE)</f>
        <v>18.939393939393941</v>
      </c>
      <c r="L82" s="7">
        <f>VLOOKUP('Match Score and Team Input'!G82,finaloproutput[], 3, FALSE)</f>
        <v>18.666666666666668</v>
      </c>
      <c r="M82" s="7">
        <f t="shared" si="12"/>
        <v>52.27272727272728</v>
      </c>
      <c r="N82" s="7">
        <f>'Match Score and Team Input'!K82</f>
        <v>55</v>
      </c>
      <c r="O82" s="7">
        <f t="shared" si="13"/>
        <v>-2.7272727272727195</v>
      </c>
      <c r="P82" s="7">
        <f t="shared" si="11"/>
        <v>-19.013468013468014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</row>
    <row r="83" spans="1:132">
      <c r="A83" s="12">
        <v>82</v>
      </c>
      <c r="B83" s="12"/>
      <c r="C83" s="14">
        <f>VLOOKUP('Match Score and Team Input'!B83, finaloproutput[],3,FALSE)</f>
        <v>17.333333333333332</v>
      </c>
      <c r="D83" s="14">
        <f>VLOOKUP('Match Score and Team Input'!C83, finaloproutput[],3,FALSE)</f>
        <v>16.666666666666668</v>
      </c>
      <c r="E83" s="14">
        <f>VLOOKUP('Match Score and Team Input'!D83, finaloproutput[],3,FALSE)</f>
        <v>20.138888888888889</v>
      </c>
      <c r="F83" s="14">
        <f t="shared" si="8"/>
        <v>54.138888888888886</v>
      </c>
      <c r="G83" s="14">
        <f>'Match Score and Team Input'!H83</f>
        <v>65</v>
      </c>
      <c r="H83" s="14">
        <f t="shared" si="9"/>
        <v>-10.861111111111114</v>
      </c>
      <c r="I83" s="14">
        <f t="shared" si="10"/>
        <v>-1.0999999999999943</v>
      </c>
      <c r="J83" s="7">
        <f>VLOOKUP('Match Score and Team Input'!E83,finaloproutput[], 3, FALSE)</f>
        <v>15.066666666666668</v>
      </c>
      <c r="K83" s="7">
        <f>VLOOKUP('Match Score and Team Input'!F83,finaloproutput[], 3, FALSE)</f>
        <v>16.5</v>
      </c>
      <c r="L83" s="7">
        <f>VLOOKUP('Match Score and Team Input'!G83,finaloproutput[], 3, FALSE)</f>
        <v>17.333333333333332</v>
      </c>
      <c r="M83" s="7">
        <f t="shared" si="12"/>
        <v>48.900000000000006</v>
      </c>
      <c r="N83" s="7">
        <f>'Match Score and Team Input'!K83</f>
        <v>50</v>
      </c>
      <c r="O83" s="7">
        <f t="shared" si="13"/>
        <v>-1.0999999999999943</v>
      </c>
      <c r="P83" s="7">
        <f t="shared" si="11"/>
        <v>-10.861111111111114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</row>
    <row r="84" spans="1:132">
      <c r="A84" s="12">
        <v>83</v>
      </c>
      <c r="B84" s="12"/>
      <c r="C84" s="14">
        <f>VLOOKUP('Match Score and Team Input'!B84, finaloproutput[],3,FALSE)</f>
        <v>14.766666666666666</v>
      </c>
      <c r="D84" s="14">
        <f>VLOOKUP('Match Score and Team Input'!C84, finaloproutput[],3,FALSE)</f>
        <v>14.5</v>
      </c>
      <c r="E84" s="14">
        <f>VLOOKUP('Match Score and Team Input'!D84, finaloproutput[],3,FALSE)</f>
        <v>17.166666666666668</v>
      </c>
      <c r="F84" s="14">
        <f t="shared" si="8"/>
        <v>46.433333333333337</v>
      </c>
      <c r="G84" s="14">
        <f>'Match Score and Team Input'!H84</f>
        <v>65</v>
      </c>
      <c r="H84" s="14">
        <f t="shared" si="9"/>
        <v>-18.566666666666663</v>
      </c>
      <c r="I84" s="14">
        <f t="shared" si="10"/>
        <v>-0.68650793650793673</v>
      </c>
      <c r="J84" s="7">
        <f>VLOOKUP('Match Score and Team Input'!E84,finaloproutput[], 3, FALSE)</f>
        <v>17.666666666666668</v>
      </c>
      <c r="K84" s="7">
        <f>VLOOKUP('Match Score and Team Input'!F84,finaloproutput[], 3, FALSE)</f>
        <v>17.619047619047617</v>
      </c>
      <c r="L84" s="7">
        <f>VLOOKUP('Match Score and Team Input'!G84,finaloproutput[], 3, FALSE)</f>
        <v>19.027777777777779</v>
      </c>
      <c r="M84" s="7">
        <f t="shared" si="12"/>
        <v>54.313492063492063</v>
      </c>
      <c r="N84" s="7">
        <f>'Match Score and Team Input'!K84</f>
        <v>55</v>
      </c>
      <c r="O84" s="7">
        <f t="shared" si="13"/>
        <v>-0.68650793650793673</v>
      </c>
      <c r="P84" s="7">
        <f t="shared" si="11"/>
        <v>-18.566666666666663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</row>
    <row r="85" spans="1:132">
      <c r="A85" s="12">
        <v>84</v>
      </c>
      <c r="B85" s="12"/>
      <c r="C85" s="14">
        <f>VLOOKUP('Match Score and Team Input'!B85, finaloproutput[],3,FALSE)</f>
        <v>20.74074074074074</v>
      </c>
      <c r="D85" s="14">
        <f>VLOOKUP('Match Score and Team Input'!C85, finaloproutput[],3,FALSE)</f>
        <v>13.166666666666666</v>
      </c>
      <c r="E85" s="14">
        <f>VLOOKUP('Match Score and Team Input'!D85, finaloproutput[],3,FALSE)</f>
        <v>18.833333333333332</v>
      </c>
      <c r="F85" s="14">
        <f t="shared" si="8"/>
        <v>52.740740740740733</v>
      </c>
      <c r="G85" s="14">
        <f>'Match Score and Team Input'!H85</f>
        <v>45</v>
      </c>
      <c r="H85" s="14">
        <f t="shared" si="9"/>
        <v>7.7407407407407334</v>
      </c>
      <c r="I85" s="14">
        <f t="shared" si="10"/>
        <v>-17.060683760683759</v>
      </c>
      <c r="J85" s="7">
        <f>VLOOKUP('Match Score and Team Input'!E85,finaloproutput[], 3, FALSE)</f>
        <v>19.611111111111111</v>
      </c>
      <c r="K85" s="7">
        <f>VLOOKUP('Match Score and Team Input'!F85,finaloproutput[], 3, FALSE)</f>
        <v>14.200000000000001</v>
      </c>
      <c r="L85" s="7">
        <f>VLOOKUP('Match Score and Team Input'!G85,finaloproutput[], 3, FALSE)</f>
        <v>19.128205128205128</v>
      </c>
      <c r="M85" s="7">
        <f t="shared" si="12"/>
        <v>52.939316239316241</v>
      </c>
      <c r="N85" s="7">
        <f>'Match Score and Team Input'!K85</f>
        <v>70</v>
      </c>
      <c r="O85" s="7">
        <f t="shared" si="13"/>
        <v>-17.060683760683759</v>
      </c>
      <c r="P85" s="7">
        <f t="shared" si="11"/>
        <v>7.7407407407407334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132">
      <c r="A86" s="12">
        <v>85</v>
      </c>
      <c r="B86" s="12"/>
      <c r="C86" s="14">
        <f>VLOOKUP('Match Score and Team Input'!B86, finaloproutput[],3,FALSE)</f>
        <v>17.533333333333335</v>
      </c>
      <c r="D86" s="14">
        <f>VLOOKUP('Match Score and Team Input'!C86, finaloproutput[],3,FALSE)</f>
        <v>18</v>
      </c>
      <c r="E86" s="14">
        <f>VLOOKUP('Match Score and Team Input'!D86, finaloproutput[],3,FALSE)</f>
        <v>15.066666666666668</v>
      </c>
      <c r="F86" s="14">
        <f t="shared" si="8"/>
        <v>50.6</v>
      </c>
      <c r="G86" s="14">
        <f>'Match Score and Team Input'!H86</f>
        <v>50</v>
      </c>
      <c r="H86" s="14">
        <f t="shared" si="9"/>
        <v>0.60000000000000142</v>
      </c>
      <c r="I86" s="14">
        <f t="shared" si="10"/>
        <v>29.166666666666664</v>
      </c>
      <c r="J86" s="7">
        <f>VLOOKUP('Match Score and Team Input'!E86,finaloproutput[], 3, FALSE)</f>
        <v>15.166666666666666</v>
      </c>
      <c r="K86" s="7">
        <f>VLOOKUP('Match Score and Team Input'!F86,finaloproutput[], 3, FALSE)</f>
        <v>16.5</v>
      </c>
      <c r="L86" s="7">
        <f>VLOOKUP('Match Score and Team Input'!G86,finaloproutput[], 3, FALSE)</f>
        <v>12.5</v>
      </c>
      <c r="M86" s="7">
        <f t="shared" si="12"/>
        <v>44.166666666666664</v>
      </c>
      <c r="N86" s="7">
        <f>'Match Score and Team Input'!K86</f>
        <v>15</v>
      </c>
      <c r="O86" s="7">
        <f t="shared" si="13"/>
        <v>29.166666666666664</v>
      </c>
      <c r="P86" s="7">
        <f t="shared" si="11"/>
        <v>0.60000000000000142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132">
      <c r="A87" s="12">
        <v>86</v>
      </c>
      <c r="B87" s="12"/>
      <c r="C87" s="14">
        <f>VLOOKUP('Match Score and Team Input'!B87, finaloproutput[],3,FALSE)</f>
        <v>20.333333333333332</v>
      </c>
      <c r="D87" s="14">
        <f>VLOOKUP('Match Score and Team Input'!C87, finaloproutput[],3,FALSE)</f>
        <v>14.666666666666666</v>
      </c>
      <c r="E87" s="14">
        <f>VLOOKUP('Match Score and Team Input'!D87, finaloproutput[],3,FALSE)</f>
        <v>13.166666666666666</v>
      </c>
      <c r="F87" s="14">
        <f t="shared" si="8"/>
        <v>48.166666666666664</v>
      </c>
      <c r="G87" s="14">
        <f>'Match Score and Team Input'!H87</f>
        <v>35</v>
      </c>
      <c r="H87" s="14">
        <f t="shared" si="9"/>
        <v>13.166666666666664</v>
      </c>
      <c r="I87" s="14">
        <f t="shared" si="10"/>
        <v>16.819047619047616</v>
      </c>
      <c r="J87" s="7">
        <f>VLOOKUP('Match Score and Team Input'!E87,finaloproutput[], 3, FALSE)</f>
        <v>16.2</v>
      </c>
      <c r="K87" s="7">
        <f>VLOOKUP('Match Score and Team Input'!F87,finaloproutput[], 3, FALSE)</f>
        <v>13.833333333333334</v>
      </c>
      <c r="L87" s="7">
        <f>VLOOKUP('Match Score and Team Input'!G87,finaloproutput[], 3, FALSE)</f>
        <v>16.785714285714285</v>
      </c>
      <c r="M87" s="7">
        <f t="shared" si="12"/>
        <v>46.819047619047616</v>
      </c>
      <c r="N87" s="7">
        <f>'Match Score and Team Input'!K87</f>
        <v>30</v>
      </c>
      <c r="O87" s="7">
        <f t="shared" si="13"/>
        <v>16.819047619047616</v>
      </c>
      <c r="P87" s="7">
        <f t="shared" si="11"/>
        <v>13.166666666666664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132">
      <c r="A88" s="12">
        <v>87</v>
      </c>
      <c r="B88" s="12"/>
      <c r="C88" s="14">
        <f>VLOOKUP('Match Score and Team Input'!B88, finaloproutput[],3,FALSE)</f>
        <v>18.627450980392158</v>
      </c>
      <c r="D88" s="14">
        <f>VLOOKUP('Match Score and Team Input'!C88, finaloproutput[],3,FALSE)</f>
        <v>16.888888888888889</v>
      </c>
      <c r="E88" s="14">
        <f>VLOOKUP('Match Score and Team Input'!D88, finaloproutput[],3,FALSE)</f>
        <v>21.547619047619047</v>
      </c>
      <c r="F88" s="14">
        <f t="shared" si="8"/>
        <v>57.063958916900091</v>
      </c>
      <c r="G88" s="14">
        <f>'Match Score and Team Input'!H88</f>
        <v>55</v>
      </c>
      <c r="H88" s="14">
        <f t="shared" si="9"/>
        <v>2.0639589169000914</v>
      </c>
      <c r="I88" s="14">
        <f t="shared" si="10"/>
        <v>-16.640598290598291</v>
      </c>
      <c r="J88" s="7">
        <f>VLOOKUP('Match Score and Team Input'!E88,finaloproutput[], 3, FALSE)</f>
        <v>16.566666666666666</v>
      </c>
      <c r="K88" s="7">
        <f>VLOOKUP('Match Score and Team Input'!F88,finaloproutput[], 3, FALSE)</f>
        <v>19.153846153846153</v>
      </c>
      <c r="L88" s="7">
        <f>VLOOKUP('Match Score and Team Input'!G88,finaloproutput[], 3, FALSE)</f>
        <v>17.638888888888889</v>
      </c>
      <c r="M88" s="7">
        <f t="shared" si="12"/>
        <v>53.359401709401709</v>
      </c>
      <c r="N88" s="7">
        <f>'Match Score and Team Input'!K88</f>
        <v>70</v>
      </c>
      <c r="O88" s="7">
        <f t="shared" si="13"/>
        <v>-16.640598290598291</v>
      </c>
      <c r="P88" s="7">
        <f t="shared" si="11"/>
        <v>2.0639589169000914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</row>
    <row r="89" spans="1:132">
      <c r="A89" s="12">
        <v>88</v>
      </c>
      <c r="B89" s="12"/>
      <c r="C89" s="14">
        <f>VLOOKUP('Match Score and Team Input'!B89, finaloproutput[],3,FALSE)</f>
        <v>10.533333333333333</v>
      </c>
      <c r="D89" s="14">
        <f>VLOOKUP('Match Score and Team Input'!C89, finaloproutput[],3,FALSE)</f>
        <v>18</v>
      </c>
      <c r="E89" s="14">
        <f>VLOOKUP('Match Score and Team Input'!D89, finaloproutput[],3,FALSE)</f>
        <v>15.384615384615385</v>
      </c>
      <c r="F89" s="14">
        <f t="shared" si="8"/>
        <v>43.917948717948718</v>
      </c>
      <c r="G89" s="14">
        <f>'Match Score and Team Input'!H89</f>
        <v>50</v>
      </c>
      <c r="H89" s="14">
        <f t="shared" si="9"/>
        <v>-6.0820512820512818</v>
      </c>
      <c r="I89" s="14">
        <f t="shared" si="10"/>
        <v>-18.944444444444443</v>
      </c>
      <c r="J89" s="7">
        <f>VLOOKUP('Match Score and Team Input'!E89,finaloproutput[], 3, FALSE)</f>
        <v>18.166666666666668</v>
      </c>
      <c r="K89" s="7">
        <f>VLOOKUP('Match Score and Team Input'!F89,finaloproutput[], 3, FALSE)</f>
        <v>20.555555555555554</v>
      </c>
      <c r="L89" s="7">
        <f>VLOOKUP('Match Score and Team Input'!G89,finaloproutput[], 3, FALSE)</f>
        <v>17.333333333333332</v>
      </c>
      <c r="M89" s="7">
        <f t="shared" si="12"/>
        <v>56.055555555555557</v>
      </c>
      <c r="N89" s="7">
        <f>'Match Score and Team Input'!K89</f>
        <v>75</v>
      </c>
      <c r="O89" s="7">
        <f t="shared" si="13"/>
        <v>-18.944444444444443</v>
      </c>
      <c r="P89" s="7">
        <f t="shared" si="11"/>
        <v>-6.0820512820512818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</row>
    <row r="90" spans="1:132">
      <c r="A90" s="12">
        <v>89</v>
      </c>
      <c r="B90" s="12"/>
      <c r="C90" s="14">
        <f>VLOOKUP('Match Score and Team Input'!B90, finaloproutput[],3,FALSE)</f>
        <v>18.433333333333334</v>
      </c>
      <c r="D90" s="14">
        <f>VLOOKUP('Match Score and Team Input'!C90, finaloproutput[],3,FALSE)</f>
        <v>11.066666666666668</v>
      </c>
      <c r="E90" s="14">
        <f>VLOOKUP('Match Score and Team Input'!D90, finaloproutput[],3,FALSE)</f>
        <v>18.939393939393941</v>
      </c>
      <c r="F90" s="14">
        <f t="shared" si="8"/>
        <v>48.439393939393938</v>
      </c>
      <c r="G90" s="14">
        <f>'Match Score and Team Input'!H90</f>
        <v>55</v>
      </c>
      <c r="H90" s="14">
        <f t="shared" si="9"/>
        <v>-6.5606060606060623</v>
      </c>
      <c r="I90" s="14">
        <f t="shared" si="10"/>
        <v>0.89999999999999858</v>
      </c>
      <c r="J90" s="7">
        <f>VLOOKUP('Match Score and Team Input'!E90,finaloproutput[], 3, FALSE)</f>
        <v>18.7</v>
      </c>
      <c r="K90" s="7">
        <f>VLOOKUP('Match Score and Team Input'!F90,finaloproutput[], 3, FALSE)</f>
        <v>13.700000000000001</v>
      </c>
      <c r="L90" s="7">
        <f>VLOOKUP('Match Score and Team Input'!G90,finaloproutput[], 3, FALSE)</f>
        <v>18.5</v>
      </c>
      <c r="M90" s="7">
        <f t="shared" si="12"/>
        <v>50.9</v>
      </c>
      <c r="N90" s="7">
        <f>'Match Score and Team Input'!K90</f>
        <v>50</v>
      </c>
      <c r="O90" s="7">
        <f t="shared" si="13"/>
        <v>0.89999999999999858</v>
      </c>
      <c r="P90" s="7">
        <f t="shared" si="11"/>
        <v>-6.5606060606060623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</row>
    <row r="91" spans="1:132">
      <c r="A91" s="12">
        <v>90</v>
      </c>
      <c r="B91" s="12"/>
      <c r="C91" s="14">
        <f>VLOOKUP('Match Score and Team Input'!B91, finaloproutput[],3,FALSE)</f>
        <v>10.533333333333333</v>
      </c>
      <c r="D91" s="14">
        <f>VLOOKUP('Match Score and Team Input'!C91, finaloproutput[],3,FALSE)</f>
        <v>16.666666666666668</v>
      </c>
      <c r="E91" s="14">
        <f>VLOOKUP('Match Score and Team Input'!D91, finaloproutput[],3,FALSE)</f>
        <v>18</v>
      </c>
      <c r="F91" s="14">
        <f t="shared" si="8"/>
        <v>45.2</v>
      </c>
      <c r="G91" s="14">
        <f>'Match Score and Team Input'!H91</f>
        <v>50</v>
      </c>
      <c r="H91" s="14">
        <f t="shared" si="9"/>
        <v>-4.7999999999999972</v>
      </c>
      <c r="I91" s="14">
        <f t="shared" si="10"/>
        <v>-21.786111111111111</v>
      </c>
      <c r="J91" s="7">
        <f>VLOOKUP('Match Score and Team Input'!E91,finaloproutput[], 3, FALSE)</f>
        <v>19.291666666666668</v>
      </c>
      <c r="K91" s="7">
        <f>VLOOKUP('Match Score and Team Input'!F91,finaloproutput[], 3, FALSE)</f>
        <v>18.055555555555554</v>
      </c>
      <c r="L91" s="7">
        <f>VLOOKUP('Match Score and Team Input'!G91,finaloproutput[], 3, FALSE)</f>
        <v>15.866666666666667</v>
      </c>
      <c r="M91" s="7">
        <f t="shared" si="12"/>
        <v>53.213888888888889</v>
      </c>
      <c r="N91" s="7">
        <f>'Match Score and Team Input'!K91</f>
        <v>75</v>
      </c>
      <c r="O91" s="7">
        <f t="shared" si="13"/>
        <v>-21.786111111111111</v>
      </c>
      <c r="P91" s="7">
        <f t="shared" si="11"/>
        <v>-4.7999999999999972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</row>
    <row r="92" spans="1:132">
      <c r="A92" s="12">
        <v>91</v>
      </c>
      <c r="B92" s="12"/>
      <c r="C92" s="14">
        <f>VLOOKUP('Match Score and Team Input'!B92, finaloproutput[],3,FALSE)</f>
        <v>19.166666666666668</v>
      </c>
      <c r="D92" s="14">
        <f>VLOOKUP('Match Score and Team Input'!C92, finaloproutput[],3,FALSE)</f>
        <v>16.166666666666668</v>
      </c>
      <c r="E92" s="14">
        <f>VLOOKUP('Match Score and Team Input'!D92, finaloproutput[],3,FALSE)</f>
        <v>18.666666666666668</v>
      </c>
      <c r="F92" s="14">
        <f t="shared" si="8"/>
        <v>54</v>
      </c>
      <c r="G92" s="14">
        <f>'Match Score and Team Input'!H92</f>
        <v>50</v>
      </c>
      <c r="H92" s="14">
        <f t="shared" si="9"/>
        <v>4</v>
      </c>
      <c r="I92" s="14">
        <f t="shared" si="10"/>
        <v>-6.4907407407407405</v>
      </c>
      <c r="J92" s="7">
        <f>VLOOKUP('Match Score and Team Input'!E92,finaloproutput[], 3, FALSE)</f>
        <v>20.138888888888889</v>
      </c>
      <c r="K92" s="7">
        <f>VLOOKUP('Match Score and Team Input'!F92,finaloproutput[], 3, FALSE)</f>
        <v>15.666666666666666</v>
      </c>
      <c r="L92" s="7">
        <f>VLOOKUP('Match Score and Team Input'!G92,finaloproutput[], 3, FALSE)</f>
        <v>12.703703703703704</v>
      </c>
      <c r="M92" s="7">
        <f t="shared" si="12"/>
        <v>48.50925925925926</v>
      </c>
      <c r="N92" s="7">
        <f>'Match Score and Team Input'!K92</f>
        <v>55</v>
      </c>
      <c r="O92" s="7">
        <f t="shared" si="13"/>
        <v>-6.4907407407407405</v>
      </c>
      <c r="P92" s="7">
        <f t="shared" si="11"/>
        <v>4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</row>
    <row r="93" spans="1:132">
      <c r="A93" s="12">
        <v>92</v>
      </c>
      <c r="B93" s="12"/>
      <c r="C93" s="14">
        <f>VLOOKUP('Match Score and Team Input'!B93, finaloproutput[],3,FALSE)</f>
        <v>18.055555555555554</v>
      </c>
      <c r="D93" s="14">
        <f>VLOOKUP('Match Score and Team Input'!C93, finaloproutput[],3,FALSE)</f>
        <v>11.666666666666666</v>
      </c>
      <c r="E93" s="14">
        <f>VLOOKUP('Match Score and Team Input'!D93, finaloproutput[],3,FALSE)</f>
        <v>11.6</v>
      </c>
      <c r="F93" s="14">
        <f t="shared" si="8"/>
        <v>41.322222222222223</v>
      </c>
      <c r="G93" s="14">
        <f>'Match Score and Team Input'!H93</f>
        <v>10</v>
      </c>
      <c r="H93" s="14">
        <f t="shared" si="9"/>
        <v>31.322222222222223</v>
      </c>
      <c r="I93" s="14">
        <f t="shared" si="10"/>
        <v>14.903703703703705</v>
      </c>
      <c r="J93" s="7">
        <f>VLOOKUP('Match Score and Team Input'!E93,finaloproutput[], 3, FALSE)</f>
        <v>17.033333333333335</v>
      </c>
      <c r="K93" s="7">
        <f>VLOOKUP('Match Score and Team Input'!F93,finaloproutput[], 3, FALSE)</f>
        <v>18.37037037037037</v>
      </c>
      <c r="L93" s="7">
        <f>VLOOKUP('Match Score and Team Input'!G93,finaloproutput[], 3, FALSE)</f>
        <v>14.5</v>
      </c>
      <c r="M93" s="7">
        <f t="shared" si="12"/>
        <v>49.903703703703705</v>
      </c>
      <c r="N93" s="7">
        <f>'Match Score and Team Input'!K93</f>
        <v>35</v>
      </c>
      <c r="O93" s="7">
        <f t="shared" si="13"/>
        <v>14.903703703703705</v>
      </c>
      <c r="P93" s="7">
        <f t="shared" si="11"/>
        <v>31.322222222222223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</row>
    <row r="94" spans="1:132">
      <c r="A94" s="12">
        <v>93</v>
      </c>
      <c r="B94" s="12"/>
      <c r="C94" s="14">
        <f>VLOOKUP('Match Score and Team Input'!B94, finaloproutput[],3,FALSE)</f>
        <v>20.313725490196077</v>
      </c>
      <c r="D94" s="14">
        <f>VLOOKUP('Match Score and Team Input'!C94, finaloproutput[],3,FALSE)</f>
        <v>16</v>
      </c>
      <c r="E94" s="14">
        <f>VLOOKUP('Match Score and Team Input'!D94, finaloproutput[],3,FALSE)</f>
        <v>17.533333333333335</v>
      </c>
      <c r="F94" s="14">
        <f t="shared" si="8"/>
        <v>53.847058823529409</v>
      </c>
      <c r="G94" s="14">
        <f>'Match Score and Team Input'!H94</f>
        <v>65</v>
      </c>
      <c r="H94" s="14">
        <f t="shared" si="9"/>
        <v>-11.152941176470591</v>
      </c>
      <c r="I94" s="14">
        <f t="shared" si="10"/>
        <v>-1.5512820512820511</v>
      </c>
      <c r="J94" s="7">
        <f>VLOOKUP('Match Score and Team Input'!E94,finaloproutput[], 3, FALSE)</f>
        <v>19.128205128205128</v>
      </c>
      <c r="K94" s="7">
        <f>VLOOKUP('Match Score and Team Input'!F94,finaloproutput[], 3, FALSE)</f>
        <v>12.5</v>
      </c>
      <c r="L94" s="7">
        <f>VLOOKUP('Match Score and Team Input'!G94,finaloproutput[], 3, FALSE)</f>
        <v>16.820512820512821</v>
      </c>
      <c r="M94" s="7">
        <f t="shared" si="12"/>
        <v>48.448717948717949</v>
      </c>
      <c r="N94" s="7">
        <f>'Match Score and Team Input'!K94</f>
        <v>50</v>
      </c>
      <c r="O94" s="7">
        <f t="shared" si="13"/>
        <v>-1.5512820512820511</v>
      </c>
      <c r="P94" s="7">
        <f t="shared" si="11"/>
        <v>-11.152941176470591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</row>
    <row r="95" spans="1:132">
      <c r="A95" s="12">
        <v>94</v>
      </c>
      <c r="B95" s="12"/>
      <c r="C95" s="14">
        <f>VLOOKUP('Match Score and Team Input'!B95, finaloproutput[],3,FALSE)</f>
        <v>16.666666666666668</v>
      </c>
      <c r="D95" s="14">
        <f>VLOOKUP('Match Score and Team Input'!C95, finaloproutput[],3,FALSE)</f>
        <v>18.487179487179485</v>
      </c>
      <c r="E95" s="14">
        <f>VLOOKUP('Match Score and Team Input'!D95, finaloproutput[],3,FALSE)</f>
        <v>19</v>
      </c>
      <c r="F95" s="14">
        <f t="shared" si="8"/>
        <v>54.153846153846153</v>
      </c>
      <c r="G95" s="14">
        <f>'Match Score and Team Input'!H95</f>
        <v>55</v>
      </c>
      <c r="H95" s="14">
        <f t="shared" si="9"/>
        <v>-0.8461538461538467</v>
      </c>
      <c r="I95" s="14">
        <f t="shared" si="10"/>
        <v>2.0277777777777786</v>
      </c>
      <c r="J95" s="7">
        <f>VLOOKUP('Match Score and Team Input'!E95,finaloproutput[], 3, FALSE)</f>
        <v>19.027777777777779</v>
      </c>
      <c r="K95" s="7">
        <f>VLOOKUP('Match Score and Team Input'!F95,finaloproutput[], 3, FALSE)</f>
        <v>16.5</v>
      </c>
      <c r="L95" s="7">
        <f>VLOOKUP('Match Score and Team Input'!G95,finaloproutput[], 3, FALSE)</f>
        <v>16.5</v>
      </c>
      <c r="M95" s="7">
        <f t="shared" si="12"/>
        <v>52.027777777777779</v>
      </c>
      <c r="N95" s="7">
        <f>'Match Score and Team Input'!K95</f>
        <v>50</v>
      </c>
      <c r="O95" s="7">
        <f t="shared" si="13"/>
        <v>2.0277777777777786</v>
      </c>
      <c r="P95" s="7">
        <f t="shared" si="11"/>
        <v>-0.8461538461538467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</row>
    <row r="96" spans="1:132">
      <c r="A96" s="12">
        <v>95</v>
      </c>
      <c r="B96" s="12"/>
      <c r="C96" s="14">
        <f>VLOOKUP('Match Score and Team Input'!B96, finaloproutput[],3,FALSE)</f>
        <v>16</v>
      </c>
      <c r="D96" s="14">
        <f>VLOOKUP('Match Score and Team Input'!C96, finaloproutput[],3,FALSE)</f>
        <v>16.2</v>
      </c>
      <c r="E96" s="14">
        <f>VLOOKUP('Match Score and Team Input'!D96, finaloproutput[],3,FALSE)</f>
        <v>18.24074074074074</v>
      </c>
      <c r="F96" s="14">
        <f t="shared" si="8"/>
        <v>50.440740740740743</v>
      </c>
      <c r="G96" s="14">
        <f>'Match Score and Team Input'!H96</f>
        <v>35</v>
      </c>
      <c r="H96" s="14">
        <f t="shared" si="9"/>
        <v>15.440740740740743</v>
      </c>
      <c r="I96" s="14">
        <f t="shared" si="10"/>
        <v>4.2666666666666657</v>
      </c>
      <c r="J96" s="7">
        <f>VLOOKUP('Match Score and Team Input'!E96,finaloproutput[], 3, FALSE)</f>
        <v>21.2</v>
      </c>
      <c r="K96" s="7">
        <f>VLOOKUP('Match Score and Team Input'!F96,finaloproutput[], 3, FALSE)</f>
        <v>14.9</v>
      </c>
      <c r="L96" s="7">
        <f>VLOOKUP('Match Score and Team Input'!G96,finaloproutput[], 3, FALSE)</f>
        <v>13.166666666666666</v>
      </c>
      <c r="M96" s="7">
        <f t="shared" si="12"/>
        <v>49.266666666666666</v>
      </c>
      <c r="N96" s="7">
        <f>'Match Score and Team Input'!K96</f>
        <v>45</v>
      </c>
      <c r="O96" s="7">
        <f t="shared" si="13"/>
        <v>4.2666666666666657</v>
      </c>
      <c r="P96" s="7">
        <f t="shared" si="11"/>
        <v>15.440740740740743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</row>
    <row r="97" spans="1:132">
      <c r="A97" s="12">
        <v>96</v>
      </c>
      <c r="B97" s="12"/>
      <c r="C97" s="14">
        <f>VLOOKUP('Match Score and Team Input'!B97, finaloproutput[],3,FALSE)</f>
        <v>17.333333333333332</v>
      </c>
      <c r="D97" s="14">
        <f>VLOOKUP('Match Score and Team Input'!C97, finaloproutput[],3,FALSE)</f>
        <v>20.380952380952383</v>
      </c>
      <c r="E97" s="14">
        <f>VLOOKUP('Match Score and Team Input'!D97, finaloproutput[],3,FALSE)</f>
        <v>18.666666666666668</v>
      </c>
      <c r="F97" s="14">
        <f t="shared" si="8"/>
        <v>56.38095238095238</v>
      </c>
      <c r="G97" s="14">
        <f>'Match Score and Team Input'!H97</f>
        <v>50</v>
      </c>
      <c r="H97" s="14">
        <f t="shared" si="9"/>
        <v>6.3809523809523796</v>
      </c>
      <c r="I97" s="14">
        <f t="shared" si="10"/>
        <v>-15.90822510822511</v>
      </c>
      <c r="J97" s="7">
        <f>VLOOKUP('Match Score and Team Input'!E97,finaloproutput[], 3, FALSE)</f>
        <v>18.866666666666667</v>
      </c>
      <c r="K97" s="7">
        <f>VLOOKUP('Match Score and Team Input'!F97,finaloproutput[], 3, FALSE)</f>
        <v>17.619047619047617</v>
      </c>
      <c r="L97" s="7">
        <f>VLOOKUP('Match Score and Team Input'!G97,finaloproutput[], 3, FALSE)</f>
        <v>17.606060606060606</v>
      </c>
      <c r="M97" s="7">
        <f t="shared" si="12"/>
        <v>54.09177489177489</v>
      </c>
      <c r="N97" s="7">
        <f>'Match Score and Team Input'!K97</f>
        <v>70</v>
      </c>
      <c r="O97" s="7">
        <f t="shared" si="13"/>
        <v>-15.90822510822511</v>
      </c>
      <c r="P97" s="7">
        <f t="shared" si="11"/>
        <v>6.3809523809523796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</row>
    <row r="98" spans="1:132">
      <c r="A98" s="12">
        <v>97</v>
      </c>
      <c r="B98" s="12"/>
      <c r="C98" s="14">
        <f>VLOOKUP('Match Score and Team Input'!B98, finaloproutput[],3,FALSE)</f>
        <v>14.666666666666666</v>
      </c>
      <c r="D98" s="14">
        <f>VLOOKUP('Match Score and Team Input'!C98, finaloproutput[],3,FALSE)</f>
        <v>15.200000000000001</v>
      </c>
      <c r="E98" s="14">
        <f>VLOOKUP('Match Score and Team Input'!D98, finaloproutput[],3,FALSE)</f>
        <v>16.333333333333332</v>
      </c>
      <c r="F98" s="14">
        <f t="shared" si="8"/>
        <v>46.2</v>
      </c>
      <c r="G98" s="14">
        <f>'Match Score and Team Input'!H98</f>
        <v>30</v>
      </c>
      <c r="H98" s="14">
        <f t="shared" si="9"/>
        <v>16.200000000000003</v>
      </c>
      <c r="I98" s="14">
        <f t="shared" ref="I98:I129" si="14">O98</f>
        <v>34.900000000000006</v>
      </c>
      <c r="J98" s="7">
        <f>VLOOKUP('Match Score and Team Input'!E98,finaloproutput[], 3, FALSE)</f>
        <v>17.533333333333335</v>
      </c>
      <c r="K98" s="7">
        <f>VLOOKUP('Match Score and Team Input'!F98,finaloproutput[], 3, FALSE)</f>
        <v>13.166666666666666</v>
      </c>
      <c r="L98" s="7">
        <f>VLOOKUP('Match Score and Team Input'!G98,finaloproutput[], 3, FALSE)</f>
        <v>14.200000000000001</v>
      </c>
      <c r="M98" s="7">
        <f t="shared" si="12"/>
        <v>44.900000000000006</v>
      </c>
      <c r="N98" s="7">
        <f>'Match Score and Team Input'!K98</f>
        <v>10</v>
      </c>
      <c r="O98" s="7">
        <f t="shared" si="13"/>
        <v>34.900000000000006</v>
      </c>
      <c r="P98" s="7">
        <f t="shared" ref="P98:P129" si="15">H98</f>
        <v>16.200000000000003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</row>
    <row r="99" spans="1:132">
      <c r="A99" s="12">
        <v>98</v>
      </c>
      <c r="B99" s="12"/>
      <c r="C99" s="14">
        <f>VLOOKUP('Match Score and Team Input'!B99, finaloproutput[],3,FALSE)</f>
        <v>18.714285714285715</v>
      </c>
      <c r="D99" s="14">
        <f>VLOOKUP('Match Score and Team Input'!C99, finaloproutput[],3,FALSE)</f>
        <v>19.611111111111111</v>
      </c>
      <c r="E99" s="14">
        <f>VLOOKUP('Match Score and Team Input'!D99, finaloproutput[],3,FALSE)</f>
        <v>13.533333333333333</v>
      </c>
      <c r="F99" s="14">
        <f t="shared" si="8"/>
        <v>51.858730158730154</v>
      </c>
      <c r="G99" s="14">
        <f>'Match Score and Team Input'!H99</f>
        <v>61</v>
      </c>
      <c r="H99" s="14">
        <f t="shared" si="9"/>
        <v>-9.1412698412698461</v>
      </c>
      <c r="I99" s="14">
        <f t="shared" si="14"/>
        <v>-1</v>
      </c>
      <c r="J99" s="7">
        <f>VLOOKUP('Match Score and Team Input'!E99,finaloproutput[], 3, FALSE)</f>
        <v>17.666666666666668</v>
      </c>
      <c r="K99" s="7">
        <f>VLOOKUP('Match Score and Team Input'!F99,finaloproutput[], 3, FALSE)</f>
        <v>16.666666666666668</v>
      </c>
      <c r="L99" s="7">
        <f>VLOOKUP('Match Score and Team Input'!G99,finaloproutput[], 3, FALSE)</f>
        <v>14.666666666666666</v>
      </c>
      <c r="M99" s="7">
        <f t="shared" si="12"/>
        <v>49</v>
      </c>
      <c r="N99" s="7">
        <f>'Match Score and Team Input'!K99</f>
        <v>50</v>
      </c>
      <c r="O99" s="7">
        <f t="shared" si="13"/>
        <v>-1</v>
      </c>
      <c r="P99" s="7">
        <f t="shared" si="15"/>
        <v>-9.1412698412698461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</row>
    <row r="100" spans="1:132">
      <c r="A100" s="12">
        <v>99</v>
      </c>
      <c r="B100" s="12"/>
      <c r="C100" s="14">
        <f>VLOOKUP('Match Score and Team Input'!B100, finaloproutput[],3,FALSE)</f>
        <v>15.066666666666668</v>
      </c>
      <c r="D100" s="14">
        <f>VLOOKUP('Match Score and Team Input'!C100, finaloproutput[],3,FALSE)</f>
        <v>12.533333333333333</v>
      </c>
      <c r="E100" s="14">
        <f>VLOOKUP('Match Score and Team Input'!D100, finaloproutput[],3,FALSE)</f>
        <v>13.833333333333334</v>
      </c>
      <c r="F100" s="14">
        <f t="shared" si="8"/>
        <v>41.433333333333337</v>
      </c>
      <c r="G100" s="14">
        <f>'Match Score and Team Input'!H100</f>
        <v>15</v>
      </c>
      <c r="H100" s="14">
        <f t="shared" si="9"/>
        <v>26.433333333333337</v>
      </c>
      <c r="I100" s="14">
        <f t="shared" si="14"/>
        <v>5.6272727272727252</v>
      </c>
      <c r="J100" s="7">
        <f>VLOOKUP('Match Score and Team Input'!E100,finaloproutput[], 3, FALSE)</f>
        <v>15.066666666666668</v>
      </c>
      <c r="K100" s="7">
        <f>VLOOKUP('Match Score and Team Input'!F100,finaloproutput[], 3, FALSE)</f>
        <v>14.833333333333334</v>
      </c>
      <c r="L100" s="7">
        <f>VLOOKUP('Match Score and Team Input'!G100,finaloproutput[], 3, FALSE)</f>
        <v>16.727272727272727</v>
      </c>
      <c r="M100" s="7">
        <f t="shared" si="12"/>
        <v>46.627272727272725</v>
      </c>
      <c r="N100" s="7">
        <f>'Match Score and Team Input'!K100</f>
        <v>41</v>
      </c>
      <c r="O100" s="7">
        <f t="shared" si="13"/>
        <v>5.6272727272727252</v>
      </c>
      <c r="P100" s="7">
        <f t="shared" si="15"/>
        <v>26.433333333333337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</row>
    <row r="101" spans="1:132">
      <c r="A101" s="12">
        <v>100</v>
      </c>
      <c r="B101" s="12"/>
      <c r="C101" s="14">
        <f>VLOOKUP('Match Score and Team Input'!B101, finaloproutput[],3,FALSE)</f>
        <v>14.766666666666666</v>
      </c>
      <c r="D101" s="14">
        <f>VLOOKUP('Match Score and Team Input'!C101, finaloproutput[],3,FALSE)</f>
        <v>18.833333333333332</v>
      </c>
      <c r="E101" s="14">
        <f>VLOOKUP('Match Score and Team Input'!D101, finaloproutput[],3,FALSE)</f>
        <v>16.785714285714285</v>
      </c>
      <c r="F101" s="14">
        <f t="shared" si="8"/>
        <v>50.385714285714279</v>
      </c>
      <c r="G101" s="14">
        <f>'Match Score and Team Input'!H101</f>
        <v>70</v>
      </c>
      <c r="H101" s="14">
        <f t="shared" si="9"/>
        <v>-19.614285714285721</v>
      </c>
      <c r="I101" s="14">
        <f t="shared" si="14"/>
        <v>8.3814814814814795</v>
      </c>
      <c r="J101" s="7">
        <f>VLOOKUP('Match Score and Team Input'!E101,finaloproutput[], 3, FALSE)</f>
        <v>15.366666666666667</v>
      </c>
      <c r="K101" s="7">
        <f>VLOOKUP('Match Score and Team Input'!F101,finaloproutput[], 3, FALSE)</f>
        <v>13.866666666666667</v>
      </c>
      <c r="L101" s="7">
        <f>VLOOKUP('Match Score and Team Input'!G101,finaloproutput[], 3, FALSE)</f>
        <v>14.148148148148147</v>
      </c>
      <c r="M101" s="7">
        <f t="shared" si="12"/>
        <v>43.38148148148148</v>
      </c>
      <c r="N101" s="7">
        <f>'Match Score and Team Input'!K101</f>
        <v>35</v>
      </c>
      <c r="O101" s="7">
        <f t="shared" si="13"/>
        <v>8.3814814814814795</v>
      </c>
      <c r="P101" s="7">
        <f t="shared" si="15"/>
        <v>-19.614285714285721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</row>
    <row r="102" spans="1:132">
      <c r="A102" s="12">
        <v>101</v>
      </c>
      <c r="B102" s="12"/>
      <c r="C102" s="14">
        <f>VLOOKUP('Match Score and Team Input'!B102, finaloproutput[],3,FALSE)</f>
        <v>16.333333333333332</v>
      </c>
      <c r="D102" s="14">
        <f>VLOOKUP('Match Score and Team Input'!C102, finaloproutput[],3,FALSE)</f>
        <v>18</v>
      </c>
      <c r="E102" s="14">
        <f>VLOOKUP('Match Score and Team Input'!D102, finaloproutput[],3,FALSE)</f>
        <v>17.222222222222221</v>
      </c>
      <c r="F102" s="14">
        <f t="shared" ref="F102:F109" si="16">SUM(C102:E102)</f>
        <v>51.55555555555555</v>
      </c>
      <c r="G102" s="14">
        <f>'Match Score and Team Input'!H102</f>
        <v>35</v>
      </c>
      <c r="H102" s="14">
        <f t="shared" si="9"/>
        <v>16.55555555555555</v>
      </c>
      <c r="I102" s="14">
        <f t="shared" si="14"/>
        <v>-16</v>
      </c>
      <c r="J102" s="7">
        <f>VLOOKUP('Match Score and Team Input'!E102,finaloproutput[], 3, FALSE)</f>
        <v>20.333333333333332</v>
      </c>
      <c r="K102" s="7">
        <f>VLOOKUP('Match Score and Team Input'!F102,finaloproutput[], 3, FALSE)</f>
        <v>16.5</v>
      </c>
      <c r="L102" s="7">
        <f>VLOOKUP('Match Score and Team Input'!G102,finaloproutput[], 3, FALSE)</f>
        <v>17.166666666666668</v>
      </c>
      <c r="M102" s="7">
        <f t="shared" si="12"/>
        <v>54</v>
      </c>
      <c r="N102" s="7">
        <f>'Match Score and Team Input'!K102</f>
        <v>70</v>
      </c>
      <c r="O102" s="7">
        <f t="shared" si="13"/>
        <v>-16</v>
      </c>
      <c r="P102" s="7">
        <f t="shared" si="15"/>
        <v>16.55555555555555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</row>
    <row r="103" spans="1:132">
      <c r="A103" s="12">
        <v>102</v>
      </c>
      <c r="B103" s="12"/>
      <c r="C103" s="14">
        <f>VLOOKUP('Match Score and Team Input'!B103, finaloproutput[],3,FALSE)</f>
        <v>15.166666666666666</v>
      </c>
      <c r="D103" s="14">
        <f>VLOOKUP('Match Score and Team Input'!C103, finaloproutput[],3,FALSE)</f>
        <v>17.333333333333332</v>
      </c>
      <c r="E103" s="14">
        <f>VLOOKUP('Match Score and Team Input'!D103, finaloproutput[],3,FALSE)</f>
        <v>14.9</v>
      </c>
      <c r="F103" s="14">
        <f t="shared" si="16"/>
        <v>47.4</v>
      </c>
      <c r="G103" s="14">
        <f>'Match Score and Team Input'!H103</f>
        <v>15</v>
      </c>
      <c r="H103" s="14">
        <f t="shared" si="9"/>
        <v>32.4</v>
      </c>
      <c r="I103" s="14">
        <f t="shared" si="14"/>
        <v>-10.625925925925927</v>
      </c>
      <c r="J103" s="7">
        <f>VLOOKUP('Match Score and Team Input'!E103,finaloproutput[], 3, FALSE)</f>
        <v>20.74074074074074</v>
      </c>
      <c r="K103" s="7">
        <f>VLOOKUP('Match Score and Team Input'!F103,finaloproutput[], 3, FALSE)</f>
        <v>19.166666666666668</v>
      </c>
      <c r="L103" s="7">
        <f>VLOOKUP('Match Score and Team Input'!G103,finaloproutput[], 3, FALSE)</f>
        <v>14.466666666666667</v>
      </c>
      <c r="M103" s="7">
        <f t="shared" si="12"/>
        <v>54.374074074074073</v>
      </c>
      <c r="N103" s="7">
        <f>'Match Score and Team Input'!K103</f>
        <v>65</v>
      </c>
      <c r="O103" s="7">
        <f t="shared" si="13"/>
        <v>-10.625925925925927</v>
      </c>
      <c r="P103" s="7">
        <f t="shared" si="15"/>
        <v>32.4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</row>
    <row r="104" spans="1:132">
      <c r="A104" s="12">
        <v>103</v>
      </c>
      <c r="B104" s="12"/>
      <c r="C104" s="14">
        <f>VLOOKUP('Match Score and Team Input'!B104, finaloproutput[],3,FALSE)</f>
        <v>20.555555555555554</v>
      </c>
      <c r="D104" s="14">
        <f>VLOOKUP('Match Score and Team Input'!C104, finaloproutput[],3,FALSE)</f>
        <v>12.033333333333333</v>
      </c>
      <c r="E104" s="14">
        <f>VLOOKUP('Match Score and Team Input'!D104, finaloproutput[],3,FALSE)</f>
        <v>17.037037037037038</v>
      </c>
      <c r="F104" s="14">
        <f t="shared" si="16"/>
        <v>49.625925925925927</v>
      </c>
      <c r="G104" s="14">
        <f>'Match Score and Team Input'!H104</f>
        <v>50</v>
      </c>
      <c r="H104" s="14">
        <f t="shared" si="9"/>
        <v>-0.37407407407407334</v>
      </c>
      <c r="I104" s="14">
        <f t="shared" si="14"/>
        <v>14.200000000000003</v>
      </c>
      <c r="J104" s="7">
        <f>VLOOKUP('Match Score and Team Input'!E104,finaloproutput[], 3, FALSE)</f>
        <v>16.5</v>
      </c>
      <c r="K104" s="7">
        <f>VLOOKUP('Match Score and Team Input'!F104,finaloproutput[], 3, FALSE)</f>
        <v>13.533333333333333</v>
      </c>
      <c r="L104" s="7">
        <f>VLOOKUP('Match Score and Team Input'!G104,finaloproutput[], 3, FALSE)</f>
        <v>19.166666666666668</v>
      </c>
      <c r="M104" s="7">
        <f t="shared" si="12"/>
        <v>49.2</v>
      </c>
      <c r="N104" s="7">
        <f>'Match Score and Team Input'!K104</f>
        <v>35</v>
      </c>
      <c r="O104" s="7">
        <f t="shared" si="13"/>
        <v>14.200000000000003</v>
      </c>
      <c r="P104" s="7">
        <f t="shared" si="15"/>
        <v>-0.37407407407407334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</row>
    <row r="105" spans="1:132">
      <c r="A105" s="12">
        <v>104</v>
      </c>
      <c r="B105" s="12"/>
      <c r="C105" s="14">
        <f>VLOOKUP('Match Score and Team Input'!B105, finaloproutput[],3,FALSE)</f>
        <v>17.333333333333332</v>
      </c>
      <c r="D105" s="14">
        <f>VLOOKUP('Match Score and Team Input'!C105, finaloproutput[],3,FALSE)</f>
        <v>16.5</v>
      </c>
      <c r="E105" s="14">
        <f>VLOOKUP('Match Score and Team Input'!D105, finaloproutput[],3,FALSE)</f>
        <v>14.5</v>
      </c>
      <c r="F105" s="14">
        <f t="shared" si="16"/>
        <v>48.333333333333329</v>
      </c>
      <c r="G105" s="14">
        <f>'Match Score and Team Input'!H105</f>
        <v>50</v>
      </c>
      <c r="H105" s="14">
        <f t="shared" si="9"/>
        <v>-1.6666666666666714</v>
      </c>
      <c r="I105" s="14">
        <f t="shared" si="14"/>
        <v>-17.094444444444449</v>
      </c>
      <c r="J105" s="7">
        <f>VLOOKUP('Match Score and Team Input'!E105,finaloproutput[], 3, FALSE)</f>
        <v>16.566666666666666</v>
      </c>
      <c r="K105" s="7">
        <f>VLOOKUP('Match Score and Team Input'!F105,finaloproutput[], 3, FALSE)</f>
        <v>21.2</v>
      </c>
      <c r="L105" s="7">
        <f>VLOOKUP('Match Score and Team Input'!G105,finaloproutput[], 3, FALSE)</f>
        <v>20.138888888888889</v>
      </c>
      <c r="M105" s="7">
        <f t="shared" si="12"/>
        <v>57.905555555555551</v>
      </c>
      <c r="N105" s="7">
        <f>'Match Score and Team Input'!K105</f>
        <v>75</v>
      </c>
      <c r="O105" s="7">
        <f t="shared" si="13"/>
        <v>-17.094444444444449</v>
      </c>
      <c r="P105" s="7">
        <f t="shared" si="15"/>
        <v>-1.6666666666666714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</row>
    <row r="106" spans="1:132">
      <c r="A106" s="12">
        <v>105</v>
      </c>
      <c r="B106" s="12"/>
      <c r="C106" s="14">
        <f>VLOOKUP('Match Score and Team Input'!B106, finaloproutput[],3,FALSE)</f>
        <v>19.128205128205128</v>
      </c>
      <c r="D106" s="14">
        <f>VLOOKUP('Match Score and Team Input'!C106, finaloproutput[],3,FALSE)</f>
        <v>19.153846153846153</v>
      </c>
      <c r="E106" s="14">
        <f>VLOOKUP('Match Score and Team Input'!D106, finaloproutput[],3,FALSE)</f>
        <v>18.166666666666668</v>
      </c>
      <c r="F106" s="14">
        <f t="shared" si="16"/>
        <v>56.448717948717956</v>
      </c>
      <c r="G106" s="14">
        <f>'Match Score and Team Input'!H106</f>
        <v>70</v>
      </c>
      <c r="H106" s="14">
        <f t="shared" si="9"/>
        <v>-13.551282051282044</v>
      </c>
      <c r="I106" s="14">
        <f t="shared" si="14"/>
        <v>-18.433333333333337</v>
      </c>
      <c r="J106" s="7">
        <f>VLOOKUP('Match Score and Team Input'!E106,finaloproutput[], 3, FALSE)</f>
        <v>18.7</v>
      </c>
      <c r="K106" s="7">
        <f>VLOOKUP('Match Score and Team Input'!F106,finaloproutput[], 3, FALSE)</f>
        <v>16.2</v>
      </c>
      <c r="L106" s="7">
        <f>VLOOKUP('Match Score and Team Input'!G106,finaloproutput[], 3, FALSE)</f>
        <v>16.666666666666668</v>
      </c>
      <c r="M106" s="7">
        <f t="shared" ref="M106:M108" si="17">SUM(J106:L106)</f>
        <v>51.566666666666663</v>
      </c>
      <c r="N106" s="7">
        <f>'Match Score and Team Input'!K106</f>
        <v>70</v>
      </c>
      <c r="O106" s="7">
        <f t="shared" si="13"/>
        <v>-18.433333333333337</v>
      </c>
      <c r="P106" s="7">
        <f t="shared" si="15"/>
        <v>-13.551282051282044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</row>
    <row r="107" spans="1:132">
      <c r="A107" s="12">
        <v>106</v>
      </c>
      <c r="B107" s="12"/>
      <c r="C107" s="14">
        <f>VLOOKUP('Match Score and Team Input'!B107, finaloproutput[],3,FALSE)</f>
        <v>18</v>
      </c>
      <c r="D107" s="14">
        <f>VLOOKUP('Match Score and Team Input'!C107, finaloproutput[],3,FALSE)</f>
        <v>19.027777777777779</v>
      </c>
      <c r="E107" s="14">
        <f>VLOOKUP('Match Score and Team Input'!D107, finaloproutput[],3,FALSE)</f>
        <v>18.055555555555554</v>
      </c>
      <c r="F107" s="14">
        <f t="shared" si="16"/>
        <v>55.083333333333329</v>
      </c>
      <c r="G107" s="14">
        <f>'Match Score and Team Input'!H107</f>
        <v>70</v>
      </c>
      <c r="H107" s="14">
        <f t="shared" si="9"/>
        <v>-14.916666666666671</v>
      </c>
      <c r="I107" s="14">
        <f t="shared" si="14"/>
        <v>-22.560606060606062</v>
      </c>
      <c r="J107" s="7">
        <f>VLOOKUP('Match Score and Team Input'!E107,finaloproutput[], 3, FALSE)</f>
        <v>13.166666666666666</v>
      </c>
      <c r="K107" s="7">
        <f>VLOOKUP('Match Score and Team Input'!F107,finaloproutput[], 3, FALSE)</f>
        <v>17.606060606060606</v>
      </c>
      <c r="L107" s="7">
        <f>VLOOKUP('Match Score and Team Input'!G107,finaloproutput[], 3, FALSE)</f>
        <v>16.666666666666668</v>
      </c>
      <c r="M107" s="7">
        <f t="shared" si="17"/>
        <v>47.439393939393938</v>
      </c>
      <c r="N107" s="7">
        <f>'Match Score and Team Input'!K107</f>
        <v>70</v>
      </c>
      <c r="O107" s="7">
        <f t="shared" si="13"/>
        <v>-22.560606060606062</v>
      </c>
      <c r="P107" s="7">
        <f t="shared" si="15"/>
        <v>-14.916666666666671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</row>
    <row r="108" spans="1:132">
      <c r="A108" s="12">
        <v>107</v>
      </c>
      <c r="B108" s="12"/>
      <c r="C108" s="14">
        <f>VLOOKUP('Match Score and Team Input'!B108, finaloproutput[],3,FALSE)</f>
        <v>18</v>
      </c>
      <c r="D108" s="14">
        <f>VLOOKUP('Match Score and Team Input'!C108, finaloproutput[],3,FALSE)</f>
        <v>17.619047619047617</v>
      </c>
      <c r="E108" s="14">
        <f>VLOOKUP('Match Score and Team Input'!D108, finaloproutput[],3,FALSE)</f>
        <v>15.066666666666668</v>
      </c>
      <c r="F108" s="14">
        <f t="shared" si="16"/>
        <v>50.68571428571429</v>
      </c>
      <c r="G108" s="14">
        <f>'Match Score and Team Input'!H108</f>
        <v>70</v>
      </c>
      <c r="H108" s="14">
        <f t="shared" si="9"/>
        <v>-19.31428571428571</v>
      </c>
      <c r="I108" s="14">
        <f t="shared" si="14"/>
        <v>-3.37777777777778</v>
      </c>
      <c r="J108" s="7">
        <f>VLOOKUP('Match Score and Team Input'!E108,finaloproutput[], 3, FALSE)</f>
        <v>18.055555555555554</v>
      </c>
      <c r="K108" s="7">
        <f>VLOOKUP('Match Score and Team Input'!F108,finaloproutput[], 3, FALSE)</f>
        <v>14.9</v>
      </c>
      <c r="L108" s="7">
        <f>VLOOKUP('Match Score and Team Input'!G108,finaloproutput[], 3, FALSE)</f>
        <v>18.666666666666668</v>
      </c>
      <c r="M108" s="7">
        <f t="shared" si="17"/>
        <v>51.62222222222222</v>
      </c>
      <c r="N108" s="7">
        <f>'Match Score and Team Input'!K108</f>
        <v>55</v>
      </c>
      <c r="O108" s="7">
        <f t="shared" si="13"/>
        <v>-3.37777777777778</v>
      </c>
      <c r="P108" s="7">
        <f t="shared" si="15"/>
        <v>-19.31428571428571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</row>
    <row r="109" spans="1:132">
      <c r="A109" s="12">
        <v>108</v>
      </c>
      <c r="B109" s="12"/>
      <c r="C109" s="14">
        <f>VLOOKUP('Match Score and Team Input'!B109, finaloproutput[],3,FALSE)</f>
        <v>10.533333333333333</v>
      </c>
      <c r="D109" s="14">
        <f>VLOOKUP('Match Score and Team Input'!C109, finaloproutput[],3,FALSE)</f>
        <v>12.703703703703704</v>
      </c>
      <c r="E109" s="14">
        <f>VLOOKUP('Match Score and Team Input'!D109, finaloproutput[],3,FALSE)</f>
        <v>15.200000000000001</v>
      </c>
      <c r="F109" s="14">
        <f t="shared" si="16"/>
        <v>38.437037037037037</v>
      </c>
      <c r="G109" s="14">
        <f>'Match Score and Team Input'!H109</f>
        <v>30</v>
      </c>
      <c r="H109" s="14">
        <f t="shared" si="9"/>
        <v>8.4370370370370367</v>
      </c>
      <c r="I109" s="14">
        <f t="shared" si="14"/>
        <v>-17.966666666666669</v>
      </c>
      <c r="J109" s="7">
        <f>VLOOKUP('Match Score and Team Input'!E109,finaloproutput[], 3, FALSE)</f>
        <v>13.700000000000001</v>
      </c>
      <c r="K109" s="7">
        <f>VLOOKUP('Match Score and Team Input'!F109,finaloproutput[], 3, FALSE)</f>
        <v>16.785714285714285</v>
      </c>
      <c r="L109" s="7">
        <f>VLOOKUP('Match Score and Team Input'!G109,finaloproutput[], 3, FALSE)</f>
        <v>21.547619047619047</v>
      </c>
      <c r="M109" s="7">
        <f t="shared" si="12"/>
        <v>52.033333333333331</v>
      </c>
      <c r="N109" s="7">
        <f>'Match Score and Team Input'!K109</f>
        <v>70</v>
      </c>
      <c r="O109" s="7">
        <f t="shared" si="13"/>
        <v>-17.966666666666669</v>
      </c>
      <c r="P109" s="7">
        <f t="shared" si="15"/>
        <v>8.4370370370370367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</row>
    <row r="110" spans="1:132">
      <c r="A110" s="12">
        <v>109</v>
      </c>
      <c r="B110" s="12"/>
      <c r="C110" s="14">
        <f>VLOOKUP('Match Score and Team Input'!B110, finaloproutput[],3,FALSE)</f>
        <v>14.766666666666666</v>
      </c>
      <c r="D110" s="14">
        <f>VLOOKUP('Match Score and Team Input'!C110, finaloproutput[],3,FALSE)</f>
        <v>15.666666666666666</v>
      </c>
      <c r="E110" s="14">
        <f>VLOOKUP('Match Score and Team Input'!D110, finaloproutput[],3,FALSE)</f>
        <v>11.6</v>
      </c>
      <c r="F110" s="14">
        <f t="shared" ref="F110:F165" si="18">SUM(C110:E110)</f>
        <v>42.033333333333331</v>
      </c>
      <c r="G110" s="14">
        <f>'Match Score and Team Input'!H110</f>
        <v>30</v>
      </c>
      <c r="H110" s="14">
        <f t="shared" si="9"/>
        <v>12.033333333333331</v>
      </c>
      <c r="I110" s="14">
        <f t="shared" si="14"/>
        <v>-2.4000000000000057</v>
      </c>
      <c r="J110" s="7">
        <f>VLOOKUP('Match Score and Team Input'!E110,finaloproutput[], 3, FALSE)</f>
        <v>14.833333333333334</v>
      </c>
      <c r="K110" s="7">
        <f>VLOOKUP('Match Score and Team Input'!F110,finaloproutput[], 3, FALSE)</f>
        <v>18.433333333333334</v>
      </c>
      <c r="L110" s="7">
        <f>VLOOKUP('Match Score and Team Input'!G110,finaloproutput[], 3, FALSE)</f>
        <v>16.333333333333332</v>
      </c>
      <c r="M110" s="7">
        <f>SUM(J110:L110)</f>
        <v>49.599999999999994</v>
      </c>
      <c r="N110" s="7">
        <f>'Match Score and Team Input'!K110</f>
        <v>52</v>
      </c>
      <c r="O110" s="7">
        <f t="shared" si="13"/>
        <v>-2.4000000000000057</v>
      </c>
      <c r="P110" s="7">
        <f t="shared" si="15"/>
        <v>12.033333333333331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</row>
    <row r="111" spans="1:132">
      <c r="A111" s="12">
        <v>110</v>
      </c>
      <c r="B111" s="12"/>
      <c r="C111" s="14">
        <f>VLOOKUP('Match Score and Team Input'!B111, finaloproutput[],3,FALSE)</f>
        <v>13.833333333333334</v>
      </c>
      <c r="D111" s="14">
        <f>VLOOKUP('Match Score and Team Input'!C111, finaloproutput[],3,FALSE)</f>
        <v>15.384615384615385</v>
      </c>
      <c r="E111" s="14">
        <f>VLOOKUP('Match Score and Team Input'!D111, finaloproutput[],3,FALSE)</f>
        <v>11.666666666666666</v>
      </c>
      <c r="F111" s="14">
        <f t="shared" si="18"/>
        <v>40.884615384615387</v>
      </c>
      <c r="G111" s="14">
        <f>'Match Score and Team Input'!H111</f>
        <v>50</v>
      </c>
      <c r="H111" s="14">
        <f t="shared" si="9"/>
        <v>-9.1153846153846132</v>
      </c>
      <c r="I111" s="14">
        <f t="shared" si="14"/>
        <v>-4.9111111111111114</v>
      </c>
      <c r="J111" s="7">
        <f>VLOOKUP('Match Score and Team Input'!E111,finaloproutput[], 3, FALSE)</f>
        <v>13.866666666666667</v>
      </c>
      <c r="K111" s="7">
        <f>VLOOKUP('Match Score and Team Input'!F111,finaloproutput[], 3, FALSE)</f>
        <v>17.222222222222221</v>
      </c>
      <c r="L111" s="7">
        <f>VLOOKUP('Match Score and Team Input'!G111,finaloproutput[], 3, FALSE)</f>
        <v>19</v>
      </c>
      <c r="M111" s="7">
        <f t="shared" si="12"/>
        <v>50.088888888888889</v>
      </c>
      <c r="N111" s="7">
        <f>'Match Score and Team Input'!K111</f>
        <v>55</v>
      </c>
      <c r="O111" s="7">
        <f t="shared" si="13"/>
        <v>-4.9111111111111114</v>
      </c>
      <c r="P111" s="7">
        <f t="shared" si="15"/>
        <v>-9.1153846153846132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</row>
    <row r="112" spans="1:132">
      <c r="A112" s="12">
        <v>111</v>
      </c>
      <c r="B112" s="12"/>
      <c r="C112" s="14">
        <f>VLOOKUP('Match Score and Team Input'!B112, finaloproutput[],3,FALSE)</f>
        <v>18.24074074074074</v>
      </c>
      <c r="D112" s="14">
        <f>VLOOKUP('Match Score and Team Input'!C112, finaloproutput[],3,FALSE)</f>
        <v>19.166666666666668</v>
      </c>
      <c r="E112" s="14">
        <f>VLOOKUP('Match Score and Team Input'!D112, finaloproutput[],3,FALSE)</f>
        <v>12.033333333333333</v>
      </c>
      <c r="F112" s="14">
        <f t="shared" si="18"/>
        <v>49.440740740740736</v>
      </c>
      <c r="G112" s="14">
        <f>'Match Score and Team Input'!H112</f>
        <v>35</v>
      </c>
      <c r="H112" s="14">
        <f t="shared" si="9"/>
        <v>14.440740740740736</v>
      </c>
      <c r="I112" s="14">
        <f t="shared" si="14"/>
        <v>20.220512820512823</v>
      </c>
      <c r="J112" s="7">
        <f>VLOOKUP('Match Score and Team Input'!E112,finaloproutput[], 3, FALSE)</f>
        <v>17.533333333333335</v>
      </c>
      <c r="K112" s="7">
        <f>VLOOKUP('Match Score and Team Input'!F112,finaloproutput[], 3, FALSE)</f>
        <v>14.200000000000001</v>
      </c>
      <c r="L112" s="7">
        <f>VLOOKUP('Match Score and Team Input'!G112,finaloproutput[], 3, FALSE)</f>
        <v>18.487179487179485</v>
      </c>
      <c r="M112" s="7">
        <f t="shared" si="12"/>
        <v>50.220512820512823</v>
      </c>
      <c r="N112" s="7">
        <f>'Match Score and Team Input'!K112</f>
        <v>30</v>
      </c>
      <c r="O112" s="7">
        <f t="shared" si="13"/>
        <v>20.220512820512823</v>
      </c>
      <c r="P112" s="7">
        <f t="shared" si="15"/>
        <v>14.440740740740736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</row>
    <row r="113" spans="1:132">
      <c r="A113" s="12">
        <v>112</v>
      </c>
      <c r="B113" s="12"/>
      <c r="C113" s="14">
        <f>VLOOKUP('Match Score and Team Input'!B113, finaloproutput[],3,FALSE)</f>
        <v>16.333333333333332</v>
      </c>
      <c r="D113" s="14">
        <f>VLOOKUP('Match Score and Team Input'!C113, finaloproutput[],3,FALSE)</f>
        <v>16.666666666666668</v>
      </c>
      <c r="E113" s="14">
        <f>VLOOKUP('Match Score and Team Input'!D113, finaloproutput[],3,FALSE)</f>
        <v>18.866666666666667</v>
      </c>
      <c r="F113" s="14">
        <f t="shared" si="18"/>
        <v>51.866666666666667</v>
      </c>
      <c r="G113" s="14">
        <f>'Match Score and Team Input'!H113</f>
        <v>50</v>
      </c>
      <c r="H113" s="14">
        <f t="shared" si="9"/>
        <v>1.8666666666666671</v>
      </c>
      <c r="I113" s="14">
        <f t="shared" si="14"/>
        <v>-17.935606060606062</v>
      </c>
      <c r="J113" s="7">
        <f>VLOOKUP('Match Score and Team Input'!E113,finaloproutput[], 3, FALSE)</f>
        <v>18.939393939393941</v>
      </c>
      <c r="K113" s="7">
        <f>VLOOKUP('Match Score and Team Input'!F113,finaloproutput[], 3, FALSE)</f>
        <v>19.291666666666668</v>
      </c>
      <c r="L113" s="7">
        <f>VLOOKUP('Match Score and Team Input'!G113,finaloproutput[], 3, FALSE)</f>
        <v>18.833333333333332</v>
      </c>
      <c r="M113" s="7">
        <f t="shared" si="12"/>
        <v>57.064393939393938</v>
      </c>
      <c r="N113" s="7">
        <f>'Match Score and Team Input'!K113</f>
        <v>75</v>
      </c>
      <c r="O113" s="7">
        <f t="shared" si="13"/>
        <v>-17.935606060606062</v>
      </c>
      <c r="P113" s="7">
        <f t="shared" si="15"/>
        <v>1.8666666666666671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</row>
    <row r="114" spans="1:132">
      <c r="A114" s="12">
        <v>113</v>
      </c>
      <c r="B114" s="12"/>
      <c r="C114" s="14">
        <f>VLOOKUP('Match Score and Team Input'!B114, finaloproutput[],3,FALSE)</f>
        <v>19.166666666666668</v>
      </c>
      <c r="D114" s="14">
        <f>VLOOKUP('Match Score and Team Input'!C114, finaloproutput[],3,FALSE)</f>
        <v>17.666666666666668</v>
      </c>
      <c r="E114" s="14">
        <f>VLOOKUP('Match Score and Team Input'!D114, finaloproutput[],3,FALSE)</f>
        <v>20.74074074074074</v>
      </c>
      <c r="F114" s="14">
        <f t="shared" si="18"/>
        <v>57.574074074074076</v>
      </c>
      <c r="G114" s="14">
        <f>'Match Score and Team Input'!H114</f>
        <v>70</v>
      </c>
      <c r="H114" s="14">
        <f t="shared" si="9"/>
        <v>-12.425925925925924</v>
      </c>
      <c r="I114" s="14">
        <f t="shared" si="14"/>
        <v>-13.186274509803923</v>
      </c>
      <c r="J114" s="7">
        <f>VLOOKUP('Match Score and Team Input'!E114,finaloproutput[], 3, FALSE)</f>
        <v>16.166666666666668</v>
      </c>
      <c r="K114" s="7">
        <f>VLOOKUP('Match Score and Team Input'!F114,finaloproutput[], 3, FALSE)</f>
        <v>20.333333333333332</v>
      </c>
      <c r="L114" s="7">
        <f>VLOOKUP('Match Score and Team Input'!G114,finaloproutput[], 3, FALSE)</f>
        <v>20.313725490196077</v>
      </c>
      <c r="M114" s="7">
        <f t="shared" si="12"/>
        <v>56.813725490196077</v>
      </c>
      <c r="N114" s="7">
        <f>'Match Score and Team Input'!K114</f>
        <v>70</v>
      </c>
      <c r="O114" s="7">
        <f t="shared" si="13"/>
        <v>-13.186274509803923</v>
      </c>
      <c r="P114" s="7">
        <f t="shared" si="15"/>
        <v>-12.425925925925924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</row>
    <row r="115" spans="1:132">
      <c r="A115" s="12">
        <v>114</v>
      </c>
      <c r="B115" s="12"/>
      <c r="C115" s="14">
        <f>VLOOKUP('Match Score and Team Input'!B115, finaloproutput[],3,FALSE)</f>
        <v>14.666666666666666</v>
      </c>
      <c r="D115" s="14">
        <f>VLOOKUP('Match Score and Team Input'!C115, finaloproutput[],3,FALSE)</f>
        <v>18.666666666666668</v>
      </c>
      <c r="E115" s="14">
        <f>VLOOKUP('Match Score and Team Input'!D115, finaloproutput[],3,FALSE)</f>
        <v>18</v>
      </c>
      <c r="F115" s="14">
        <f t="shared" si="18"/>
        <v>51.333333333333336</v>
      </c>
      <c r="G115" s="14">
        <f>'Match Score and Team Input'!H115</f>
        <v>45</v>
      </c>
      <c r="H115" s="14">
        <f t="shared" si="9"/>
        <v>6.3333333333333357</v>
      </c>
      <c r="I115" s="14">
        <f t="shared" si="14"/>
        <v>-7.44444444444445</v>
      </c>
      <c r="J115" s="7">
        <f>VLOOKUP('Match Score and Team Input'!E115,finaloproutput[], 3, FALSE)</f>
        <v>16.888888888888889</v>
      </c>
      <c r="K115" s="7">
        <f>VLOOKUP('Match Score and Team Input'!F115,finaloproutput[], 3, FALSE)</f>
        <v>16</v>
      </c>
      <c r="L115" s="7">
        <f>VLOOKUP('Match Score and Team Input'!G115,finaloproutput[], 3, FALSE)</f>
        <v>14.666666666666666</v>
      </c>
      <c r="M115" s="7">
        <f t="shared" si="12"/>
        <v>47.55555555555555</v>
      </c>
      <c r="N115" s="7">
        <f>'Match Score and Team Input'!K115</f>
        <v>55</v>
      </c>
      <c r="O115" s="7">
        <f t="shared" si="13"/>
        <v>-7.44444444444445</v>
      </c>
      <c r="P115" s="7">
        <f t="shared" si="15"/>
        <v>6.3333333333333357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</row>
    <row r="116" spans="1:132">
      <c r="A116" s="12">
        <v>115</v>
      </c>
      <c r="B116" s="12"/>
      <c r="C116" s="14">
        <f>VLOOKUP('Match Score and Team Input'!B116, finaloproutput[],3,FALSE)</f>
        <v>12.5</v>
      </c>
      <c r="D116" s="14">
        <f>VLOOKUP('Match Score and Team Input'!C116, finaloproutput[],3,FALSE)</f>
        <v>17.033333333333335</v>
      </c>
      <c r="E116" s="14">
        <f>VLOOKUP('Match Score and Team Input'!D116, finaloproutput[],3,FALSE)</f>
        <v>17.638888888888889</v>
      </c>
      <c r="F116" s="14">
        <f t="shared" si="18"/>
        <v>47.172222222222224</v>
      </c>
      <c r="G116" s="14">
        <f>'Match Score and Team Input'!H116</f>
        <v>45</v>
      </c>
      <c r="H116" s="14">
        <f t="shared" si="9"/>
        <v>2.1722222222222243</v>
      </c>
      <c r="I116" s="14">
        <f t="shared" si="14"/>
        <v>3.5</v>
      </c>
      <c r="J116" s="7">
        <f>VLOOKUP('Match Score and Team Input'!E116,finaloproutput[], 3, FALSE)</f>
        <v>14.9</v>
      </c>
      <c r="K116" s="7">
        <f>VLOOKUP('Match Score and Team Input'!F116,finaloproutput[], 3, FALSE)</f>
        <v>13.533333333333333</v>
      </c>
      <c r="L116" s="7">
        <f>VLOOKUP('Match Score and Team Input'!G116,finaloproutput[], 3, FALSE)</f>
        <v>11.066666666666668</v>
      </c>
      <c r="M116" s="7">
        <f t="shared" si="12"/>
        <v>39.5</v>
      </c>
      <c r="N116" s="7">
        <f>'Match Score and Team Input'!K116</f>
        <v>36</v>
      </c>
      <c r="O116" s="7">
        <f t="shared" si="13"/>
        <v>3.5</v>
      </c>
      <c r="P116" s="7">
        <f t="shared" si="15"/>
        <v>2.1722222222222243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</row>
    <row r="117" spans="1:132">
      <c r="A117" s="12">
        <v>116</v>
      </c>
      <c r="B117" s="12"/>
      <c r="C117" s="14">
        <f>VLOOKUP('Match Score and Team Input'!B117, finaloproutput[],3,FALSE)</f>
        <v>13.533333333333333</v>
      </c>
      <c r="D117" s="14">
        <f>VLOOKUP('Match Score and Team Input'!C117, finaloproutput[],3,FALSE)</f>
        <v>20.380952380952383</v>
      </c>
      <c r="E117" s="14">
        <f>VLOOKUP('Match Score and Team Input'!D117, finaloproutput[],3,FALSE)</f>
        <v>15.166666666666666</v>
      </c>
      <c r="F117" s="14">
        <f t="shared" si="18"/>
        <v>49.080952380952382</v>
      </c>
      <c r="G117" s="14">
        <f>'Match Score and Team Input'!H117</f>
        <v>50</v>
      </c>
      <c r="H117" s="14">
        <f t="shared" si="9"/>
        <v>-0.91904761904761756</v>
      </c>
      <c r="I117" s="14">
        <f t="shared" si="14"/>
        <v>21.548148148148144</v>
      </c>
      <c r="J117" s="7">
        <f>VLOOKUP('Match Score and Team Input'!E117,finaloproutput[], 3, FALSE)</f>
        <v>15.866666666666667</v>
      </c>
      <c r="K117" s="7">
        <f>VLOOKUP('Match Score and Team Input'!F117,finaloproutput[], 3, FALSE)</f>
        <v>14.148148148148147</v>
      </c>
      <c r="L117" s="7">
        <f>VLOOKUP('Match Score and Team Input'!G117,finaloproutput[], 3, FALSE)</f>
        <v>12.533333333333333</v>
      </c>
      <c r="M117" s="7">
        <f t="shared" si="12"/>
        <v>42.548148148148144</v>
      </c>
      <c r="N117" s="7">
        <f>'Match Score and Team Input'!K117</f>
        <v>21</v>
      </c>
      <c r="O117" s="7">
        <f t="shared" si="13"/>
        <v>21.548148148148144</v>
      </c>
      <c r="P117" s="7">
        <f t="shared" si="15"/>
        <v>-0.91904761904761756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</row>
    <row r="118" spans="1:132">
      <c r="A118" s="12">
        <v>117</v>
      </c>
      <c r="B118" s="12"/>
      <c r="C118" s="14">
        <f>VLOOKUP('Match Score and Team Input'!B118, finaloproutput[],3,FALSE)</f>
        <v>18.37037037037037</v>
      </c>
      <c r="D118" s="14">
        <f>VLOOKUP('Match Score and Team Input'!C118, finaloproutput[],3,FALSE)</f>
        <v>16.5</v>
      </c>
      <c r="E118" s="14">
        <f>VLOOKUP('Match Score and Team Input'!D118, finaloproutput[],3,FALSE)</f>
        <v>16</v>
      </c>
      <c r="F118" s="14">
        <f t="shared" si="18"/>
        <v>50.870370370370367</v>
      </c>
      <c r="G118" s="14">
        <f>'Match Score and Team Input'!H118</f>
        <v>50</v>
      </c>
      <c r="H118" s="14">
        <f t="shared" si="9"/>
        <v>0.87037037037036669</v>
      </c>
      <c r="I118" s="14">
        <f t="shared" si="14"/>
        <v>2.7144522144522227</v>
      </c>
      <c r="J118" s="7">
        <f>VLOOKUP('Match Score and Team Input'!E118,finaloproutput[], 3, FALSE)</f>
        <v>16.727272727272727</v>
      </c>
      <c r="K118" s="7">
        <f>VLOOKUP('Match Score and Team Input'!F118,finaloproutput[], 3, FALSE)</f>
        <v>16.820512820512821</v>
      </c>
      <c r="L118" s="7">
        <f>VLOOKUP('Match Score and Team Input'!G118,finaloproutput[], 3, FALSE)</f>
        <v>19.166666666666668</v>
      </c>
      <c r="M118" s="7">
        <f t="shared" si="12"/>
        <v>52.714452214452223</v>
      </c>
      <c r="N118" s="7">
        <f>'Match Score and Team Input'!K118</f>
        <v>50</v>
      </c>
      <c r="O118" s="7">
        <f t="shared" si="13"/>
        <v>2.7144522144522227</v>
      </c>
      <c r="P118" s="7">
        <f t="shared" si="15"/>
        <v>0.87037037037036669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</row>
    <row r="119" spans="1:132">
      <c r="A119" s="12">
        <v>118</v>
      </c>
      <c r="B119" s="12"/>
      <c r="C119" s="14">
        <f>VLOOKUP('Match Score and Team Input'!B119, finaloproutput[],3,FALSE)</f>
        <v>19.611111111111111</v>
      </c>
      <c r="D119" s="14">
        <f>VLOOKUP('Match Score and Team Input'!C119, finaloproutput[],3,FALSE)</f>
        <v>15.366666666666667</v>
      </c>
      <c r="E119" s="14">
        <f>VLOOKUP('Match Score and Team Input'!D119, finaloproutput[],3,FALSE)</f>
        <v>10.533333333333333</v>
      </c>
      <c r="F119" s="14">
        <f t="shared" si="18"/>
        <v>45.511111111111106</v>
      </c>
      <c r="G119" s="14">
        <f>'Match Score and Team Input'!H119</f>
        <v>50</v>
      </c>
      <c r="H119" s="14">
        <f t="shared" si="9"/>
        <v>-4.4888888888888943</v>
      </c>
      <c r="I119" s="14">
        <f t="shared" si="14"/>
        <v>1.9037037037036981</v>
      </c>
      <c r="J119" s="7">
        <f>VLOOKUP('Match Score and Team Input'!E119,finaloproutput[], 3, FALSE)</f>
        <v>17.333333333333332</v>
      </c>
      <c r="K119" s="7">
        <f>VLOOKUP('Match Score and Team Input'!F119,finaloproutput[], 3, FALSE)</f>
        <v>17.037037037037038</v>
      </c>
      <c r="L119" s="7">
        <f>VLOOKUP('Match Score and Team Input'!G119,finaloproutput[], 3, FALSE)</f>
        <v>17.533333333333335</v>
      </c>
      <c r="M119" s="7">
        <f t="shared" si="12"/>
        <v>51.903703703703698</v>
      </c>
      <c r="N119" s="7">
        <f>'Match Score and Team Input'!K119</f>
        <v>50</v>
      </c>
      <c r="O119" s="7">
        <f t="shared" si="13"/>
        <v>1.9037037037036981</v>
      </c>
      <c r="P119" s="7">
        <f t="shared" si="15"/>
        <v>-4.4888888888888943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</row>
    <row r="120" spans="1:132">
      <c r="A120" s="12">
        <v>119</v>
      </c>
      <c r="B120" s="12"/>
      <c r="C120" s="14">
        <f>VLOOKUP('Match Score and Team Input'!B120, finaloproutput[],3,FALSE)</f>
        <v>18.627450980392158</v>
      </c>
      <c r="D120" s="14">
        <f>VLOOKUP('Match Score and Team Input'!C120, finaloproutput[],3,FALSE)</f>
        <v>18.5</v>
      </c>
      <c r="E120" s="14">
        <f>VLOOKUP('Match Score and Team Input'!D120, finaloproutput[],3,FALSE)</f>
        <v>18.714285714285715</v>
      </c>
      <c r="F120" s="14">
        <f t="shared" si="18"/>
        <v>55.84173669467787</v>
      </c>
      <c r="G120" s="14">
        <f>'Match Score and Team Input'!H120</f>
        <v>75</v>
      </c>
      <c r="H120" s="14">
        <f t="shared" si="9"/>
        <v>-19.15826330532213</v>
      </c>
      <c r="I120" s="14">
        <f t="shared" si="14"/>
        <v>10.56666666666667</v>
      </c>
      <c r="J120" s="7">
        <f>VLOOKUP('Match Score and Team Input'!E120,finaloproutput[], 3, FALSE)</f>
        <v>13.166666666666666</v>
      </c>
      <c r="K120" s="7">
        <f>VLOOKUP('Match Score and Team Input'!F120,finaloproutput[], 3, FALSE)</f>
        <v>17.333333333333332</v>
      </c>
      <c r="L120" s="7">
        <f>VLOOKUP('Match Score and Team Input'!G120,finaloproutput[], 3, FALSE)</f>
        <v>15.066666666666668</v>
      </c>
      <c r="M120" s="7">
        <f t="shared" si="12"/>
        <v>45.56666666666667</v>
      </c>
      <c r="N120" s="7">
        <f>'Match Score and Team Input'!K120</f>
        <v>35</v>
      </c>
      <c r="O120" s="7">
        <f t="shared" si="13"/>
        <v>10.56666666666667</v>
      </c>
      <c r="P120" s="7">
        <f t="shared" si="15"/>
        <v>-19.15826330532213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</row>
    <row r="121" spans="1:132">
      <c r="A121" s="12">
        <v>120</v>
      </c>
      <c r="B121" s="12"/>
      <c r="C121" s="14">
        <f>VLOOKUP('Match Score and Team Input'!B121, finaloproutput[],3,FALSE)</f>
        <v>15.666666666666666</v>
      </c>
      <c r="D121" s="14">
        <f>VLOOKUP('Match Score and Team Input'!C121, finaloproutput[],3,FALSE)</f>
        <v>20.555555555555554</v>
      </c>
      <c r="E121" s="14">
        <f>VLOOKUP('Match Score and Team Input'!D121, finaloproutput[],3,FALSE)</f>
        <v>17.166666666666668</v>
      </c>
      <c r="F121" s="14">
        <f t="shared" si="18"/>
        <v>53.388888888888886</v>
      </c>
      <c r="G121" s="14">
        <f>'Match Score and Team Input'!H121</f>
        <v>50</v>
      </c>
      <c r="H121" s="14">
        <f t="shared" si="9"/>
        <v>3.3888888888888857</v>
      </c>
      <c r="I121" s="14">
        <f t="shared" si="14"/>
        <v>21.06666666666667</v>
      </c>
      <c r="J121" s="7">
        <f>VLOOKUP('Match Score and Team Input'!E121,finaloproutput[], 3, FALSE)</f>
        <v>15.066666666666668</v>
      </c>
      <c r="K121" s="7">
        <f>VLOOKUP('Match Score and Team Input'!F121,finaloproutput[], 3, FALSE)</f>
        <v>17.533333333333335</v>
      </c>
      <c r="L121" s="7">
        <f>VLOOKUP('Match Score and Team Input'!G121,finaloproutput[], 3, FALSE)</f>
        <v>14.466666666666667</v>
      </c>
      <c r="M121" s="7">
        <f t="shared" si="12"/>
        <v>47.06666666666667</v>
      </c>
      <c r="N121" s="7">
        <f>'Match Score and Team Input'!K121</f>
        <v>26</v>
      </c>
      <c r="O121" s="7">
        <f t="shared" si="13"/>
        <v>21.06666666666667</v>
      </c>
      <c r="P121" s="7">
        <f t="shared" si="15"/>
        <v>3.3888888888888857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</row>
    <row r="122" spans="1:132">
      <c r="A122" s="12">
        <v>121</v>
      </c>
      <c r="B122" s="12"/>
      <c r="C122" s="14">
        <f>VLOOKUP('Match Score and Team Input'!B122, finaloproutput[],3,FALSE)</f>
        <v>18.7</v>
      </c>
      <c r="D122" s="14">
        <f>VLOOKUP('Match Score and Team Input'!C122, finaloproutput[],3,FALSE)</f>
        <v>17.606060606060606</v>
      </c>
      <c r="E122" s="14">
        <f>VLOOKUP('Match Score and Team Input'!D122, finaloproutput[],3,FALSE)</f>
        <v>18.666666666666668</v>
      </c>
      <c r="F122" s="14">
        <f t="shared" si="18"/>
        <v>54.972727272727269</v>
      </c>
      <c r="G122" s="14">
        <f>'Match Score and Team Input'!H122</f>
        <v>70</v>
      </c>
      <c r="H122" s="14">
        <f t="shared" si="9"/>
        <v>-15.027272727272731</v>
      </c>
      <c r="I122" s="14">
        <f t="shared" si="14"/>
        <v>-17.785714285714278</v>
      </c>
      <c r="J122" s="7">
        <f>VLOOKUP('Match Score and Team Input'!E122,finaloproutput[], 3, FALSE)</f>
        <v>21.547619047619047</v>
      </c>
      <c r="K122" s="7">
        <f>VLOOKUP('Match Score and Team Input'!F122,finaloproutput[], 3, FALSE)</f>
        <v>16.5</v>
      </c>
      <c r="L122" s="7">
        <f>VLOOKUP('Match Score and Team Input'!G122,finaloproutput[], 3, FALSE)</f>
        <v>19.166666666666668</v>
      </c>
      <c r="M122" s="7">
        <f t="shared" si="12"/>
        <v>57.214285714285722</v>
      </c>
      <c r="N122" s="7">
        <f>'Match Score and Team Input'!K122</f>
        <v>75</v>
      </c>
      <c r="O122" s="7">
        <f t="shared" si="13"/>
        <v>-17.785714285714278</v>
      </c>
      <c r="P122" s="7">
        <f t="shared" si="15"/>
        <v>-15.027272727272731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</row>
    <row r="123" spans="1:132">
      <c r="A123" s="12">
        <v>122</v>
      </c>
      <c r="B123" s="12"/>
      <c r="C123" s="14">
        <f>VLOOKUP('Match Score and Team Input'!B123, finaloproutput[],3,FALSE)</f>
        <v>18</v>
      </c>
      <c r="D123" s="14">
        <f>VLOOKUP('Match Score and Team Input'!C123, finaloproutput[],3,FALSE)</f>
        <v>16</v>
      </c>
      <c r="E123" s="14">
        <f>VLOOKUP('Match Score and Team Input'!D123, finaloproutput[],3,FALSE)</f>
        <v>17.619047619047617</v>
      </c>
      <c r="F123" s="14">
        <f t="shared" si="18"/>
        <v>51.61904761904762</v>
      </c>
      <c r="G123" s="14">
        <f>'Match Score and Team Input'!H123</f>
        <v>25</v>
      </c>
      <c r="H123" s="14">
        <f t="shared" si="9"/>
        <v>26.61904761904762</v>
      </c>
      <c r="I123" s="14">
        <f t="shared" si="14"/>
        <v>2.3760683760683747</v>
      </c>
      <c r="J123" s="7">
        <f>VLOOKUP('Match Score and Team Input'!E123,finaloproutput[], 3, FALSE)</f>
        <v>17.222222222222221</v>
      </c>
      <c r="K123" s="7">
        <f>VLOOKUP('Match Score and Team Input'!F123,finaloproutput[], 3, FALSE)</f>
        <v>16.666666666666668</v>
      </c>
      <c r="L123" s="7">
        <f>VLOOKUP('Match Score and Team Input'!G123,finaloproutput[], 3, FALSE)</f>
        <v>18.487179487179485</v>
      </c>
      <c r="M123" s="7">
        <f t="shared" si="12"/>
        <v>52.376068376068375</v>
      </c>
      <c r="N123" s="7">
        <f>'Match Score and Team Input'!K123</f>
        <v>50</v>
      </c>
      <c r="O123" s="7">
        <f t="shared" si="13"/>
        <v>2.3760683760683747</v>
      </c>
      <c r="P123" s="7">
        <f t="shared" si="15"/>
        <v>26.61904761904762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</row>
    <row r="124" spans="1:132">
      <c r="A124" s="12">
        <v>123</v>
      </c>
      <c r="B124" s="12"/>
      <c r="C124" s="14">
        <f>VLOOKUP('Match Score and Team Input'!B124, finaloproutput[],3,FALSE)</f>
        <v>18</v>
      </c>
      <c r="D124" s="14">
        <f>VLOOKUP('Match Score and Team Input'!C124, finaloproutput[],3,FALSE)</f>
        <v>12.5</v>
      </c>
      <c r="E124" s="14">
        <f>VLOOKUP('Match Score and Team Input'!D124, finaloproutput[],3,FALSE)</f>
        <v>16.666666666666668</v>
      </c>
      <c r="F124" s="14">
        <f t="shared" si="18"/>
        <v>47.166666666666671</v>
      </c>
      <c r="G124" s="14">
        <f>'Match Score and Team Input'!H124</f>
        <v>60</v>
      </c>
      <c r="H124" s="14">
        <f t="shared" si="9"/>
        <v>-12.833333333333329</v>
      </c>
      <c r="I124" s="14">
        <f t="shared" si="14"/>
        <v>-11.166019166019161</v>
      </c>
      <c r="J124" s="7">
        <f>VLOOKUP('Match Score and Team Input'!E124,finaloproutput[], 3, FALSE)</f>
        <v>19.153846153846153</v>
      </c>
      <c r="K124" s="7">
        <f>VLOOKUP('Match Score and Team Input'!F124,finaloproutput[], 3, FALSE)</f>
        <v>18.939393939393941</v>
      </c>
      <c r="L124" s="7">
        <f>VLOOKUP('Match Score and Team Input'!G124,finaloproutput[], 3, FALSE)</f>
        <v>20.74074074074074</v>
      </c>
      <c r="M124" s="7">
        <f t="shared" si="12"/>
        <v>58.833980833980839</v>
      </c>
      <c r="N124" s="7">
        <f>'Match Score and Team Input'!K124</f>
        <v>70</v>
      </c>
      <c r="O124" s="7">
        <f t="shared" si="13"/>
        <v>-11.166019166019161</v>
      </c>
      <c r="P124" s="7">
        <f t="shared" si="15"/>
        <v>-12.833333333333329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</row>
    <row r="125" spans="1:132">
      <c r="A125" s="12">
        <v>124</v>
      </c>
      <c r="B125" s="12"/>
      <c r="C125" s="14">
        <f>VLOOKUP('Match Score and Team Input'!B125, finaloproutput[],3,FALSE)</f>
        <v>19.166666666666668</v>
      </c>
      <c r="D125" s="14">
        <f>VLOOKUP('Match Score and Team Input'!C125, finaloproutput[],3,FALSE)</f>
        <v>17.333333333333332</v>
      </c>
      <c r="E125" s="14">
        <f>VLOOKUP('Match Score and Team Input'!D125, finaloproutput[],3,FALSE)</f>
        <v>16.2</v>
      </c>
      <c r="F125" s="14">
        <f t="shared" si="18"/>
        <v>52.7</v>
      </c>
      <c r="G125" s="14">
        <f>'Match Score and Team Input'!H125</f>
        <v>70</v>
      </c>
      <c r="H125" s="14">
        <f t="shared" si="9"/>
        <v>-17.299999999999997</v>
      </c>
      <c r="I125" s="14">
        <f t="shared" si="14"/>
        <v>15.200000000000003</v>
      </c>
      <c r="J125" s="7">
        <f>VLOOKUP('Match Score and Team Input'!E125,finaloproutput[], 3, FALSE)</f>
        <v>18.833333333333332</v>
      </c>
      <c r="K125" s="7">
        <f>VLOOKUP('Match Score and Team Input'!F125,finaloproutput[], 3, FALSE)</f>
        <v>13.700000000000001</v>
      </c>
      <c r="L125" s="7">
        <f>VLOOKUP('Match Score and Team Input'!G125,finaloproutput[], 3, FALSE)</f>
        <v>17.666666666666668</v>
      </c>
      <c r="M125" s="7">
        <f t="shared" si="12"/>
        <v>50.2</v>
      </c>
      <c r="N125" s="7">
        <f>'Match Score and Team Input'!K125</f>
        <v>35</v>
      </c>
      <c r="O125" s="7">
        <f t="shared" si="13"/>
        <v>15.200000000000003</v>
      </c>
      <c r="P125" s="7">
        <f t="shared" si="15"/>
        <v>-17.299999999999997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</row>
    <row r="126" spans="1:132">
      <c r="A126" s="12">
        <v>125</v>
      </c>
      <c r="B126" s="12"/>
      <c r="C126" s="14">
        <f>VLOOKUP('Match Score and Team Input'!B126, finaloproutput[],3,FALSE)</f>
        <v>14.9</v>
      </c>
      <c r="D126" s="14">
        <f>VLOOKUP('Match Score and Team Input'!C126, finaloproutput[],3,FALSE)</f>
        <v>11.066666666666668</v>
      </c>
      <c r="E126" s="14">
        <f>VLOOKUP('Match Score and Team Input'!D126, finaloproutput[],3,FALSE)</f>
        <v>11.6</v>
      </c>
      <c r="F126" s="14">
        <f t="shared" si="18"/>
        <v>37.56666666666667</v>
      </c>
      <c r="G126" s="14">
        <f>'Match Score and Team Input'!H126</f>
        <v>35</v>
      </c>
      <c r="H126" s="14">
        <f t="shared" si="9"/>
        <v>2.56666666666667</v>
      </c>
      <c r="I126" s="14">
        <f t="shared" si="14"/>
        <v>8.2282051282051327</v>
      </c>
      <c r="J126" s="7">
        <f>VLOOKUP('Match Score and Team Input'!E126,finaloproutput[], 3, FALSE)</f>
        <v>13.533333333333333</v>
      </c>
      <c r="K126" s="7">
        <f>VLOOKUP('Match Score and Team Input'!F126,finaloproutput[], 3, FALSE)</f>
        <v>16.566666666666666</v>
      </c>
      <c r="L126" s="7">
        <f>VLOOKUP('Match Score and Team Input'!G126,finaloproutput[], 3, FALSE)</f>
        <v>19.128205128205128</v>
      </c>
      <c r="M126" s="7">
        <f t="shared" si="12"/>
        <v>49.228205128205133</v>
      </c>
      <c r="N126" s="7">
        <f>'Match Score and Team Input'!K126</f>
        <v>41</v>
      </c>
      <c r="O126" s="7">
        <f t="shared" si="13"/>
        <v>8.2282051282051327</v>
      </c>
      <c r="P126" s="7">
        <f t="shared" si="15"/>
        <v>2.56666666666667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</row>
    <row r="127" spans="1:132">
      <c r="A127" s="12">
        <v>126</v>
      </c>
      <c r="B127" s="12"/>
      <c r="C127" s="14">
        <f>VLOOKUP('Match Score and Team Input'!B127, finaloproutput[],3,FALSE)</f>
        <v>18.166666666666668</v>
      </c>
      <c r="D127" s="14">
        <f>VLOOKUP('Match Score and Team Input'!C127, finaloproutput[],3,FALSE)</f>
        <v>12.533333333333333</v>
      </c>
      <c r="E127" s="14">
        <f>VLOOKUP('Match Score and Team Input'!D127, finaloproutput[],3,FALSE)</f>
        <v>13.866666666666667</v>
      </c>
      <c r="F127" s="14">
        <f t="shared" si="18"/>
        <v>44.56666666666667</v>
      </c>
      <c r="G127" s="14">
        <f>'Match Score and Team Input'!H127</f>
        <v>35</v>
      </c>
      <c r="H127" s="14">
        <f t="shared" si="9"/>
        <v>9.56666666666667</v>
      </c>
      <c r="I127" s="14">
        <f t="shared" si="14"/>
        <v>9.3481481481481481</v>
      </c>
      <c r="J127" s="7">
        <f>VLOOKUP('Match Score and Team Input'!E127,finaloproutput[], 3, FALSE)</f>
        <v>12.703703703703704</v>
      </c>
      <c r="K127" s="7">
        <f>VLOOKUP('Match Score and Team Input'!F127,finaloproutput[], 3, FALSE)</f>
        <v>19.611111111111111</v>
      </c>
      <c r="L127" s="7">
        <f>VLOOKUP('Match Score and Team Input'!G127,finaloproutput[], 3, FALSE)</f>
        <v>12.033333333333333</v>
      </c>
      <c r="M127" s="7">
        <f t="shared" si="12"/>
        <v>44.348148148148148</v>
      </c>
      <c r="N127" s="7">
        <f>'Match Score and Team Input'!K127</f>
        <v>35</v>
      </c>
      <c r="O127" s="7">
        <f t="shared" si="13"/>
        <v>9.3481481481481481</v>
      </c>
      <c r="P127" s="7">
        <f t="shared" si="15"/>
        <v>9.56666666666667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</row>
    <row r="128" spans="1:132">
      <c r="A128" s="12">
        <v>127</v>
      </c>
      <c r="B128" s="12"/>
      <c r="C128" s="14">
        <f>VLOOKUP('Match Score and Team Input'!B128, finaloproutput[],3,FALSE)</f>
        <v>20.333333333333332</v>
      </c>
      <c r="D128" s="14">
        <f>VLOOKUP('Match Score and Team Input'!C128, finaloproutput[],3,FALSE)</f>
        <v>16.5</v>
      </c>
      <c r="E128" s="14">
        <f>VLOOKUP('Match Score and Team Input'!D128, finaloproutput[],3,FALSE)</f>
        <v>13.166666666666666</v>
      </c>
      <c r="F128" s="14">
        <f t="shared" si="18"/>
        <v>49.999999999999993</v>
      </c>
      <c r="G128" s="14">
        <f>'Match Score and Team Input'!H128</f>
        <v>55</v>
      </c>
      <c r="H128" s="14">
        <f t="shared" si="9"/>
        <v>-5.0000000000000071</v>
      </c>
      <c r="I128" s="14">
        <f t="shared" si="14"/>
        <v>14.160784313725486</v>
      </c>
      <c r="J128" s="7">
        <f>VLOOKUP('Match Score and Team Input'!E128,finaloproutput[], 3, FALSE)</f>
        <v>14.666666666666666</v>
      </c>
      <c r="K128" s="7">
        <f>VLOOKUP('Match Score and Team Input'!F128,finaloproutput[], 3, FALSE)</f>
        <v>15.866666666666667</v>
      </c>
      <c r="L128" s="7">
        <f>VLOOKUP('Match Score and Team Input'!G128,finaloproutput[], 3, FALSE)</f>
        <v>18.627450980392158</v>
      </c>
      <c r="M128" s="7">
        <f t="shared" si="12"/>
        <v>49.160784313725486</v>
      </c>
      <c r="N128" s="7">
        <f>'Match Score and Team Input'!K128</f>
        <v>35</v>
      </c>
      <c r="O128" s="7">
        <f t="shared" si="13"/>
        <v>14.160784313725486</v>
      </c>
      <c r="P128" s="7">
        <f t="shared" si="15"/>
        <v>-5.0000000000000071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</row>
    <row r="129" spans="1:132">
      <c r="A129" s="12">
        <v>128</v>
      </c>
      <c r="B129" s="12"/>
      <c r="C129" s="14">
        <f>VLOOKUP('Match Score and Team Input'!B129, finaloproutput[],3,FALSE)</f>
        <v>16.333333333333332</v>
      </c>
      <c r="D129" s="14">
        <f>VLOOKUP('Match Score and Team Input'!C129, finaloproutput[],3,FALSE)</f>
        <v>15.200000000000001</v>
      </c>
      <c r="E129" s="14">
        <f>VLOOKUP('Match Score and Team Input'!D129, finaloproutput[],3,FALSE)</f>
        <v>15.384615384615385</v>
      </c>
      <c r="F129" s="14">
        <f t="shared" si="18"/>
        <v>46.917948717948718</v>
      </c>
      <c r="G129" s="14">
        <f>'Match Score and Team Input'!H129</f>
        <v>50</v>
      </c>
      <c r="H129" s="14">
        <f t="shared" si="9"/>
        <v>-3.0820512820512818</v>
      </c>
      <c r="I129" s="14">
        <f t="shared" si="14"/>
        <v>-20.027777777777779</v>
      </c>
      <c r="J129" s="7">
        <f>VLOOKUP('Match Score and Team Input'!E129,finaloproutput[], 3, FALSE)</f>
        <v>15.166666666666666</v>
      </c>
      <c r="K129" s="7">
        <f>VLOOKUP('Match Score and Team Input'!F129,finaloproutput[], 3, FALSE)</f>
        <v>20.138888888888889</v>
      </c>
      <c r="L129" s="7">
        <f>VLOOKUP('Match Score and Team Input'!G129,finaloproutput[], 3, FALSE)</f>
        <v>14.666666666666666</v>
      </c>
      <c r="M129" s="7">
        <f t="shared" si="12"/>
        <v>49.972222222222221</v>
      </c>
      <c r="N129" s="7">
        <f>'Match Score and Team Input'!K129</f>
        <v>70</v>
      </c>
      <c r="O129" s="7">
        <f t="shared" si="13"/>
        <v>-20.027777777777779</v>
      </c>
      <c r="P129" s="7">
        <f t="shared" si="15"/>
        <v>-3.0820512820512818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</row>
    <row r="130" spans="1:132">
      <c r="A130" s="12">
        <v>129</v>
      </c>
      <c r="B130" s="12"/>
      <c r="C130" s="14">
        <f>VLOOKUP('Match Score and Team Input'!B130, finaloproutput[],3,FALSE)</f>
        <v>17.033333333333335</v>
      </c>
      <c r="D130" s="14">
        <f>VLOOKUP('Match Score and Team Input'!C130, finaloproutput[],3,FALSE)</f>
        <v>17.533333333333335</v>
      </c>
      <c r="E130" s="14">
        <f>VLOOKUP('Match Score and Team Input'!D130, finaloproutput[],3,FALSE)</f>
        <v>19.166666666666668</v>
      </c>
      <c r="F130" s="14">
        <f t="shared" si="18"/>
        <v>53.733333333333334</v>
      </c>
      <c r="G130" s="14">
        <f>'Match Score and Team Input'!H130</f>
        <v>65</v>
      </c>
      <c r="H130" s="14">
        <f t="shared" ref="H130:H151" si="19">(F130-G130)</f>
        <v>-11.266666666666666</v>
      </c>
      <c r="I130" s="14">
        <f t="shared" ref="I130:I151" si="20">O130</f>
        <v>20.129629629629626</v>
      </c>
      <c r="J130" s="7">
        <f>VLOOKUP('Match Score and Team Input'!E130,finaloproutput[], 3, FALSE)</f>
        <v>18.055555555555554</v>
      </c>
      <c r="K130" s="7">
        <f>VLOOKUP('Match Score and Team Input'!F130,finaloproutput[], 3, FALSE)</f>
        <v>13.833333333333334</v>
      </c>
      <c r="L130" s="7">
        <f>VLOOKUP('Match Score and Team Input'!G130,finaloproutput[], 3, FALSE)</f>
        <v>18.24074074074074</v>
      </c>
      <c r="M130" s="7">
        <f t="shared" si="12"/>
        <v>50.129629629629626</v>
      </c>
      <c r="N130" s="7">
        <f>'Match Score and Team Input'!K130</f>
        <v>30</v>
      </c>
      <c r="O130" s="7">
        <f t="shared" si="13"/>
        <v>20.129629629629626</v>
      </c>
      <c r="P130" s="7">
        <f t="shared" ref="P130:P151" si="21">H130</f>
        <v>-11.266666666666666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</row>
    <row r="131" spans="1:132">
      <c r="A131" s="12">
        <v>130</v>
      </c>
      <c r="B131" s="12"/>
      <c r="C131" s="14">
        <f>VLOOKUP('Match Score and Team Input'!B131, finaloproutput[],3,FALSE)</f>
        <v>17.037037037037038</v>
      </c>
      <c r="D131" s="14">
        <f>VLOOKUP('Match Score and Team Input'!C131, finaloproutput[],3,FALSE)</f>
        <v>17.638888888888889</v>
      </c>
      <c r="E131" s="14">
        <f>VLOOKUP('Match Score and Team Input'!D131, finaloproutput[],3,FALSE)</f>
        <v>18.866666666666667</v>
      </c>
      <c r="F131" s="14">
        <f t="shared" si="18"/>
        <v>53.542592592592591</v>
      </c>
      <c r="G131" s="14">
        <f>'Match Score and Team Input'!H131</f>
        <v>50</v>
      </c>
      <c r="H131" s="14">
        <f t="shared" si="19"/>
        <v>3.542592592592591</v>
      </c>
      <c r="I131" s="14">
        <f t="shared" si="20"/>
        <v>20.747619047619047</v>
      </c>
      <c r="J131" s="7">
        <f>VLOOKUP('Match Score and Team Input'!E131,finaloproutput[], 3, FALSE)</f>
        <v>10.533333333333333</v>
      </c>
      <c r="K131" s="7">
        <f>VLOOKUP('Match Score and Team Input'!F131,finaloproutput[], 3, FALSE)</f>
        <v>18.714285714285715</v>
      </c>
      <c r="L131" s="7">
        <f>VLOOKUP('Match Score and Team Input'!G131,finaloproutput[], 3, FALSE)</f>
        <v>16.5</v>
      </c>
      <c r="M131" s="7">
        <f t="shared" ref="M131:M151" si="22">SUM(J131:L131)</f>
        <v>45.747619047619047</v>
      </c>
      <c r="N131" s="7">
        <f>'Match Score and Team Input'!K131</f>
        <v>25</v>
      </c>
      <c r="O131" s="7">
        <f t="shared" ref="O131:O151" si="23">(M131-N131)</f>
        <v>20.747619047619047</v>
      </c>
      <c r="P131" s="7">
        <f t="shared" si="21"/>
        <v>3.542592592592591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</row>
    <row r="132" spans="1:132">
      <c r="A132" s="12">
        <v>131</v>
      </c>
      <c r="B132" s="12"/>
      <c r="C132" s="14">
        <f>VLOOKUP('Match Score and Team Input'!B132, finaloproutput[],3,FALSE)</f>
        <v>14.9</v>
      </c>
      <c r="D132" s="14">
        <f>VLOOKUP('Match Score and Team Input'!C132, finaloproutput[],3,FALSE)</f>
        <v>14.200000000000001</v>
      </c>
      <c r="E132" s="14">
        <f>VLOOKUP('Match Score and Team Input'!D132, finaloproutput[],3,FALSE)</f>
        <v>17.166666666666668</v>
      </c>
      <c r="F132" s="14">
        <f t="shared" si="18"/>
        <v>46.266666666666666</v>
      </c>
      <c r="G132" s="14">
        <f>'Match Score and Team Input'!H132</f>
        <v>50</v>
      </c>
      <c r="H132" s="14">
        <f t="shared" si="19"/>
        <v>-3.7333333333333343</v>
      </c>
      <c r="I132" s="14">
        <f t="shared" si="20"/>
        <v>-20.925505050505052</v>
      </c>
      <c r="J132" s="7">
        <f>VLOOKUP('Match Score and Team Input'!E132,finaloproutput[], 3, FALSE)</f>
        <v>19.291666666666668</v>
      </c>
      <c r="K132" s="7">
        <f>VLOOKUP('Match Score and Team Input'!F132,finaloproutput[], 3, FALSE)</f>
        <v>18.055555555555554</v>
      </c>
      <c r="L132" s="7">
        <f>VLOOKUP('Match Score and Team Input'!G132,finaloproutput[], 3, FALSE)</f>
        <v>16.727272727272727</v>
      </c>
      <c r="M132" s="7">
        <f t="shared" si="22"/>
        <v>54.074494949494948</v>
      </c>
      <c r="N132" s="7">
        <f>'Match Score and Team Input'!K132</f>
        <v>75</v>
      </c>
      <c r="O132" s="7">
        <f t="shared" si="23"/>
        <v>-20.925505050505052</v>
      </c>
      <c r="P132" s="7">
        <f t="shared" si="21"/>
        <v>-3.7333333333333343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</row>
    <row r="133" spans="1:132">
      <c r="A133" s="12">
        <v>132</v>
      </c>
      <c r="B133" s="12"/>
      <c r="C133" s="14">
        <f>VLOOKUP('Match Score and Team Input'!B133, finaloproutput[],3,FALSE)</f>
        <v>16</v>
      </c>
      <c r="D133" s="14">
        <f>VLOOKUP('Match Score and Team Input'!C133, finaloproutput[],3,FALSE)</f>
        <v>18</v>
      </c>
      <c r="E133" s="14">
        <f>VLOOKUP('Match Score and Team Input'!D133, finaloproutput[],3,FALSE)</f>
        <v>19</v>
      </c>
      <c r="F133" s="14">
        <f t="shared" si="18"/>
        <v>53</v>
      </c>
      <c r="G133" s="14">
        <f>'Match Score and Team Input'!H133</f>
        <v>75</v>
      </c>
      <c r="H133" s="14">
        <f t="shared" si="19"/>
        <v>-22</v>
      </c>
      <c r="I133" s="14">
        <f t="shared" si="20"/>
        <v>2.4809523809523739</v>
      </c>
      <c r="J133" s="7">
        <f>VLOOKUP('Match Score and Team Input'!E133,finaloproutput[], 3, FALSE)</f>
        <v>17.333333333333332</v>
      </c>
      <c r="K133" s="7">
        <f>VLOOKUP('Match Score and Team Input'!F133,finaloproutput[], 3, FALSE)</f>
        <v>14.766666666666666</v>
      </c>
      <c r="L133" s="7">
        <f>VLOOKUP('Match Score and Team Input'!G133,finaloproutput[], 3, FALSE)</f>
        <v>20.380952380952383</v>
      </c>
      <c r="M133" s="7">
        <f t="shared" si="22"/>
        <v>52.480952380952374</v>
      </c>
      <c r="N133" s="7">
        <f>'Match Score and Team Input'!K133</f>
        <v>50</v>
      </c>
      <c r="O133" s="7">
        <f t="shared" si="23"/>
        <v>2.4809523809523739</v>
      </c>
      <c r="P133" s="7">
        <f t="shared" si="21"/>
        <v>-22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</row>
    <row r="134" spans="1:132">
      <c r="A134" s="12">
        <v>133</v>
      </c>
      <c r="B134" s="12"/>
      <c r="C134" s="14">
        <f>VLOOKUP('Match Score and Team Input'!B134, finaloproutput[],3,FALSE)</f>
        <v>15.066666666666668</v>
      </c>
      <c r="D134" s="14">
        <f>VLOOKUP('Match Score and Team Input'!C134, finaloproutput[],3,FALSE)</f>
        <v>20.313725490196077</v>
      </c>
      <c r="E134" s="14">
        <f>VLOOKUP('Match Score and Team Input'!D134, finaloproutput[],3,FALSE)</f>
        <v>14.5</v>
      </c>
      <c r="F134" s="14">
        <f t="shared" si="18"/>
        <v>49.880392156862747</v>
      </c>
      <c r="G134" s="14">
        <f>'Match Score and Team Input'!H134</f>
        <v>55</v>
      </c>
      <c r="H134" s="14">
        <f t="shared" si="19"/>
        <v>-5.1196078431372527</v>
      </c>
      <c r="I134" s="14">
        <f t="shared" si="20"/>
        <v>-13.214285714285708</v>
      </c>
      <c r="J134" s="7">
        <f>VLOOKUP('Match Score and Team Input'!E134,finaloproutput[], 3, FALSE)</f>
        <v>16.785714285714285</v>
      </c>
      <c r="K134" s="7">
        <f>VLOOKUP('Match Score and Team Input'!F134,finaloproutput[], 3, FALSE)</f>
        <v>16.333333333333332</v>
      </c>
      <c r="L134" s="7">
        <f>VLOOKUP('Match Score and Team Input'!G134,finaloproutput[], 3, FALSE)</f>
        <v>18.666666666666668</v>
      </c>
      <c r="M134" s="7">
        <f t="shared" si="22"/>
        <v>51.785714285714292</v>
      </c>
      <c r="N134" s="7">
        <f>'Match Score and Team Input'!K134</f>
        <v>65</v>
      </c>
      <c r="O134" s="7">
        <f t="shared" si="23"/>
        <v>-13.214285714285708</v>
      </c>
      <c r="P134" s="7">
        <f t="shared" si="21"/>
        <v>-5.1196078431372527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</row>
    <row r="135" spans="1:132">
      <c r="A135" s="12">
        <v>134</v>
      </c>
      <c r="B135" s="12"/>
      <c r="C135" s="14">
        <f>VLOOKUP('Match Score and Team Input'!B135, finaloproutput[],3,FALSE)</f>
        <v>14.833333333333334</v>
      </c>
      <c r="D135" s="14">
        <f>VLOOKUP('Match Score and Team Input'!C135, finaloproutput[],3,FALSE)</f>
        <v>16.888888888888889</v>
      </c>
      <c r="E135" s="14">
        <f>VLOOKUP('Match Score and Team Input'!D135, finaloproutput[],3,FALSE)</f>
        <v>16.666666666666668</v>
      </c>
      <c r="F135" s="14">
        <f t="shared" si="18"/>
        <v>48.388888888888886</v>
      </c>
      <c r="G135" s="14">
        <f>'Match Score and Team Input'!H135</f>
        <v>30</v>
      </c>
      <c r="H135" s="14">
        <f t="shared" si="19"/>
        <v>18.388888888888886</v>
      </c>
      <c r="I135" s="14">
        <f t="shared" si="20"/>
        <v>-2.5</v>
      </c>
      <c r="J135" s="7">
        <f>VLOOKUP('Match Score and Team Input'!E135,finaloproutput[], 3, FALSE)</f>
        <v>11.666666666666666</v>
      </c>
      <c r="K135" s="7">
        <f>VLOOKUP('Match Score and Team Input'!F135,finaloproutput[], 3, FALSE)</f>
        <v>18.5</v>
      </c>
      <c r="L135" s="7">
        <f>VLOOKUP('Match Score and Team Input'!G135,finaloproutput[], 3, FALSE)</f>
        <v>17.333333333333332</v>
      </c>
      <c r="M135" s="7">
        <f t="shared" si="22"/>
        <v>47.5</v>
      </c>
      <c r="N135" s="7">
        <f>'Match Score and Team Input'!K135</f>
        <v>50</v>
      </c>
      <c r="O135" s="7">
        <f t="shared" si="23"/>
        <v>-2.5</v>
      </c>
      <c r="P135" s="7">
        <f t="shared" si="21"/>
        <v>18.388888888888886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</row>
    <row r="136" spans="1:132">
      <c r="A136" s="12">
        <v>135</v>
      </c>
      <c r="B136" s="12"/>
      <c r="C136" s="14">
        <f>VLOOKUP('Match Score and Team Input'!B136, finaloproutput[],3,FALSE)</f>
        <v>21.2</v>
      </c>
      <c r="D136" s="14">
        <f>VLOOKUP('Match Score and Team Input'!C136, finaloproutput[],3,FALSE)</f>
        <v>14.466666666666667</v>
      </c>
      <c r="E136" s="14">
        <f>VLOOKUP('Match Score and Team Input'!D136, finaloproutput[],3,FALSE)</f>
        <v>18.433333333333334</v>
      </c>
      <c r="F136" s="14">
        <f t="shared" si="18"/>
        <v>54.099999999999994</v>
      </c>
      <c r="G136" s="14">
        <f>'Match Score and Team Input'!H136</f>
        <v>66</v>
      </c>
      <c r="H136" s="14">
        <f t="shared" si="19"/>
        <v>-11.900000000000006</v>
      </c>
      <c r="I136" s="14">
        <f t="shared" si="20"/>
        <v>31.501994301994301</v>
      </c>
      <c r="J136" s="7">
        <f>VLOOKUP('Match Score and Team Input'!E136,finaloproutput[], 3, FALSE)</f>
        <v>14.148148148148147</v>
      </c>
      <c r="K136" s="7">
        <f>VLOOKUP('Match Score and Team Input'!F136,finaloproutput[], 3, FALSE)</f>
        <v>16.820512820512821</v>
      </c>
      <c r="L136" s="7">
        <f>VLOOKUP('Match Score and Team Input'!G136,finaloproutput[], 3, FALSE)</f>
        <v>10.533333333333333</v>
      </c>
      <c r="M136" s="7">
        <f t="shared" si="22"/>
        <v>41.501994301994301</v>
      </c>
      <c r="N136" s="7">
        <f>'Match Score and Team Input'!K136</f>
        <v>10</v>
      </c>
      <c r="O136" s="7">
        <f t="shared" si="23"/>
        <v>31.501994301994301</v>
      </c>
      <c r="P136" s="7">
        <f t="shared" si="21"/>
        <v>-11.900000000000006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</row>
    <row r="137" spans="1:132">
      <c r="A137" s="12">
        <v>136</v>
      </c>
      <c r="B137" s="12"/>
      <c r="C137" s="14">
        <f>VLOOKUP('Match Score and Team Input'!B137, finaloproutput[],3,FALSE)</f>
        <v>15.366666666666667</v>
      </c>
      <c r="D137" s="14">
        <f>VLOOKUP('Match Score and Team Input'!C137, finaloproutput[],3,FALSE)</f>
        <v>18.37037037037037</v>
      </c>
      <c r="E137" s="14">
        <f>VLOOKUP('Match Score and Team Input'!D137, finaloproutput[],3,FALSE)</f>
        <v>13.533333333333333</v>
      </c>
      <c r="F137" s="14">
        <f t="shared" si="18"/>
        <v>47.270370370370372</v>
      </c>
      <c r="G137" s="14">
        <f>'Match Score and Team Input'!H137</f>
        <v>26</v>
      </c>
      <c r="H137" s="14">
        <f t="shared" si="19"/>
        <v>21.270370370370372</v>
      </c>
      <c r="I137" s="14">
        <f t="shared" si="20"/>
        <v>-21.638888888888893</v>
      </c>
      <c r="J137" s="7">
        <f>VLOOKUP('Match Score and Team Input'!E137,finaloproutput[], 3, FALSE)</f>
        <v>16.166666666666668</v>
      </c>
      <c r="K137" s="7">
        <f>VLOOKUP('Match Score and Team Input'!F137,finaloproutput[], 3, FALSE)</f>
        <v>19.027777777777779</v>
      </c>
      <c r="L137" s="7">
        <f>VLOOKUP('Match Score and Team Input'!G137,finaloproutput[], 3, FALSE)</f>
        <v>13.166666666666666</v>
      </c>
      <c r="M137" s="7">
        <f t="shared" si="22"/>
        <v>48.361111111111107</v>
      </c>
      <c r="N137" s="7">
        <f>'Match Score and Team Input'!K137</f>
        <v>70</v>
      </c>
      <c r="O137" s="7">
        <f t="shared" si="23"/>
        <v>-21.638888888888893</v>
      </c>
      <c r="P137" s="7">
        <f t="shared" si="21"/>
        <v>21.270370370370372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</row>
    <row r="138" spans="1:132">
      <c r="A138" s="12">
        <v>137</v>
      </c>
      <c r="B138" s="12"/>
      <c r="C138" s="14">
        <f>VLOOKUP('Match Score and Team Input'!B138, finaloproutput[],3,FALSE)</f>
        <v>16.666666666666668</v>
      </c>
      <c r="D138" s="14">
        <f>VLOOKUP('Match Score and Team Input'!C138, finaloproutput[],3,FALSE)</f>
        <v>15.166666666666666</v>
      </c>
      <c r="E138" s="14">
        <f>VLOOKUP('Match Score and Team Input'!D138, finaloproutput[],3,FALSE)</f>
        <v>12.033333333333333</v>
      </c>
      <c r="F138" s="14">
        <f t="shared" si="18"/>
        <v>43.866666666666667</v>
      </c>
      <c r="G138" s="14">
        <f>'Match Score and Team Input'!H138</f>
        <v>45</v>
      </c>
      <c r="H138" s="14">
        <f t="shared" si="19"/>
        <v>-1.1333333333333329</v>
      </c>
      <c r="I138" s="14">
        <f t="shared" si="20"/>
        <v>8.9333333333333371</v>
      </c>
      <c r="J138" s="7">
        <f>VLOOKUP('Match Score and Team Input'!E138,finaloproutput[], 3, FALSE)</f>
        <v>14.666666666666666</v>
      </c>
      <c r="K138" s="7">
        <f>VLOOKUP('Match Score and Team Input'!F138,finaloproutput[], 3, FALSE)</f>
        <v>17.666666666666668</v>
      </c>
      <c r="L138" s="7">
        <f>VLOOKUP('Match Score and Team Input'!G138,finaloproutput[], 3, FALSE)</f>
        <v>11.6</v>
      </c>
      <c r="M138" s="7">
        <f t="shared" si="22"/>
        <v>43.933333333333337</v>
      </c>
      <c r="N138" s="7">
        <f>'Match Score and Team Input'!K138</f>
        <v>35</v>
      </c>
      <c r="O138" s="7">
        <f t="shared" si="23"/>
        <v>8.9333333333333371</v>
      </c>
      <c r="P138" s="7">
        <f t="shared" si="21"/>
        <v>-1.1333333333333329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</row>
    <row r="139" spans="1:132">
      <c r="A139" s="12">
        <v>138</v>
      </c>
      <c r="B139" s="12"/>
      <c r="C139" s="14">
        <f>VLOOKUP('Match Score and Team Input'!B139, finaloproutput[],3,FALSE)</f>
        <v>16</v>
      </c>
      <c r="D139" s="14">
        <f>VLOOKUP('Match Score and Team Input'!C139, finaloproutput[],3,FALSE)</f>
        <v>16.5</v>
      </c>
      <c r="E139" s="14">
        <f>VLOOKUP('Match Score and Team Input'!D139, finaloproutput[],3,FALSE)</f>
        <v>16.2</v>
      </c>
      <c r="F139" s="14">
        <f t="shared" si="18"/>
        <v>48.7</v>
      </c>
      <c r="G139" s="14">
        <f>'Match Score and Team Input'!H139</f>
        <v>50</v>
      </c>
      <c r="H139" s="14">
        <f t="shared" si="19"/>
        <v>-1.2999999999999972</v>
      </c>
      <c r="I139" s="14">
        <f t="shared" si="20"/>
        <v>-1.0962962962962948</v>
      </c>
      <c r="J139" s="7">
        <f>VLOOKUP('Match Score and Team Input'!E139,finaloproutput[], 3, FALSE)</f>
        <v>17.037037037037038</v>
      </c>
      <c r="K139" s="7">
        <f>VLOOKUP('Match Score and Team Input'!F139,finaloproutput[], 3, FALSE)</f>
        <v>18</v>
      </c>
      <c r="L139" s="7">
        <f>VLOOKUP('Match Score and Team Input'!G139,finaloproutput[], 3, FALSE)</f>
        <v>13.866666666666667</v>
      </c>
      <c r="M139" s="7">
        <f t="shared" si="22"/>
        <v>48.903703703703705</v>
      </c>
      <c r="N139" s="7">
        <f>'Match Score and Team Input'!K139</f>
        <v>50</v>
      </c>
      <c r="O139" s="7">
        <f t="shared" si="23"/>
        <v>-1.0962962962962948</v>
      </c>
      <c r="P139" s="7">
        <f t="shared" si="21"/>
        <v>-1.2999999999999972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</row>
    <row r="140" spans="1:132">
      <c r="A140" s="12">
        <v>139</v>
      </c>
      <c r="B140" s="12"/>
      <c r="C140" s="14">
        <f>VLOOKUP('Match Score and Team Input'!B140, finaloproutput[],3,FALSE)</f>
        <v>19.128205128205128</v>
      </c>
      <c r="D140" s="14">
        <f>VLOOKUP('Match Score and Team Input'!C140, finaloproutput[],3,FALSE)</f>
        <v>17.619047619047617</v>
      </c>
      <c r="E140" s="14">
        <f>VLOOKUP('Match Score and Team Input'!D140, finaloproutput[],3,FALSE)</f>
        <v>19.291666666666668</v>
      </c>
      <c r="F140" s="14">
        <f t="shared" si="18"/>
        <v>56.038919413919416</v>
      </c>
      <c r="G140" s="14">
        <f>'Match Score and Team Input'!H140</f>
        <v>65</v>
      </c>
      <c r="H140" s="14">
        <f t="shared" si="19"/>
        <v>-8.961080586080584</v>
      </c>
      <c r="I140" s="14">
        <f t="shared" si="20"/>
        <v>9.5846153846153896</v>
      </c>
      <c r="J140" s="7">
        <f>VLOOKUP('Match Score and Team Input'!E140,finaloproutput[], 3, FALSE)</f>
        <v>16.666666666666668</v>
      </c>
      <c r="K140" s="7">
        <f>VLOOKUP('Match Score and Team Input'!F140,finaloproutput[], 3, FALSE)</f>
        <v>12.533333333333333</v>
      </c>
      <c r="L140" s="7">
        <f>VLOOKUP('Match Score and Team Input'!G140,finaloproutput[], 3, FALSE)</f>
        <v>15.384615384615385</v>
      </c>
      <c r="M140" s="7">
        <f t="shared" si="22"/>
        <v>44.58461538461539</v>
      </c>
      <c r="N140" s="7">
        <f>'Match Score and Team Input'!K140</f>
        <v>35</v>
      </c>
      <c r="O140" s="7">
        <f t="shared" si="23"/>
        <v>9.5846153846153896</v>
      </c>
      <c r="P140" s="7">
        <f t="shared" si="21"/>
        <v>-8.961080586080584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</row>
    <row r="141" spans="1:132">
      <c r="A141" s="12">
        <v>140</v>
      </c>
      <c r="B141" s="12"/>
      <c r="C141" s="14">
        <f>VLOOKUP('Match Score and Team Input'!B141, finaloproutput[],3,FALSE)</f>
        <v>15.666666666666666</v>
      </c>
      <c r="D141" s="14">
        <f>VLOOKUP('Match Score and Team Input'!C141, finaloproutput[],3,FALSE)</f>
        <v>18.833333333333332</v>
      </c>
      <c r="E141" s="14">
        <f>VLOOKUP('Match Score and Team Input'!D141, finaloproutput[],3,FALSE)</f>
        <v>17.222222222222221</v>
      </c>
      <c r="F141" s="14">
        <f t="shared" si="18"/>
        <v>51.722222222222221</v>
      </c>
      <c r="G141" s="14">
        <f>'Match Score and Team Input'!H141</f>
        <v>65</v>
      </c>
      <c r="H141" s="14">
        <f t="shared" si="19"/>
        <v>-13.277777777777779</v>
      </c>
      <c r="I141" s="14">
        <f t="shared" si="20"/>
        <v>-1.1611111111111114</v>
      </c>
      <c r="J141" s="7">
        <f>VLOOKUP('Match Score and Team Input'!E141,finaloproutput[], 3, FALSE)</f>
        <v>16</v>
      </c>
      <c r="K141" s="7">
        <f>VLOOKUP('Match Score and Team Input'!F141,finaloproutput[], 3, FALSE)</f>
        <v>17.638888888888889</v>
      </c>
      <c r="L141" s="7">
        <f>VLOOKUP('Match Score and Team Input'!G141,finaloproutput[], 3, FALSE)</f>
        <v>15.200000000000001</v>
      </c>
      <c r="M141" s="7">
        <f t="shared" si="22"/>
        <v>48.838888888888889</v>
      </c>
      <c r="N141" s="7">
        <f>'Match Score and Team Input'!K141</f>
        <v>50</v>
      </c>
      <c r="O141" s="7">
        <f t="shared" si="23"/>
        <v>-1.1611111111111114</v>
      </c>
      <c r="P141" s="7">
        <f t="shared" si="21"/>
        <v>-13.277777777777779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</row>
    <row r="142" spans="1:132">
      <c r="A142" s="12">
        <v>141</v>
      </c>
      <c r="B142" s="12"/>
      <c r="C142" s="14">
        <f>VLOOKUP('Match Score and Team Input'!B142, finaloproutput[],3,FALSE)</f>
        <v>19</v>
      </c>
      <c r="D142" s="14">
        <f>VLOOKUP('Match Score and Team Input'!C142, finaloproutput[],3,FALSE)</f>
        <v>18.939393939393941</v>
      </c>
      <c r="E142" s="14">
        <f>VLOOKUP('Match Score and Team Input'!D142, finaloproutput[],3,FALSE)</f>
        <v>14.666666666666666</v>
      </c>
      <c r="F142" s="14">
        <f t="shared" si="18"/>
        <v>52.606060606060602</v>
      </c>
      <c r="G142" s="14">
        <f>'Match Score and Team Input'!H142</f>
        <v>55</v>
      </c>
      <c r="H142" s="14">
        <f t="shared" si="19"/>
        <v>-2.393939393939398</v>
      </c>
      <c r="I142" s="14">
        <f t="shared" si="20"/>
        <v>-15.852380952380948</v>
      </c>
      <c r="J142" s="7">
        <f>VLOOKUP('Match Score and Team Input'!E142,finaloproutput[], 3, FALSE)</f>
        <v>17.533333333333335</v>
      </c>
      <c r="K142" s="7">
        <f>VLOOKUP('Match Score and Team Input'!F142,finaloproutput[], 3, FALSE)</f>
        <v>21.547619047619047</v>
      </c>
      <c r="L142" s="7">
        <f>VLOOKUP('Match Score and Team Input'!G142,finaloproutput[], 3, FALSE)</f>
        <v>15.066666666666668</v>
      </c>
      <c r="M142" s="7">
        <f t="shared" si="22"/>
        <v>54.147619047619052</v>
      </c>
      <c r="N142" s="7">
        <f>'Match Score and Team Input'!K142</f>
        <v>70</v>
      </c>
      <c r="O142" s="7">
        <f t="shared" si="23"/>
        <v>-15.852380952380948</v>
      </c>
      <c r="P142" s="7">
        <f t="shared" si="21"/>
        <v>-2.393939393939398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</row>
    <row r="143" spans="1:132">
      <c r="A143" s="12">
        <v>142</v>
      </c>
      <c r="B143" s="12"/>
      <c r="C143" s="14">
        <f>VLOOKUP('Match Score and Team Input'!B143, finaloproutput[],3,FALSE)</f>
        <v>18.866666666666667</v>
      </c>
      <c r="D143" s="14">
        <f>VLOOKUP('Match Score and Team Input'!C143, finaloproutput[],3,FALSE)</f>
        <v>18.487179487179485</v>
      </c>
      <c r="E143" s="14">
        <f>VLOOKUP('Match Score and Team Input'!D143, finaloproutput[],3,FALSE)</f>
        <v>16.566666666666666</v>
      </c>
      <c r="F143" s="14">
        <f t="shared" si="18"/>
        <v>53.920512820512812</v>
      </c>
      <c r="G143" s="14">
        <f>'Match Score and Team Input'!H143</f>
        <v>65</v>
      </c>
      <c r="H143" s="14">
        <f t="shared" si="19"/>
        <v>-11.079487179487188</v>
      </c>
      <c r="I143" s="14">
        <f t="shared" si="20"/>
        <v>5.2999999999999972</v>
      </c>
      <c r="J143" s="7">
        <f>VLOOKUP('Match Score and Team Input'!E143,finaloproutput[], 3, FALSE)</f>
        <v>15.066666666666668</v>
      </c>
      <c r="K143" s="7">
        <f>VLOOKUP('Match Score and Team Input'!F143,finaloproutput[], 3, FALSE)</f>
        <v>14.9</v>
      </c>
      <c r="L143" s="7">
        <f>VLOOKUP('Match Score and Team Input'!G143,finaloproutput[], 3, FALSE)</f>
        <v>16.333333333333332</v>
      </c>
      <c r="M143" s="7">
        <f t="shared" si="22"/>
        <v>46.3</v>
      </c>
      <c r="N143" s="7">
        <f>'Match Score and Team Input'!K143</f>
        <v>41</v>
      </c>
      <c r="O143" s="7">
        <f t="shared" si="23"/>
        <v>5.2999999999999972</v>
      </c>
      <c r="P143" s="7">
        <f t="shared" si="21"/>
        <v>-11.079487179487188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</row>
    <row r="144" spans="1:132">
      <c r="A144" s="12">
        <v>143</v>
      </c>
      <c r="B144" s="12"/>
      <c r="C144" s="14">
        <f>VLOOKUP('Match Score and Team Input'!B144, finaloproutput[],3,FALSE)</f>
        <v>18.666666666666668</v>
      </c>
      <c r="D144" s="14">
        <f>VLOOKUP('Match Score and Team Input'!C144, finaloproutput[],3,FALSE)</f>
        <v>16.820512820512821</v>
      </c>
      <c r="E144" s="14">
        <f>VLOOKUP('Match Score and Team Input'!D144, finaloproutput[],3,FALSE)</f>
        <v>20.333333333333332</v>
      </c>
      <c r="F144" s="14">
        <f t="shared" si="18"/>
        <v>55.820512820512818</v>
      </c>
      <c r="G144" s="14">
        <f>'Match Score and Team Input'!H144</f>
        <v>70</v>
      </c>
      <c r="H144" s="14">
        <f t="shared" si="19"/>
        <v>-14.179487179487182</v>
      </c>
      <c r="I144" s="14">
        <f t="shared" si="20"/>
        <v>-16.388888888888886</v>
      </c>
      <c r="J144" s="7">
        <f>VLOOKUP('Match Score and Team Input'!E144,finaloproutput[], 3, FALSE)</f>
        <v>16.666666666666668</v>
      </c>
      <c r="K144" s="7">
        <f>VLOOKUP('Match Score and Team Input'!F144,finaloproutput[], 3, FALSE)</f>
        <v>19.611111111111111</v>
      </c>
      <c r="L144" s="7">
        <f>VLOOKUP('Match Score and Team Input'!G144,finaloproutput[], 3, FALSE)</f>
        <v>17.333333333333332</v>
      </c>
      <c r="M144" s="7">
        <f t="shared" si="22"/>
        <v>53.611111111111114</v>
      </c>
      <c r="N144" s="7">
        <f>'Match Score and Team Input'!K144</f>
        <v>70</v>
      </c>
      <c r="O144" s="7">
        <f t="shared" si="23"/>
        <v>-16.388888888888886</v>
      </c>
      <c r="P144" s="7">
        <f t="shared" si="21"/>
        <v>-14.179487179487182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</row>
    <row r="145" spans="1:132">
      <c r="A145" s="12">
        <v>144</v>
      </c>
      <c r="B145" s="12"/>
      <c r="C145" s="14">
        <f>VLOOKUP('Match Score and Team Input'!B145, finaloproutput[],3,FALSE)</f>
        <v>16.5</v>
      </c>
      <c r="D145" s="14">
        <f>VLOOKUP('Match Score and Team Input'!C145, finaloproutput[],3,FALSE)</f>
        <v>19.153846153846153</v>
      </c>
      <c r="E145" s="14">
        <f>VLOOKUP('Match Score and Team Input'!D145, finaloproutput[],3,FALSE)</f>
        <v>18.666666666666668</v>
      </c>
      <c r="F145" s="14">
        <f t="shared" si="18"/>
        <v>54.320512820512818</v>
      </c>
      <c r="G145" s="14">
        <f>'Match Score and Team Input'!H145</f>
        <v>45</v>
      </c>
      <c r="H145" s="14">
        <f t="shared" si="19"/>
        <v>9.3205128205128176</v>
      </c>
      <c r="I145" s="14">
        <f t="shared" si="20"/>
        <v>25.400000000000006</v>
      </c>
      <c r="J145" s="7">
        <f>VLOOKUP('Match Score and Team Input'!E145,finaloproutput[], 3, FALSE)</f>
        <v>11.066666666666668</v>
      </c>
      <c r="K145" s="7">
        <f>VLOOKUP('Match Score and Team Input'!F145,finaloproutput[], 3, FALSE)</f>
        <v>13.166666666666666</v>
      </c>
      <c r="L145" s="7">
        <f>VLOOKUP('Match Score and Team Input'!G145,finaloproutput[], 3, FALSE)</f>
        <v>16.166666666666668</v>
      </c>
      <c r="M145" s="7">
        <f t="shared" si="22"/>
        <v>40.400000000000006</v>
      </c>
      <c r="N145" s="7">
        <f>'Match Score and Team Input'!K145</f>
        <v>15</v>
      </c>
      <c r="O145" s="7">
        <f t="shared" si="23"/>
        <v>25.400000000000006</v>
      </c>
      <c r="P145" s="7">
        <f t="shared" si="21"/>
        <v>9.3205128205128176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</row>
    <row r="146" spans="1:132">
      <c r="A146" s="12">
        <v>145</v>
      </c>
      <c r="B146" s="12"/>
      <c r="C146" s="14">
        <f>VLOOKUP('Match Score and Team Input'!B146, finaloproutput[],3,FALSE)</f>
        <v>12.703703703703704</v>
      </c>
      <c r="D146" s="14">
        <f>VLOOKUP('Match Score and Team Input'!C146, finaloproutput[],3,FALSE)</f>
        <v>18.714285714285715</v>
      </c>
      <c r="E146" s="14">
        <f>VLOOKUP('Match Score and Team Input'!D146, finaloproutput[],3,FALSE)</f>
        <v>13.833333333333334</v>
      </c>
      <c r="F146" s="14">
        <f t="shared" si="18"/>
        <v>45.251322751322753</v>
      </c>
      <c r="G146" s="14">
        <f>'Match Score and Team Input'!H146</f>
        <v>50</v>
      </c>
      <c r="H146" s="14">
        <f t="shared" si="19"/>
        <v>-4.7486772486772466</v>
      </c>
      <c r="I146" s="14">
        <f t="shared" si="20"/>
        <v>-18.199999999999996</v>
      </c>
      <c r="J146" s="7">
        <f>VLOOKUP('Match Score and Team Input'!E146,finaloproutput[], 3, FALSE)</f>
        <v>19.166666666666668</v>
      </c>
      <c r="K146" s="7">
        <f>VLOOKUP('Match Score and Team Input'!F146,finaloproutput[], 3, FALSE)</f>
        <v>18.433333333333334</v>
      </c>
      <c r="L146" s="7">
        <f>VLOOKUP('Match Score and Team Input'!G146,finaloproutput[], 3, FALSE)</f>
        <v>14.200000000000001</v>
      </c>
      <c r="M146" s="7">
        <f t="shared" si="22"/>
        <v>51.800000000000004</v>
      </c>
      <c r="N146" s="7">
        <f>'Match Score and Team Input'!K146</f>
        <v>70</v>
      </c>
      <c r="O146" s="7">
        <f t="shared" si="23"/>
        <v>-18.199999999999996</v>
      </c>
      <c r="P146" s="7">
        <f t="shared" si="21"/>
        <v>-4.7486772486772466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</row>
    <row r="147" spans="1:132">
      <c r="A147" s="12">
        <v>146</v>
      </c>
      <c r="B147" s="12"/>
      <c r="C147" s="14">
        <f>VLOOKUP('Match Score and Team Input'!B147, finaloproutput[],3,FALSE)</f>
        <v>17.606060606060606</v>
      </c>
      <c r="D147" s="14">
        <f>VLOOKUP('Match Score and Team Input'!C147, finaloproutput[],3,FALSE)</f>
        <v>17.533333333333335</v>
      </c>
      <c r="E147" s="14">
        <f>VLOOKUP('Match Score and Team Input'!D147, finaloproutput[],3,FALSE)</f>
        <v>17.333333333333332</v>
      </c>
      <c r="F147" s="14">
        <f t="shared" si="18"/>
        <v>52.472727272727269</v>
      </c>
      <c r="G147" s="14">
        <f>'Match Score and Team Input'!H147</f>
        <v>45</v>
      </c>
      <c r="H147" s="14">
        <f t="shared" si="19"/>
        <v>7.4727272727272691</v>
      </c>
      <c r="I147" s="14">
        <f t="shared" si="20"/>
        <v>-1.3392156862745139</v>
      </c>
      <c r="J147" s="7">
        <f>VLOOKUP('Match Score and Team Input'!E147,finaloproutput[], 3, FALSE)</f>
        <v>18</v>
      </c>
      <c r="K147" s="7">
        <f>VLOOKUP('Match Score and Team Input'!F147,finaloproutput[], 3, FALSE)</f>
        <v>18.627450980392158</v>
      </c>
      <c r="L147" s="7">
        <f>VLOOKUP('Match Score and Team Input'!G147,finaloproutput[], 3, FALSE)</f>
        <v>17.033333333333335</v>
      </c>
      <c r="M147" s="7">
        <f t="shared" si="22"/>
        <v>53.660784313725486</v>
      </c>
      <c r="N147" s="7">
        <f>'Match Score and Team Input'!K147</f>
        <v>55</v>
      </c>
      <c r="O147" s="7">
        <f t="shared" si="23"/>
        <v>-1.3392156862745139</v>
      </c>
      <c r="P147" s="7">
        <f t="shared" si="21"/>
        <v>7.4727272727272691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</row>
    <row r="148" spans="1:132">
      <c r="A148" s="12">
        <v>147</v>
      </c>
      <c r="B148" s="12"/>
      <c r="C148" s="14">
        <f>VLOOKUP('Match Score and Team Input'!B148, finaloproutput[],3,FALSE)</f>
        <v>16.333333333333332</v>
      </c>
      <c r="D148" s="14">
        <f>VLOOKUP('Match Score and Team Input'!C148, finaloproutput[],3,FALSE)</f>
        <v>13.700000000000001</v>
      </c>
      <c r="E148" s="14">
        <f>VLOOKUP('Match Score and Team Input'!D148, finaloproutput[],3,FALSE)</f>
        <v>11.666666666666666</v>
      </c>
      <c r="F148" s="14">
        <f t="shared" si="18"/>
        <v>41.699999999999996</v>
      </c>
      <c r="G148" s="14">
        <f>'Match Score and Team Input'!H148</f>
        <v>10</v>
      </c>
      <c r="H148" s="14">
        <f t="shared" si="19"/>
        <v>31.699999999999996</v>
      </c>
      <c r="I148" s="14">
        <f t="shared" si="20"/>
        <v>17.166666666666664</v>
      </c>
      <c r="J148" s="7">
        <f>VLOOKUP('Match Score and Team Input'!E148,finaloproutput[], 3, FALSE)</f>
        <v>14.766666666666666</v>
      </c>
      <c r="K148" s="7">
        <f>VLOOKUP('Match Score and Team Input'!F148,finaloproutput[], 3, FALSE)</f>
        <v>13.533333333333333</v>
      </c>
      <c r="L148" s="7">
        <f>VLOOKUP('Match Score and Team Input'!G148,finaloproutput[], 3, FALSE)</f>
        <v>15.866666666666667</v>
      </c>
      <c r="M148" s="7">
        <f t="shared" si="22"/>
        <v>44.166666666666664</v>
      </c>
      <c r="N148" s="7">
        <f>'Match Score and Team Input'!K148</f>
        <v>27</v>
      </c>
      <c r="O148" s="7">
        <f t="shared" si="23"/>
        <v>17.166666666666664</v>
      </c>
      <c r="P148" s="7">
        <f t="shared" si="21"/>
        <v>31.699999999999996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</row>
    <row r="149" spans="1:132">
      <c r="A149" s="12">
        <v>148</v>
      </c>
      <c r="B149" s="12"/>
      <c r="C149" s="14">
        <f>VLOOKUP('Match Score and Team Input'!B149, finaloproutput[],3,FALSE)</f>
        <v>19.166666666666668</v>
      </c>
      <c r="D149" s="14">
        <f>VLOOKUP('Match Score and Team Input'!C149, finaloproutput[],3,FALSE)</f>
        <v>13.166666666666666</v>
      </c>
      <c r="E149" s="14">
        <f>VLOOKUP('Match Score and Team Input'!D149, finaloproutput[],3,FALSE)</f>
        <v>20.555555555555554</v>
      </c>
      <c r="F149" s="14">
        <f t="shared" si="18"/>
        <v>52.888888888888886</v>
      </c>
      <c r="G149" s="14">
        <f>'Match Score and Team Input'!H149</f>
        <v>55</v>
      </c>
      <c r="H149" s="14">
        <f t="shared" si="19"/>
        <v>-2.1111111111111143</v>
      </c>
      <c r="I149" s="14">
        <f t="shared" si="20"/>
        <v>10.981481481481481</v>
      </c>
      <c r="J149" s="7">
        <f>VLOOKUP('Match Score and Team Input'!E149,finaloproutput[], 3, FALSE)</f>
        <v>14.148148148148147</v>
      </c>
      <c r="K149" s="7">
        <f>VLOOKUP('Match Score and Team Input'!F149,finaloproutput[], 3, FALSE)</f>
        <v>14.5</v>
      </c>
      <c r="L149" s="7">
        <f>VLOOKUP('Match Score and Team Input'!G149,finaloproutput[], 3, FALSE)</f>
        <v>17.333333333333332</v>
      </c>
      <c r="M149" s="7">
        <f t="shared" si="22"/>
        <v>45.981481481481481</v>
      </c>
      <c r="N149" s="7">
        <f>'Match Score and Team Input'!K149</f>
        <v>35</v>
      </c>
      <c r="O149" s="7">
        <f t="shared" si="23"/>
        <v>10.981481481481481</v>
      </c>
      <c r="P149" s="7">
        <f t="shared" si="21"/>
        <v>-2.1111111111111143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</row>
    <row r="150" spans="1:132">
      <c r="A150" s="12">
        <v>149</v>
      </c>
      <c r="B150" s="12"/>
      <c r="C150" s="14">
        <f>VLOOKUP('Match Score and Team Input'!B150, finaloproutput[],3,FALSE)</f>
        <v>15.366666666666667</v>
      </c>
      <c r="D150" s="14">
        <f>VLOOKUP('Match Score and Team Input'!C150, finaloproutput[],3,FALSE)</f>
        <v>18.24074074074074</v>
      </c>
      <c r="E150" s="14">
        <f>VLOOKUP('Match Score and Team Input'!D150, finaloproutput[],3,FALSE)</f>
        <v>18.166666666666668</v>
      </c>
      <c r="F150" s="14">
        <f t="shared" si="18"/>
        <v>51.774074074074079</v>
      </c>
      <c r="G150" s="14">
        <f>'Match Score and Team Input'!H150</f>
        <v>70</v>
      </c>
      <c r="H150" s="14">
        <f t="shared" si="19"/>
        <v>-18.225925925925921</v>
      </c>
      <c r="I150" s="14">
        <f t="shared" si="20"/>
        <v>23.533333333333331</v>
      </c>
      <c r="J150" s="7">
        <f>VLOOKUP('Match Score and Team Input'!E150,finaloproutput[], 3, FALSE)</f>
        <v>13.533333333333333</v>
      </c>
      <c r="K150" s="7">
        <f>VLOOKUP('Match Score and Team Input'!F150,finaloproutput[], 3, FALSE)</f>
        <v>10.533333333333333</v>
      </c>
      <c r="L150" s="7">
        <f>VLOOKUP('Match Score and Team Input'!G150,finaloproutput[], 3, FALSE)</f>
        <v>14.466666666666667</v>
      </c>
      <c r="M150" s="7">
        <f t="shared" si="22"/>
        <v>38.533333333333331</v>
      </c>
      <c r="N150" s="7">
        <f>'Match Score and Team Input'!K150</f>
        <v>15</v>
      </c>
      <c r="O150" s="7">
        <f t="shared" si="23"/>
        <v>23.533333333333331</v>
      </c>
      <c r="P150" s="7">
        <f t="shared" si="21"/>
        <v>-18.225925925925921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</row>
    <row r="151" spans="1:132">
      <c r="A151" s="12">
        <v>150</v>
      </c>
      <c r="B151" s="12"/>
      <c r="C151" s="14">
        <f>VLOOKUP('Match Score and Team Input'!B151, finaloproutput[],3,FALSE)</f>
        <v>20.313725490196077</v>
      </c>
      <c r="D151" s="14">
        <f>VLOOKUP('Match Score and Team Input'!C151, finaloproutput[],3,FALSE)</f>
        <v>20.138888888888889</v>
      </c>
      <c r="E151" s="14">
        <f>VLOOKUP('Match Score and Team Input'!D151, finaloproutput[],3,FALSE)</f>
        <v>18.055555555555554</v>
      </c>
      <c r="F151" s="14">
        <f t="shared" si="18"/>
        <v>58.50816993464052</v>
      </c>
      <c r="G151" s="14">
        <f>'Match Score and Team Input'!H151</f>
        <v>75</v>
      </c>
      <c r="H151" s="14">
        <f t="shared" si="19"/>
        <v>-16.49183006535948</v>
      </c>
      <c r="I151" s="14">
        <f t="shared" si="20"/>
        <v>1.3888888888888857</v>
      </c>
      <c r="J151" s="7">
        <f>VLOOKUP('Match Score and Team Input'!E151,finaloproutput[], 3, FALSE)</f>
        <v>18</v>
      </c>
      <c r="K151" s="7">
        <f>VLOOKUP('Match Score and Team Input'!F151,finaloproutput[], 3, FALSE)</f>
        <v>16.888888888888889</v>
      </c>
      <c r="L151" s="7">
        <f>VLOOKUP('Match Score and Team Input'!G151,finaloproutput[], 3, FALSE)</f>
        <v>16.5</v>
      </c>
      <c r="M151" s="7">
        <f t="shared" si="22"/>
        <v>51.388888888888886</v>
      </c>
      <c r="N151" s="7">
        <f>'Match Score and Team Input'!K151</f>
        <v>50</v>
      </c>
      <c r="O151" s="7">
        <f t="shared" si="23"/>
        <v>1.3888888888888857</v>
      </c>
      <c r="P151" s="7">
        <f t="shared" si="21"/>
        <v>-16.49183006535948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</row>
    <row r="152" spans="1:132">
      <c r="A152" s="12">
        <v>151</v>
      </c>
      <c r="B152" s="12"/>
      <c r="C152" s="14">
        <f>VLOOKUP('Match Score and Team Input'!B152, finaloproutput[],3,FALSE)</f>
        <v>14.833333333333334</v>
      </c>
      <c r="D152" s="14">
        <f>VLOOKUP('Match Score and Team Input'!C152, finaloproutput[],3,FALSE)</f>
        <v>10.533333333333333</v>
      </c>
      <c r="E152" s="14">
        <f>VLOOKUP('Match Score and Team Input'!D152, finaloproutput[],3,FALSE)</f>
        <v>20.74074074074074</v>
      </c>
      <c r="F152" s="14">
        <f t="shared" si="18"/>
        <v>46.107407407407408</v>
      </c>
      <c r="G152" s="14">
        <f>'Match Score and Team Input'!H152</f>
        <v>45</v>
      </c>
      <c r="H152" s="14">
        <f t="shared" ref="H152:H215" si="24">(F152-G152)</f>
        <v>1.1074074074074076</v>
      </c>
      <c r="I152" s="14">
        <f t="shared" ref="I152:I215" si="25">O152</f>
        <v>-15.296296296296291</v>
      </c>
      <c r="J152" s="7">
        <f>VLOOKUP('Match Score and Team Input'!E152,finaloproutput[], 3, FALSE)</f>
        <v>17.166666666666668</v>
      </c>
      <c r="K152" s="7">
        <f>VLOOKUP('Match Score and Team Input'!F152,finaloproutput[], 3, FALSE)</f>
        <v>19.166666666666668</v>
      </c>
      <c r="L152" s="7">
        <f>VLOOKUP('Match Score and Team Input'!G152,finaloproutput[], 3, FALSE)</f>
        <v>18.37037037037037</v>
      </c>
      <c r="M152" s="7">
        <f t="shared" ref="M152:M215" si="26">SUM(J152:L152)</f>
        <v>54.703703703703709</v>
      </c>
      <c r="N152" s="7">
        <f>'Match Score and Team Input'!K152</f>
        <v>70</v>
      </c>
      <c r="O152" s="7">
        <f t="shared" ref="O152:O215" si="27">(M152-N152)</f>
        <v>-15.296296296296291</v>
      </c>
      <c r="P152" s="7">
        <f t="shared" ref="P152:P215" si="28">H152</f>
        <v>1.1074074074074076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</row>
    <row r="153" spans="1:132">
      <c r="A153" s="12">
        <v>152</v>
      </c>
      <c r="B153" s="12"/>
      <c r="C153" s="14">
        <f>VLOOKUP('Match Score and Team Input'!B153, finaloproutput[],3,FALSE)</f>
        <v>16.727272727272727</v>
      </c>
      <c r="D153" s="14">
        <f>VLOOKUP('Match Score and Team Input'!C153, finaloproutput[],3,FALSE)</f>
        <v>18.5</v>
      </c>
      <c r="E153" s="14">
        <f>VLOOKUP('Match Score and Team Input'!D153, finaloproutput[],3,FALSE)</f>
        <v>14.9</v>
      </c>
      <c r="F153" s="14">
        <f t="shared" si="18"/>
        <v>50.127272727272725</v>
      </c>
      <c r="G153" s="14">
        <f>'Match Score and Team Input'!H153</f>
        <v>50</v>
      </c>
      <c r="H153" s="14">
        <f t="shared" si="24"/>
        <v>0.12727272727272521</v>
      </c>
      <c r="I153" s="14">
        <f t="shared" si="25"/>
        <v>0.93650793650793673</v>
      </c>
      <c r="J153" s="7">
        <f>VLOOKUP('Match Score and Team Input'!E153,finaloproutput[], 3, FALSE)</f>
        <v>20.380952380952383</v>
      </c>
      <c r="K153" s="7">
        <f>VLOOKUP('Match Score and Team Input'!F153,finaloproutput[], 3, FALSE)</f>
        <v>18.055555555555554</v>
      </c>
      <c r="L153" s="7">
        <f>VLOOKUP('Match Score and Team Input'!G153,finaloproutput[], 3, FALSE)</f>
        <v>12.5</v>
      </c>
      <c r="M153" s="7">
        <f t="shared" si="26"/>
        <v>50.936507936507937</v>
      </c>
      <c r="N153" s="7">
        <f>'Match Score and Team Input'!K153</f>
        <v>50</v>
      </c>
      <c r="O153" s="7">
        <f t="shared" si="27"/>
        <v>0.93650793650793673</v>
      </c>
      <c r="P153" s="7">
        <f t="shared" si="28"/>
        <v>0.12727272727272521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</row>
    <row r="154" spans="1:132">
      <c r="A154" s="12">
        <v>153</v>
      </c>
      <c r="B154" s="12"/>
      <c r="C154" s="14">
        <f>VLOOKUP('Match Score and Team Input'!B154, finaloproutput[],3,FALSE)</f>
        <v>16.5</v>
      </c>
      <c r="D154" s="14">
        <f>VLOOKUP('Match Score and Team Input'!C154, finaloproutput[],3,FALSE)</f>
        <v>16.785714285714285</v>
      </c>
      <c r="E154" s="14">
        <f>VLOOKUP('Match Score and Team Input'!D154, finaloproutput[],3,FALSE)</f>
        <v>19.027777777777779</v>
      </c>
      <c r="F154" s="14">
        <f t="shared" si="18"/>
        <v>52.313492063492063</v>
      </c>
      <c r="G154" s="14">
        <f>'Match Score and Team Input'!H154</f>
        <v>35</v>
      </c>
      <c r="H154" s="14">
        <f t="shared" si="24"/>
        <v>17.313492063492063</v>
      </c>
      <c r="I154" s="14">
        <f t="shared" si="25"/>
        <v>2.4333333333333371</v>
      </c>
      <c r="J154" s="7">
        <f>VLOOKUP('Match Score and Team Input'!E154,finaloproutput[], 3, FALSE)</f>
        <v>12.533333333333333</v>
      </c>
      <c r="K154" s="7">
        <f>VLOOKUP('Match Score and Team Input'!F154,finaloproutput[], 3, FALSE)</f>
        <v>21.2</v>
      </c>
      <c r="L154" s="7">
        <f>VLOOKUP('Match Score and Team Input'!G154,finaloproutput[], 3, FALSE)</f>
        <v>18.7</v>
      </c>
      <c r="M154" s="7">
        <f t="shared" si="26"/>
        <v>52.433333333333337</v>
      </c>
      <c r="N154" s="7">
        <f>'Match Score and Team Input'!K154</f>
        <v>50</v>
      </c>
      <c r="O154" s="7">
        <f t="shared" si="27"/>
        <v>2.4333333333333371</v>
      </c>
      <c r="P154" s="7">
        <f t="shared" si="28"/>
        <v>17.313492063492063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</row>
    <row r="155" spans="1:132">
      <c r="A155" s="12">
        <v>154</v>
      </c>
      <c r="B155" s="12"/>
      <c r="C155" s="14">
        <f>VLOOKUP('Match Score and Team Input'!B155, finaloproutput[],3,FALSE)</f>
        <v>13.866666666666667</v>
      </c>
      <c r="D155" s="14">
        <f>VLOOKUP('Match Score and Team Input'!C155, finaloproutput[],3,FALSE)</f>
        <v>14.666666666666666</v>
      </c>
      <c r="E155" s="14">
        <f>VLOOKUP('Match Score and Team Input'!D155, finaloproutput[],3,FALSE)</f>
        <v>16.166666666666668</v>
      </c>
      <c r="F155" s="14">
        <f t="shared" si="18"/>
        <v>44.7</v>
      </c>
      <c r="G155" s="14">
        <f>'Match Score and Team Input'!H155</f>
        <v>10</v>
      </c>
      <c r="H155" s="14">
        <f t="shared" si="24"/>
        <v>34.700000000000003</v>
      </c>
      <c r="I155" s="14">
        <f t="shared" si="25"/>
        <v>-1.480952380952381</v>
      </c>
      <c r="J155" s="7">
        <f>VLOOKUP('Match Score and Team Input'!E155,finaloproutput[], 3, FALSE)</f>
        <v>17.619047619047617</v>
      </c>
      <c r="K155" s="7">
        <f>VLOOKUP('Match Score and Team Input'!F155,finaloproutput[], 3, FALSE)</f>
        <v>14.9</v>
      </c>
      <c r="L155" s="7">
        <f>VLOOKUP('Match Score and Team Input'!G155,finaloproutput[], 3, FALSE)</f>
        <v>16</v>
      </c>
      <c r="M155" s="7">
        <f t="shared" si="26"/>
        <v>48.519047619047619</v>
      </c>
      <c r="N155" s="7">
        <f>'Match Score and Team Input'!K155</f>
        <v>50</v>
      </c>
      <c r="O155" s="7">
        <f t="shared" si="27"/>
        <v>-1.480952380952381</v>
      </c>
      <c r="P155" s="7">
        <f t="shared" si="28"/>
        <v>34.700000000000003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</row>
    <row r="156" spans="1:132">
      <c r="A156" s="12">
        <v>155</v>
      </c>
      <c r="B156" s="12"/>
      <c r="C156" s="14">
        <f>VLOOKUP('Match Score and Team Input'!B156, finaloproutput[],3,FALSE)</f>
        <v>12.033333333333333</v>
      </c>
      <c r="D156" s="14">
        <f>VLOOKUP('Match Score and Team Input'!C156, finaloproutput[],3,FALSE)</f>
        <v>14.666666666666666</v>
      </c>
      <c r="E156" s="14">
        <f>VLOOKUP('Match Score and Team Input'!D156, finaloproutput[],3,FALSE)</f>
        <v>19.291666666666668</v>
      </c>
      <c r="F156" s="14">
        <f t="shared" si="18"/>
        <v>45.991666666666667</v>
      </c>
      <c r="G156" s="14">
        <f>'Match Score and Team Input'!H156</f>
        <v>35</v>
      </c>
      <c r="H156" s="14">
        <f t="shared" si="24"/>
        <v>10.991666666666667</v>
      </c>
      <c r="I156" s="14">
        <f t="shared" si="25"/>
        <v>29.9</v>
      </c>
      <c r="J156" s="7">
        <f>VLOOKUP('Match Score and Team Input'!E156,finaloproutput[], 3, FALSE)</f>
        <v>15.066666666666668</v>
      </c>
      <c r="K156" s="7">
        <f>VLOOKUP('Match Score and Team Input'!F156,finaloproutput[], 3, FALSE)</f>
        <v>13.166666666666666</v>
      </c>
      <c r="L156" s="7">
        <f>VLOOKUP('Match Score and Team Input'!G156,finaloproutput[], 3, FALSE)</f>
        <v>11.666666666666666</v>
      </c>
      <c r="M156" s="7">
        <f t="shared" si="26"/>
        <v>39.9</v>
      </c>
      <c r="N156" s="7">
        <f>'Match Score and Team Input'!K156</f>
        <v>10</v>
      </c>
      <c r="O156" s="7">
        <f t="shared" si="27"/>
        <v>29.9</v>
      </c>
      <c r="P156" s="7">
        <f t="shared" si="28"/>
        <v>10.991666666666667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</row>
    <row r="157" spans="1:132">
      <c r="A157" s="12">
        <v>156</v>
      </c>
      <c r="B157" s="12"/>
      <c r="C157" s="14">
        <f>VLOOKUP('Match Score and Team Input'!B157, finaloproutput[],3,FALSE)</f>
        <v>17.333333333333332</v>
      </c>
      <c r="D157" s="14">
        <f>VLOOKUP('Match Score and Team Input'!C157, finaloproutput[],3,FALSE)</f>
        <v>15.200000000000001</v>
      </c>
      <c r="E157" s="14">
        <f>VLOOKUP('Match Score and Team Input'!D157, finaloproutput[],3,FALSE)</f>
        <v>16</v>
      </c>
      <c r="F157" s="14">
        <f t="shared" si="18"/>
        <v>48.533333333333331</v>
      </c>
      <c r="G157" s="14">
        <f>'Match Score and Team Input'!H157</f>
        <v>50</v>
      </c>
      <c r="H157" s="14">
        <f t="shared" si="24"/>
        <v>-1.4666666666666686</v>
      </c>
      <c r="I157" s="14">
        <f t="shared" si="25"/>
        <v>-14.312820512820508</v>
      </c>
      <c r="J157" s="7">
        <f>VLOOKUP('Match Score and Team Input'!E157,finaloproutput[], 3, FALSE)</f>
        <v>19.153846153846153</v>
      </c>
      <c r="K157" s="7">
        <f>VLOOKUP('Match Score and Team Input'!F157,finaloproutput[], 3, FALSE)</f>
        <v>18.866666666666667</v>
      </c>
      <c r="L157" s="7">
        <f>VLOOKUP('Match Score and Team Input'!G157,finaloproutput[], 3, FALSE)</f>
        <v>17.666666666666668</v>
      </c>
      <c r="M157" s="7">
        <f t="shared" si="26"/>
        <v>55.687179487179492</v>
      </c>
      <c r="N157" s="7">
        <f>'Match Score and Team Input'!K157</f>
        <v>70</v>
      </c>
      <c r="O157" s="7">
        <f t="shared" si="27"/>
        <v>-14.312820512820508</v>
      </c>
      <c r="P157" s="7">
        <f t="shared" si="28"/>
        <v>-1.4666666666666686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</row>
    <row r="158" spans="1:132">
      <c r="A158" s="12">
        <v>157</v>
      </c>
      <c r="B158" s="12"/>
      <c r="C158" s="14">
        <f>VLOOKUP('Match Score and Team Input'!B158, finaloproutput[],3,FALSE)</f>
        <v>17.533333333333335</v>
      </c>
      <c r="D158" s="14">
        <f>VLOOKUP('Match Score and Team Input'!C158, finaloproutput[],3,FALSE)</f>
        <v>21.547619047619047</v>
      </c>
      <c r="E158" s="14">
        <f>VLOOKUP('Match Score and Team Input'!D158, finaloproutput[],3,FALSE)</f>
        <v>17.333333333333332</v>
      </c>
      <c r="F158" s="14">
        <f t="shared" si="18"/>
        <v>56.414285714285711</v>
      </c>
      <c r="G158" s="14">
        <f>'Match Score and Team Input'!H158</f>
        <v>70</v>
      </c>
      <c r="H158" s="14">
        <f t="shared" si="24"/>
        <v>-13.585714285714289</v>
      </c>
      <c r="I158" s="14">
        <f t="shared" si="25"/>
        <v>-4.8820512820512789</v>
      </c>
      <c r="J158" s="7">
        <f>VLOOKUP('Match Score and Team Input'!E158,finaloproutput[], 3, FALSE)</f>
        <v>13.533333333333333</v>
      </c>
      <c r="K158" s="7">
        <f>VLOOKUP('Match Score and Team Input'!F158,finaloproutput[], 3, FALSE)</f>
        <v>15.384615384615385</v>
      </c>
      <c r="L158" s="7">
        <f>VLOOKUP('Match Score and Team Input'!G158,finaloproutput[], 3, FALSE)</f>
        <v>16.2</v>
      </c>
      <c r="M158" s="7">
        <f t="shared" si="26"/>
        <v>45.117948717948721</v>
      </c>
      <c r="N158" s="7">
        <f>'Match Score and Team Input'!K158</f>
        <v>50</v>
      </c>
      <c r="O158" s="7">
        <f t="shared" si="27"/>
        <v>-4.8820512820512789</v>
      </c>
      <c r="P158" s="7">
        <f t="shared" si="28"/>
        <v>-13.585714285714289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</row>
    <row r="159" spans="1:132">
      <c r="A159" s="12">
        <v>158</v>
      </c>
      <c r="B159" s="12"/>
      <c r="C159" s="14">
        <f>VLOOKUP('Match Score and Team Input'!B159, finaloproutput[],3,FALSE)</f>
        <v>17.037037037037038</v>
      </c>
      <c r="D159" s="14">
        <f>VLOOKUP('Match Score and Team Input'!C159, finaloproutput[],3,FALSE)</f>
        <v>14.5</v>
      </c>
      <c r="E159" s="14">
        <f>VLOOKUP('Match Score and Team Input'!D159, finaloproutput[],3,FALSE)</f>
        <v>17.606060606060606</v>
      </c>
      <c r="F159" s="14">
        <f t="shared" si="18"/>
        <v>49.143097643097647</v>
      </c>
      <c r="G159" s="14">
        <f>'Match Score and Team Input'!H159</f>
        <v>15</v>
      </c>
      <c r="H159" s="14">
        <f t="shared" si="24"/>
        <v>34.143097643097647</v>
      </c>
      <c r="I159" s="14">
        <f t="shared" si="25"/>
        <v>-7.2333333333333343</v>
      </c>
      <c r="J159" s="7">
        <f>VLOOKUP('Match Score and Team Input'!E159,finaloproutput[], 3, FALSE)</f>
        <v>18.433333333333334</v>
      </c>
      <c r="K159" s="7">
        <f>VLOOKUP('Match Score and Team Input'!F159,finaloproutput[], 3, FALSE)</f>
        <v>19</v>
      </c>
      <c r="L159" s="7">
        <f>VLOOKUP('Match Score and Team Input'!G159,finaloproutput[], 3, FALSE)</f>
        <v>20.333333333333332</v>
      </c>
      <c r="M159" s="7">
        <f t="shared" si="26"/>
        <v>57.766666666666666</v>
      </c>
      <c r="N159" s="7">
        <f>'Match Score and Team Input'!K159</f>
        <v>65</v>
      </c>
      <c r="O159" s="7">
        <f t="shared" si="27"/>
        <v>-7.2333333333333343</v>
      </c>
      <c r="P159" s="7">
        <f t="shared" si="28"/>
        <v>34.143097643097647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</row>
    <row r="160" spans="1:132">
      <c r="A160" s="12">
        <v>159</v>
      </c>
      <c r="B160" s="12"/>
      <c r="C160" s="14">
        <f>VLOOKUP('Match Score and Team Input'!B160, finaloproutput[],3,FALSE)</f>
        <v>12.703703703703704</v>
      </c>
      <c r="D160" s="14">
        <f>VLOOKUP('Match Score and Team Input'!C160, finaloproutput[],3,FALSE)</f>
        <v>14.766666666666666</v>
      </c>
      <c r="E160" s="14">
        <f>VLOOKUP('Match Score and Team Input'!D160, finaloproutput[],3,FALSE)</f>
        <v>11.066666666666668</v>
      </c>
      <c r="F160" s="14">
        <f t="shared" si="18"/>
        <v>38.537037037037038</v>
      </c>
      <c r="G160" s="14">
        <f>'Match Score and Team Input'!H160</f>
        <v>21</v>
      </c>
      <c r="H160" s="14">
        <f t="shared" si="24"/>
        <v>17.537037037037038</v>
      </c>
      <c r="I160" s="14">
        <f t="shared" si="25"/>
        <v>-16.111111111111114</v>
      </c>
      <c r="J160" s="7">
        <f>VLOOKUP('Match Score and Team Input'!E160,finaloproutput[], 3, FALSE)</f>
        <v>20.555555555555554</v>
      </c>
      <c r="K160" s="7">
        <f>VLOOKUP('Match Score and Team Input'!F160,finaloproutput[], 3, FALSE)</f>
        <v>16.666666666666668</v>
      </c>
      <c r="L160" s="7">
        <f>VLOOKUP('Match Score and Team Input'!G160,finaloproutput[], 3, FALSE)</f>
        <v>16.666666666666668</v>
      </c>
      <c r="M160" s="7">
        <f t="shared" si="26"/>
        <v>53.888888888888886</v>
      </c>
      <c r="N160" s="7">
        <f>'Match Score and Team Input'!K160</f>
        <v>70</v>
      </c>
      <c r="O160" s="7">
        <f t="shared" si="27"/>
        <v>-16.111111111111114</v>
      </c>
      <c r="P160" s="7">
        <f t="shared" si="28"/>
        <v>17.537037037037038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</row>
    <row r="161" spans="1:132">
      <c r="A161" s="12">
        <v>160</v>
      </c>
      <c r="B161" s="12"/>
      <c r="C161" s="14">
        <f>VLOOKUP('Match Score and Team Input'!B161, finaloproutput[],3,FALSE)</f>
        <v>18.666666666666668</v>
      </c>
      <c r="D161" s="14">
        <f>VLOOKUP('Match Score and Team Input'!C161, finaloproutput[],3,FALSE)</f>
        <v>17.033333333333335</v>
      </c>
      <c r="E161" s="14">
        <f>VLOOKUP('Match Score and Team Input'!D161, finaloproutput[],3,FALSE)</f>
        <v>14.200000000000001</v>
      </c>
      <c r="F161" s="14">
        <f t="shared" si="18"/>
        <v>49.900000000000006</v>
      </c>
      <c r="G161" s="14">
        <f>'Match Score and Team Input'!H161</f>
        <v>35</v>
      </c>
      <c r="H161" s="14">
        <f t="shared" si="24"/>
        <v>14.900000000000006</v>
      </c>
      <c r="I161" s="14">
        <f t="shared" si="25"/>
        <v>21.4</v>
      </c>
      <c r="J161" s="7">
        <f>VLOOKUP('Match Score and Team Input'!E161,finaloproutput[], 3, FALSE)</f>
        <v>10.533333333333333</v>
      </c>
      <c r="K161" s="7">
        <f>VLOOKUP('Match Score and Team Input'!F161,finaloproutput[], 3, FALSE)</f>
        <v>10.533333333333333</v>
      </c>
      <c r="L161" s="7">
        <f>VLOOKUP('Match Score and Team Input'!G161,finaloproutput[], 3, FALSE)</f>
        <v>16.333333333333332</v>
      </c>
      <c r="M161" s="7">
        <f t="shared" si="26"/>
        <v>37.4</v>
      </c>
      <c r="N161" s="7">
        <f>'Match Score and Team Input'!K161</f>
        <v>16</v>
      </c>
      <c r="O161" s="7">
        <f t="shared" si="27"/>
        <v>21.4</v>
      </c>
      <c r="P161" s="7">
        <f t="shared" si="28"/>
        <v>14.900000000000006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</row>
    <row r="162" spans="1:132">
      <c r="A162" s="12">
        <v>161</v>
      </c>
      <c r="B162" s="12"/>
      <c r="C162" s="14">
        <f>VLOOKUP('Match Score and Team Input'!B162, finaloproutput[],3,FALSE)</f>
        <v>20.138888888888889</v>
      </c>
      <c r="D162" s="14">
        <f>VLOOKUP('Match Score and Team Input'!C162, finaloproutput[],3,FALSE)</f>
        <v>18.833333333333332</v>
      </c>
      <c r="E162" s="14">
        <f>VLOOKUP('Match Score and Team Input'!D162, finaloproutput[],3,FALSE)</f>
        <v>19.166666666666668</v>
      </c>
      <c r="F162" s="14">
        <f t="shared" si="18"/>
        <v>58.138888888888886</v>
      </c>
      <c r="G162" s="14">
        <f>'Match Score and Team Input'!H162</f>
        <v>45</v>
      </c>
      <c r="H162" s="14">
        <f t="shared" si="24"/>
        <v>13.138888888888886</v>
      </c>
      <c r="I162" s="14">
        <f t="shared" si="25"/>
        <v>-6.0666666666666629</v>
      </c>
      <c r="J162" s="7">
        <f>VLOOKUP('Match Score and Team Input'!E162,finaloproutput[], 3, FALSE)</f>
        <v>11.6</v>
      </c>
      <c r="K162" s="7">
        <f>VLOOKUP('Match Score and Team Input'!F162,finaloproutput[], 3, FALSE)</f>
        <v>19.166666666666668</v>
      </c>
      <c r="L162" s="7">
        <f>VLOOKUP('Match Score and Team Input'!G162,finaloproutput[], 3, FALSE)</f>
        <v>18.166666666666668</v>
      </c>
      <c r="M162" s="7">
        <f t="shared" si="26"/>
        <v>48.933333333333337</v>
      </c>
      <c r="N162" s="7">
        <f>'Match Score and Team Input'!K162</f>
        <v>55</v>
      </c>
      <c r="O162" s="7">
        <f t="shared" si="27"/>
        <v>-6.0666666666666629</v>
      </c>
      <c r="P162" s="7">
        <f t="shared" si="28"/>
        <v>13.138888888888886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</row>
    <row r="163" spans="1:132">
      <c r="A163" s="12">
        <v>162</v>
      </c>
      <c r="B163" s="12"/>
      <c r="C163" s="14">
        <f>VLOOKUP('Match Score and Team Input'!B163, finaloproutput[],3,FALSE)</f>
        <v>15.866666666666667</v>
      </c>
      <c r="D163" s="14">
        <f>VLOOKUP('Match Score and Team Input'!C163, finaloproutput[],3,FALSE)</f>
        <v>18.24074074074074</v>
      </c>
      <c r="E163" s="14">
        <f>VLOOKUP('Match Score and Team Input'!D163, finaloproutput[],3,FALSE)</f>
        <v>15.666666666666666</v>
      </c>
      <c r="F163" s="14">
        <f t="shared" si="18"/>
        <v>49.774074074074072</v>
      </c>
      <c r="G163" s="14">
        <f>'Match Score and Team Input'!H163</f>
        <v>50</v>
      </c>
      <c r="H163" s="14">
        <f t="shared" si="24"/>
        <v>-0.22592592592592808</v>
      </c>
      <c r="I163" s="14">
        <f t="shared" si="25"/>
        <v>4.5</v>
      </c>
      <c r="J163" s="7">
        <f>VLOOKUP('Match Score and Team Input'!E163,finaloproutput[], 3, FALSE)</f>
        <v>18.5</v>
      </c>
      <c r="K163" s="7">
        <f>VLOOKUP('Match Score and Team Input'!F163,finaloproutput[], 3, FALSE)</f>
        <v>18</v>
      </c>
      <c r="L163" s="7">
        <f>VLOOKUP('Match Score and Team Input'!G163,finaloproutput[], 3, FALSE)</f>
        <v>18</v>
      </c>
      <c r="M163" s="7">
        <f t="shared" si="26"/>
        <v>54.5</v>
      </c>
      <c r="N163" s="7">
        <f>'Match Score and Team Input'!K163</f>
        <v>50</v>
      </c>
      <c r="O163" s="7">
        <f t="shared" si="27"/>
        <v>4.5</v>
      </c>
      <c r="P163" s="7">
        <f t="shared" si="28"/>
        <v>-0.22592592592592808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</row>
    <row r="164" spans="1:132">
      <c r="A164" s="12">
        <v>163</v>
      </c>
      <c r="B164" s="12"/>
      <c r="C164" s="14">
        <f>VLOOKUP('Match Score and Team Input'!B164, finaloproutput[],3,FALSE)</f>
        <v>18.7</v>
      </c>
      <c r="D164" s="14">
        <f>VLOOKUP('Match Score and Team Input'!C164, finaloproutput[],3,FALSE)</f>
        <v>19.611111111111111</v>
      </c>
      <c r="E164" s="14">
        <f>VLOOKUP('Match Score and Team Input'!D164, finaloproutput[],3,FALSE)</f>
        <v>13.166666666666666</v>
      </c>
      <c r="F164" s="14">
        <f t="shared" si="18"/>
        <v>51.477777777777774</v>
      </c>
      <c r="G164" s="14">
        <f>'Match Score and Team Input'!H164</f>
        <v>55</v>
      </c>
      <c r="H164" s="14">
        <f t="shared" si="24"/>
        <v>-3.5222222222222257</v>
      </c>
      <c r="I164" s="14">
        <f t="shared" si="25"/>
        <v>-5.4718222953517142</v>
      </c>
      <c r="J164" s="7">
        <f>VLOOKUP('Match Score and Team Input'!E164,finaloproutput[], 3, FALSE)</f>
        <v>20.313725490196077</v>
      </c>
      <c r="K164" s="7">
        <f>VLOOKUP('Match Score and Team Input'!F164,finaloproutput[], 3, FALSE)</f>
        <v>16.727272727272727</v>
      </c>
      <c r="L164" s="7">
        <f>VLOOKUP('Match Score and Team Input'!G164,finaloproutput[], 3, FALSE)</f>
        <v>18.487179487179485</v>
      </c>
      <c r="M164" s="7">
        <f t="shared" si="26"/>
        <v>55.528177704648286</v>
      </c>
      <c r="N164" s="7">
        <f>'Match Score and Team Input'!K164</f>
        <v>61</v>
      </c>
      <c r="O164" s="7">
        <f t="shared" si="27"/>
        <v>-5.4718222953517142</v>
      </c>
      <c r="P164" s="7">
        <f t="shared" si="28"/>
        <v>-3.5222222222222257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</row>
    <row r="165" spans="1:132">
      <c r="A165" s="12">
        <v>164</v>
      </c>
      <c r="B165" s="12"/>
      <c r="C165" s="14">
        <f>VLOOKUP('Match Score and Team Input'!B165, finaloproutput[],3,FALSE)</f>
        <v>17.533333333333335</v>
      </c>
      <c r="D165" s="14">
        <f>VLOOKUP('Match Score and Team Input'!C165, finaloproutput[],3,FALSE)</f>
        <v>20.74074074074074</v>
      </c>
      <c r="E165" s="14">
        <f>VLOOKUP('Match Score and Team Input'!D165, finaloproutput[],3,FALSE)</f>
        <v>18.055555555555554</v>
      </c>
      <c r="F165" s="14">
        <f t="shared" si="18"/>
        <v>56.329629629629636</v>
      </c>
      <c r="G165" s="14">
        <f>'Match Score and Team Input'!H165</f>
        <v>70</v>
      </c>
      <c r="H165" s="14">
        <f t="shared" si="24"/>
        <v>-13.670370370370364</v>
      </c>
      <c r="I165" s="14">
        <f t="shared" si="25"/>
        <v>1.8033769063180785</v>
      </c>
      <c r="J165" s="7">
        <f>VLOOKUP('Match Score and Team Input'!E165,finaloproutput[], 3, FALSE)</f>
        <v>19.027777777777779</v>
      </c>
      <c r="K165" s="7">
        <f>VLOOKUP('Match Score and Team Input'!F165,finaloproutput[], 3, FALSE)</f>
        <v>14.148148148148147</v>
      </c>
      <c r="L165" s="7">
        <f>VLOOKUP('Match Score and Team Input'!G165,finaloproutput[], 3, FALSE)</f>
        <v>18.627450980392158</v>
      </c>
      <c r="M165" s="7">
        <f t="shared" si="26"/>
        <v>51.803376906318078</v>
      </c>
      <c r="N165" s="7">
        <f>'Match Score and Team Input'!K165</f>
        <v>50</v>
      </c>
      <c r="O165" s="7">
        <f t="shared" si="27"/>
        <v>1.8033769063180785</v>
      </c>
      <c r="P165" s="7">
        <f t="shared" si="28"/>
        <v>-13.670370370370364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</row>
    <row r="166" spans="1:132">
      <c r="A166" s="12">
        <v>165</v>
      </c>
      <c r="B166" s="12"/>
      <c r="C166" s="14">
        <f>VLOOKUP('Match Score and Team Input'!B166, finaloproutput[],3,FALSE)</f>
        <v>16.888888888888889</v>
      </c>
      <c r="D166" s="14">
        <f>VLOOKUP('Match Score and Team Input'!C166, finaloproutput[],3,FALSE)</f>
        <v>13.533333333333333</v>
      </c>
      <c r="E166" s="14">
        <f>VLOOKUP('Match Score and Team Input'!D166, finaloproutput[],3,FALSE)</f>
        <v>18.37037037037037</v>
      </c>
      <c r="F166" s="14">
        <f t="shared" ref="F166:F229" si="29">SUM(C166:E166)</f>
        <v>48.792592592592598</v>
      </c>
      <c r="G166" s="14">
        <f>'Match Score and Team Input'!H166</f>
        <v>50</v>
      </c>
      <c r="H166" s="14">
        <f t="shared" si="24"/>
        <v>-1.2074074074074019</v>
      </c>
      <c r="I166" s="14">
        <f t="shared" si="25"/>
        <v>10.952380952380949</v>
      </c>
      <c r="J166" s="7">
        <f>VLOOKUP('Match Score and Team Input'!E166,finaloproutput[], 3, FALSE)</f>
        <v>12.5</v>
      </c>
      <c r="K166" s="7">
        <f>VLOOKUP('Match Score and Team Input'!F166,finaloproutput[], 3, FALSE)</f>
        <v>16.785714285714285</v>
      </c>
      <c r="L166" s="7">
        <f>VLOOKUP('Match Score and Team Input'!G166,finaloproutput[], 3, FALSE)</f>
        <v>16.666666666666668</v>
      </c>
      <c r="M166" s="7">
        <f t="shared" si="26"/>
        <v>45.952380952380949</v>
      </c>
      <c r="N166" s="7">
        <f>'Match Score and Team Input'!K166</f>
        <v>35</v>
      </c>
      <c r="O166" s="7">
        <f t="shared" si="27"/>
        <v>10.952380952380949</v>
      </c>
      <c r="P166" s="7">
        <f t="shared" si="28"/>
        <v>-1.2074074074074019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</row>
    <row r="167" spans="1:132">
      <c r="A167" s="12">
        <v>166</v>
      </c>
      <c r="B167" s="12"/>
      <c r="C167" s="14">
        <f>VLOOKUP('Match Score and Team Input'!B167, finaloproutput[],3,FALSE)</f>
        <v>19.166666666666668</v>
      </c>
      <c r="D167" s="14">
        <f>VLOOKUP('Match Score and Team Input'!C167, finaloproutput[],3,FALSE)</f>
        <v>18</v>
      </c>
      <c r="E167" s="14">
        <f>VLOOKUP('Match Score and Team Input'!D167, finaloproutput[],3,FALSE)</f>
        <v>15.166666666666666</v>
      </c>
      <c r="F167" s="14">
        <f t="shared" si="29"/>
        <v>52.333333333333336</v>
      </c>
      <c r="G167" s="14">
        <f>'Match Score and Team Input'!H167</f>
        <v>70</v>
      </c>
      <c r="H167" s="14">
        <f t="shared" si="24"/>
        <v>-17.666666666666664</v>
      </c>
      <c r="I167" s="14">
        <f t="shared" si="25"/>
        <v>19.826068376068378</v>
      </c>
      <c r="J167" s="7">
        <f>VLOOKUP('Match Score and Team Input'!E167,finaloproutput[], 3, FALSE)</f>
        <v>16.820512820512821</v>
      </c>
      <c r="K167" s="7">
        <f>VLOOKUP('Match Score and Team Input'!F167,finaloproutput[], 3, FALSE)</f>
        <v>17.638888888888889</v>
      </c>
      <c r="L167" s="7">
        <f>VLOOKUP('Match Score and Team Input'!G167,finaloproutput[], 3, FALSE)</f>
        <v>15.366666666666667</v>
      </c>
      <c r="M167" s="7">
        <f t="shared" si="26"/>
        <v>49.826068376068378</v>
      </c>
      <c r="N167" s="7">
        <f>'Match Score and Team Input'!K167</f>
        <v>30</v>
      </c>
      <c r="O167" s="7">
        <f t="shared" si="27"/>
        <v>19.826068376068378</v>
      </c>
      <c r="P167" s="7">
        <f t="shared" si="28"/>
        <v>-17.666666666666664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</row>
    <row r="168" spans="1:132">
      <c r="A168" s="12">
        <v>167</v>
      </c>
      <c r="B168" s="12"/>
      <c r="C168" s="14">
        <f>VLOOKUP('Match Score and Team Input'!B168, finaloproutput[],3,FALSE)</f>
        <v>18.666666666666668</v>
      </c>
      <c r="D168" s="14">
        <f>VLOOKUP('Match Score and Team Input'!C168, finaloproutput[],3,FALSE)</f>
        <v>14.9</v>
      </c>
      <c r="E168" s="14">
        <f>VLOOKUP('Match Score and Team Input'!D168, finaloproutput[],3,FALSE)</f>
        <v>13.833333333333334</v>
      </c>
      <c r="F168" s="14">
        <f t="shared" si="29"/>
        <v>47.400000000000006</v>
      </c>
      <c r="G168" s="14">
        <f>'Match Score and Team Input'!H168</f>
        <v>55</v>
      </c>
      <c r="H168" s="14">
        <f t="shared" si="24"/>
        <v>-7.5999999999999943</v>
      </c>
      <c r="I168" s="14">
        <f t="shared" si="25"/>
        <v>23.439393939393938</v>
      </c>
      <c r="J168" s="7">
        <f>VLOOKUP('Match Score and Team Input'!E168,finaloproutput[], 3, FALSE)</f>
        <v>18.939393939393941</v>
      </c>
      <c r="K168" s="7">
        <f>VLOOKUP('Match Score and Team Input'!F168,finaloproutput[], 3, FALSE)</f>
        <v>17.166666666666668</v>
      </c>
      <c r="L168" s="7">
        <f>VLOOKUP('Match Score and Team Input'!G168,finaloproutput[], 3, FALSE)</f>
        <v>17.333333333333332</v>
      </c>
      <c r="M168" s="7">
        <f t="shared" si="26"/>
        <v>53.439393939393938</v>
      </c>
      <c r="N168" s="7">
        <f>'Match Score and Team Input'!K168</f>
        <v>30</v>
      </c>
      <c r="O168" s="7">
        <f t="shared" si="27"/>
        <v>23.439393939393938</v>
      </c>
      <c r="P168" s="7">
        <f t="shared" si="28"/>
        <v>-7.5999999999999943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</row>
    <row r="169" spans="1:132">
      <c r="A169" s="12">
        <v>168</v>
      </c>
      <c r="B169" s="12"/>
      <c r="C169" s="14">
        <f>VLOOKUP('Match Score and Team Input'!B169, finaloproutput[],3,FALSE)</f>
        <v>15.066666666666668</v>
      </c>
      <c r="D169" s="14">
        <f>VLOOKUP('Match Score and Team Input'!C169, finaloproutput[],3,FALSE)</f>
        <v>13.700000000000001</v>
      </c>
      <c r="E169" s="14">
        <f>VLOOKUP('Match Score and Team Input'!D169, finaloproutput[],3,FALSE)</f>
        <v>16.5</v>
      </c>
      <c r="F169" s="14">
        <f t="shared" si="29"/>
        <v>45.266666666666666</v>
      </c>
      <c r="G169" s="14">
        <f>'Match Score and Team Input'!H169</f>
        <v>30</v>
      </c>
      <c r="H169" s="14">
        <f t="shared" si="24"/>
        <v>15.266666666666666</v>
      </c>
      <c r="I169" s="14">
        <f t="shared" si="25"/>
        <v>33.336507936507928</v>
      </c>
      <c r="J169" s="7">
        <f>VLOOKUP('Match Score and Team Input'!E169,finaloproutput[], 3, FALSE)</f>
        <v>18.714285714285715</v>
      </c>
      <c r="K169" s="7">
        <f>VLOOKUP('Match Score and Team Input'!F169,finaloproutput[], 3, FALSE)</f>
        <v>18.055555555555554</v>
      </c>
      <c r="L169" s="7">
        <f>VLOOKUP('Match Score and Team Input'!G169,finaloproutput[], 3, FALSE)</f>
        <v>16.566666666666666</v>
      </c>
      <c r="M169" s="7">
        <f t="shared" si="26"/>
        <v>53.336507936507928</v>
      </c>
      <c r="N169" s="7">
        <f>'Match Score and Team Input'!K169</f>
        <v>20</v>
      </c>
      <c r="O169" s="7">
        <f t="shared" si="27"/>
        <v>33.336507936507928</v>
      </c>
      <c r="P169" s="7">
        <f t="shared" si="28"/>
        <v>15.266666666666666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</row>
    <row r="170" spans="1:132">
      <c r="A170" s="12">
        <v>169</v>
      </c>
      <c r="B170" s="12"/>
      <c r="C170" s="14">
        <f>VLOOKUP('Match Score and Team Input'!B170, finaloproutput[],3,FALSE)</f>
        <v>16.5</v>
      </c>
      <c r="D170" s="14">
        <f>VLOOKUP('Match Score and Team Input'!C170, finaloproutput[],3,FALSE)</f>
        <v>17.222222222222221</v>
      </c>
      <c r="E170" s="14">
        <f>VLOOKUP('Match Score and Team Input'!D170, finaloproutput[],3,FALSE)</f>
        <v>19.128205128205128</v>
      </c>
      <c r="F170" s="14">
        <f t="shared" si="29"/>
        <v>52.850427350427353</v>
      </c>
      <c r="G170" s="14">
        <f>'Match Score and Team Input'!H170</f>
        <v>50</v>
      </c>
      <c r="H170" s="14">
        <f t="shared" si="24"/>
        <v>2.8504273504273527</v>
      </c>
      <c r="I170" s="14">
        <f t="shared" si="25"/>
        <v>-13.819047619047623</v>
      </c>
      <c r="J170" s="7">
        <f>VLOOKUP('Match Score and Team Input'!E170,finaloproutput[], 3, FALSE)</f>
        <v>16.333333333333332</v>
      </c>
      <c r="K170" s="7">
        <f>VLOOKUP('Match Score and Team Input'!F170,finaloproutput[], 3, FALSE)</f>
        <v>14.466666666666667</v>
      </c>
      <c r="L170" s="7">
        <f>VLOOKUP('Match Score and Team Input'!G170,finaloproutput[], 3, FALSE)</f>
        <v>20.380952380952383</v>
      </c>
      <c r="M170" s="7">
        <f t="shared" si="26"/>
        <v>51.180952380952377</v>
      </c>
      <c r="N170" s="7">
        <f>'Match Score and Team Input'!K170</f>
        <v>65</v>
      </c>
      <c r="O170" s="7">
        <f t="shared" si="27"/>
        <v>-13.819047619047623</v>
      </c>
      <c r="P170" s="7">
        <f t="shared" si="28"/>
        <v>2.8504273504273527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</row>
    <row r="171" spans="1:132">
      <c r="A171" s="12">
        <v>170</v>
      </c>
      <c r="B171" s="12"/>
      <c r="C171" s="14">
        <f>VLOOKUP('Match Score and Team Input'!B171, finaloproutput[],3,FALSE)</f>
        <v>18.833333333333332</v>
      </c>
      <c r="D171" s="14">
        <f>VLOOKUP('Match Score and Team Input'!C171, finaloproutput[],3,FALSE)</f>
        <v>14.666666666666666</v>
      </c>
      <c r="E171" s="14">
        <f>VLOOKUP('Match Score and Team Input'!D171, finaloproutput[],3,FALSE)</f>
        <v>21.2</v>
      </c>
      <c r="F171" s="14">
        <f t="shared" si="29"/>
        <v>54.7</v>
      </c>
      <c r="G171" s="14">
        <f>'Match Score and Team Input'!H171</f>
        <v>70</v>
      </c>
      <c r="H171" s="14">
        <f t="shared" si="24"/>
        <v>-15.299999999999997</v>
      </c>
      <c r="I171" s="14">
        <f t="shared" si="25"/>
        <v>-7.0272727272727238</v>
      </c>
      <c r="J171" s="7">
        <f>VLOOKUP('Match Score and Team Input'!E171,finaloproutput[], 3, FALSE)</f>
        <v>10.533333333333333</v>
      </c>
      <c r="K171" s="7">
        <f>VLOOKUP('Match Score and Team Input'!F171,finaloproutput[], 3, FALSE)</f>
        <v>17.606060606060606</v>
      </c>
      <c r="L171" s="7">
        <f>VLOOKUP('Match Score and Team Input'!G171,finaloproutput[], 3, FALSE)</f>
        <v>14.833333333333334</v>
      </c>
      <c r="M171" s="7">
        <f t="shared" si="26"/>
        <v>42.972727272727276</v>
      </c>
      <c r="N171" s="7">
        <f>'Match Score and Team Input'!K171</f>
        <v>50</v>
      </c>
      <c r="O171" s="7">
        <f t="shared" si="27"/>
        <v>-7.0272727272727238</v>
      </c>
      <c r="P171" s="7">
        <f t="shared" si="28"/>
        <v>-15.299999999999997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</row>
    <row r="172" spans="1:132">
      <c r="A172" s="12">
        <v>171</v>
      </c>
      <c r="B172" s="12"/>
      <c r="C172" s="14">
        <f>VLOOKUP('Match Score and Team Input'!B172, finaloproutput[],3,FALSE)</f>
        <v>16.666666666666668</v>
      </c>
      <c r="D172" s="14">
        <f>VLOOKUP('Match Score and Team Input'!C172, finaloproutput[],3,FALSE)</f>
        <v>15.066666666666668</v>
      </c>
      <c r="E172" s="14">
        <f>VLOOKUP('Match Score and Team Input'!D172, finaloproutput[],3,FALSE)</f>
        <v>20.138888888888889</v>
      </c>
      <c r="F172" s="14">
        <f t="shared" si="29"/>
        <v>51.87222222222222</v>
      </c>
      <c r="G172" s="14">
        <f>'Match Score and Team Input'!H172</f>
        <v>50</v>
      </c>
      <c r="H172" s="14">
        <f t="shared" si="24"/>
        <v>1.87222222222222</v>
      </c>
      <c r="I172" s="14">
        <f t="shared" si="25"/>
        <v>1.5666666666666629</v>
      </c>
      <c r="J172" s="7">
        <f>VLOOKUP('Match Score and Team Input'!E172,finaloproutput[], 3, FALSE)</f>
        <v>18.7</v>
      </c>
      <c r="K172" s="7">
        <f>VLOOKUP('Match Score and Team Input'!F172,finaloproutput[], 3, FALSE)</f>
        <v>17.533333333333335</v>
      </c>
      <c r="L172" s="7">
        <f>VLOOKUP('Match Score and Team Input'!G172,finaloproutput[], 3, FALSE)</f>
        <v>20.333333333333332</v>
      </c>
      <c r="M172" s="7">
        <f t="shared" si="26"/>
        <v>56.566666666666663</v>
      </c>
      <c r="N172" s="7">
        <f>'Match Score and Team Input'!K172</f>
        <v>55</v>
      </c>
      <c r="O172" s="7">
        <f t="shared" si="27"/>
        <v>1.5666666666666629</v>
      </c>
      <c r="P172" s="7">
        <f t="shared" si="28"/>
        <v>1.87222222222222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</row>
    <row r="173" spans="1:132">
      <c r="A173" s="12">
        <v>172</v>
      </c>
      <c r="B173" s="12"/>
      <c r="C173" s="14">
        <f>VLOOKUP('Match Score and Team Input'!B173, finaloproutput[],3,FALSE)</f>
        <v>17.619047619047617</v>
      </c>
      <c r="D173" s="14">
        <f>VLOOKUP('Match Score and Team Input'!C173, finaloproutput[],3,FALSE)</f>
        <v>16.666666666666668</v>
      </c>
      <c r="E173" s="14">
        <f>VLOOKUP('Match Score and Team Input'!D173, finaloproutput[],3,FALSE)</f>
        <v>16.5</v>
      </c>
      <c r="F173" s="14">
        <f t="shared" si="29"/>
        <v>50.785714285714285</v>
      </c>
      <c r="G173" s="14">
        <f>'Match Score and Team Input'!H173</f>
        <v>65</v>
      </c>
      <c r="H173" s="14">
        <f t="shared" si="24"/>
        <v>-14.214285714285715</v>
      </c>
      <c r="I173" s="14">
        <f t="shared" si="25"/>
        <v>4.0000000000000071</v>
      </c>
      <c r="J173" s="7">
        <f>VLOOKUP('Match Score and Team Input'!E173,finaloproutput[], 3, FALSE)</f>
        <v>15.866666666666667</v>
      </c>
      <c r="K173" s="7">
        <f>VLOOKUP('Match Score and Team Input'!F173,finaloproutput[], 3, FALSE)</f>
        <v>17.533333333333335</v>
      </c>
      <c r="L173" s="7">
        <f>VLOOKUP('Match Score and Team Input'!G173,finaloproutput[], 3, FALSE)</f>
        <v>11.6</v>
      </c>
      <c r="M173" s="7">
        <f t="shared" si="26"/>
        <v>45.000000000000007</v>
      </c>
      <c r="N173" s="7">
        <f>'Match Score and Team Input'!K173</f>
        <v>41</v>
      </c>
      <c r="O173" s="7">
        <f t="shared" si="27"/>
        <v>4.0000000000000071</v>
      </c>
      <c r="P173" s="7">
        <f t="shared" si="28"/>
        <v>-14.214285714285715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</row>
    <row r="174" spans="1:132">
      <c r="A174" s="12">
        <v>173</v>
      </c>
      <c r="B174" s="12"/>
      <c r="C174" s="14">
        <f>VLOOKUP('Match Score and Team Input'!B174, finaloproutput[],3,FALSE)</f>
        <v>16.666666666666668</v>
      </c>
      <c r="D174" s="14">
        <f>VLOOKUP('Match Score and Team Input'!C174, finaloproutput[],3,FALSE)</f>
        <v>12.533333333333333</v>
      </c>
      <c r="E174" s="14">
        <f>VLOOKUP('Match Score and Team Input'!D174, finaloproutput[],3,FALSE)</f>
        <v>14.200000000000001</v>
      </c>
      <c r="F174" s="14">
        <f t="shared" si="29"/>
        <v>43.400000000000006</v>
      </c>
      <c r="G174" s="14">
        <f>'Match Score and Team Input'!H174</f>
        <v>35</v>
      </c>
      <c r="H174" s="14">
        <f t="shared" si="24"/>
        <v>8.4000000000000057</v>
      </c>
      <c r="I174" s="14">
        <f t="shared" si="25"/>
        <v>-18.466666666666669</v>
      </c>
      <c r="J174" s="7">
        <f>VLOOKUP('Match Score and Team Input'!E174,finaloproutput[], 3, FALSE)</f>
        <v>18.5</v>
      </c>
      <c r="K174" s="7">
        <f>VLOOKUP('Match Score and Team Input'!F174,finaloproutput[], 3, FALSE)</f>
        <v>13.533333333333333</v>
      </c>
      <c r="L174" s="7">
        <f>VLOOKUP('Match Score and Team Input'!G174,finaloproutput[], 3, FALSE)</f>
        <v>14.5</v>
      </c>
      <c r="M174" s="7">
        <f t="shared" si="26"/>
        <v>46.533333333333331</v>
      </c>
      <c r="N174" s="7">
        <f>'Match Score and Team Input'!K174</f>
        <v>65</v>
      </c>
      <c r="O174" s="7">
        <f t="shared" si="27"/>
        <v>-18.466666666666669</v>
      </c>
      <c r="P174" s="7">
        <f t="shared" si="28"/>
        <v>8.4000000000000057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</row>
    <row r="175" spans="1:132">
      <c r="A175" s="12">
        <v>174</v>
      </c>
      <c r="B175" s="12"/>
      <c r="C175" s="14">
        <f>VLOOKUP('Match Score and Team Input'!B175, finaloproutput[],3,FALSE)</f>
        <v>19.166666666666668</v>
      </c>
      <c r="D175" s="14">
        <f>VLOOKUP('Match Score and Team Input'!C175, finaloproutput[],3,FALSE)</f>
        <v>16.727272727272727</v>
      </c>
      <c r="E175" s="14">
        <f>VLOOKUP('Match Score and Team Input'!D175, finaloproutput[],3,FALSE)</f>
        <v>18.24074074074074</v>
      </c>
      <c r="F175" s="14">
        <f t="shared" si="29"/>
        <v>54.134680134680131</v>
      </c>
      <c r="G175" s="14">
        <f>'Match Score and Team Input'!H175</f>
        <v>50</v>
      </c>
      <c r="H175" s="14">
        <f t="shared" si="24"/>
        <v>4.1346801346801314</v>
      </c>
      <c r="I175" s="14">
        <f t="shared" si="25"/>
        <v>15.400000000000006</v>
      </c>
      <c r="J175" s="7">
        <f>VLOOKUP('Match Score and Team Input'!E175,finaloproutput[], 3, FALSE)</f>
        <v>18</v>
      </c>
      <c r="K175" s="7">
        <f>VLOOKUP('Match Score and Team Input'!F175,finaloproutput[], 3, FALSE)</f>
        <v>11.066666666666668</v>
      </c>
      <c r="L175" s="7">
        <f>VLOOKUP('Match Score and Team Input'!G175,finaloproutput[], 3, FALSE)</f>
        <v>16.333333333333332</v>
      </c>
      <c r="M175" s="7">
        <f t="shared" si="26"/>
        <v>45.400000000000006</v>
      </c>
      <c r="N175" s="7">
        <f>'Match Score and Team Input'!K175</f>
        <v>30</v>
      </c>
      <c r="O175" s="7">
        <f t="shared" si="27"/>
        <v>15.400000000000006</v>
      </c>
      <c r="P175" s="7">
        <f t="shared" si="28"/>
        <v>4.1346801346801314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</row>
    <row r="176" spans="1:132">
      <c r="A176" s="12">
        <v>175</v>
      </c>
      <c r="B176" s="12"/>
      <c r="C176" s="14">
        <f>VLOOKUP('Match Score and Team Input'!B176, finaloproutput[],3,FALSE)</f>
        <v>16.166666666666668</v>
      </c>
      <c r="D176" s="14">
        <f>VLOOKUP('Match Score and Team Input'!C176, finaloproutput[],3,FALSE)</f>
        <v>16.2</v>
      </c>
      <c r="E176" s="14">
        <f>VLOOKUP('Match Score and Team Input'!D176, finaloproutput[],3,FALSE)</f>
        <v>18.433333333333334</v>
      </c>
      <c r="F176" s="14">
        <f t="shared" si="29"/>
        <v>50.8</v>
      </c>
      <c r="G176" s="14">
        <f>'Match Score and Team Input'!H176</f>
        <v>35</v>
      </c>
      <c r="H176" s="14">
        <f t="shared" si="24"/>
        <v>15.799999999999997</v>
      </c>
      <c r="I176" s="14">
        <f t="shared" si="25"/>
        <v>1.794117647058826</v>
      </c>
      <c r="J176" s="7">
        <f>VLOOKUP('Match Score and Team Input'!E176,finaloproutput[], 3, FALSE)</f>
        <v>18.627450980392158</v>
      </c>
      <c r="K176" s="7">
        <f>VLOOKUP('Match Score and Team Input'!F176,finaloproutput[], 3, FALSE)</f>
        <v>15.166666666666666</v>
      </c>
      <c r="L176" s="7">
        <f>VLOOKUP('Match Score and Team Input'!G176,finaloproutput[], 3, FALSE)</f>
        <v>18</v>
      </c>
      <c r="M176" s="7">
        <f t="shared" si="26"/>
        <v>51.794117647058826</v>
      </c>
      <c r="N176" s="7">
        <f>'Match Score and Team Input'!K176</f>
        <v>50</v>
      </c>
      <c r="O176" s="7">
        <f t="shared" si="27"/>
        <v>1.794117647058826</v>
      </c>
      <c r="P176" s="7">
        <f t="shared" si="28"/>
        <v>15.799999999999997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</row>
    <row r="177" spans="1:132">
      <c r="A177" s="12">
        <v>176</v>
      </c>
      <c r="B177" s="12"/>
      <c r="C177" s="14">
        <f>VLOOKUP('Match Score and Team Input'!B177, finaloproutput[],3,FALSE)</f>
        <v>15.200000000000001</v>
      </c>
      <c r="D177" s="14">
        <f>VLOOKUP('Match Score and Team Input'!C177, finaloproutput[],3,FALSE)</f>
        <v>18.666666666666668</v>
      </c>
      <c r="E177" s="14">
        <f>VLOOKUP('Match Score and Team Input'!D177, finaloproutput[],3,FALSE)</f>
        <v>18.055555555555554</v>
      </c>
      <c r="F177" s="14">
        <f t="shared" si="29"/>
        <v>51.922222222222217</v>
      </c>
      <c r="G177" s="14">
        <f>'Match Score and Team Input'!H177</f>
        <v>30</v>
      </c>
      <c r="H177" s="14">
        <f t="shared" si="24"/>
        <v>21.922222222222217</v>
      </c>
      <c r="I177" s="14">
        <f t="shared" si="25"/>
        <v>-4.2111111111111086</v>
      </c>
      <c r="J177" s="7">
        <f>VLOOKUP('Match Score and Team Input'!E177,finaloproutput[], 3, FALSE)</f>
        <v>19</v>
      </c>
      <c r="K177" s="7">
        <f>VLOOKUP('Match Score and Team Input'!F177,finaloproutput[], 3, FALSE)</f>
        <v>14.9</v>
      </c>
      <c r="L177" s="7">
        <f>VLOOKUP('Match Score and Team Input'!G177,finaloproutput[], 3, FALSE)</f>
        <v>16.888888888888889</v>
      </c>
      <c r="M177" s="7">
        <f t="shared" si="26"/>
        <v>50.788888888888891</v>
      </c>
      <c r="N177" s="7">
        <f>'Match Score and Team Input'!K177</f>
        <v>55</v>
      </c>
      <c r="O177" s="7">
        <f t="shared" si="27"/>
        <v>-4.2111111111111086</v>
      </c>
      <c r="P177" s="7">
        <f t="shared" si="28"/>
        <v>21.922222222222217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</row>
    <row r="178" spans="1:132">
      <c r="A178" s="12">
        <v>177</v>
      </c>
      <c r="B178" s="12"/>
      <c r="C178" s="14">
        <f>VLOOKUP('Match Score and Team Input'!B178, finaloproutput[],3,FALSE)</f>
        <v>16.820512820512821</v>
      </c>
      <c r="D178" s="14">
        <f>VLOOKUP('Match Score and Team Input'!C178, finaloproutput[],3,FALSE)</f>
        <v>17.333333333333332</v>
      </c>
      <c r="E178" s="14">
        <f>VLOOKUP('Match Score and Team Input'!D178, finaloproutput[],3,FALSE)</f>
        <v>16.5</v>
      </c>
      <c r="F178" s="14">
        <f t="shared" si="29"/>
        <v>50.653846153846153</v>
      </c>
      <c r="G178" s="14">
        <f>'Match Score and Team Input'!H178</f>
        <v>45</v>
      </c>
      <c r="H178" s="14">
        <f t="shared" si="24"/>
        <v>5.6538461538461533</v>
      </c>
      <c r="I178" s="14">
        <f t="shared" si="25"/>
        <v>13.037037037037038</v>
      </c>
      <c r="J178" s="7">
        <f>VLOOKUP('Match Score and Team Input'!E178,finaloproutput[], 3, FALSE)</f>
        <v>17.166666666666668</v>
      </c>
      <c r="K178" s="7">
        <f>VLOOKUP('Match Score and Team Input'!F178,finaloproutput[], 3, FALSE)</f>
        <v>13.166666666666666</v>
      </c>
      <c r="L178" s="7">
        <f>VLOOKUP('Match Score and Team Input'!G178,finaloproutput[], 3, FALSE)</f>
        <v>12.703703703703704</v>
      </c>
      <c r="M178" s="7">
        <f t="shared" si="26"/>
        <v>43.037037037037038</v>
      </c>
      <c r="N178" s="7">
        <f>'Match Score and Team Input'!K178</f>
        <v>30</v>
      </c>
      <c r="O178" s="7">
        <f t="shared" si="27"/>
        <v>13.037037037037038</v>
      </c>
      <c r="P178" s="7">
        <f t="shared" si="28"/>
        <v>5.6538461538461533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</row>
    <row r="179" spans="1:132">
      <c r="A179" s="12">
        <v>178</v>
      </c>
      <c r="B179" s="12"/>
      <c r="C179" s="14">
        <f>VLOOKUP('Match Score and Team Input'!B179, finaloproutput[],3,FALSE)</f>
        <v>12.5</v>
      </c>
      <c r="D179" s="14">
        <f>VLOOKUP('Match Score and Team Input'!C179, finaloproutput[],3,FALSE)</f>
        <v>14.666666666666666</v>
      </c>
      <c r="E179" s="14">
        <f>VLOOKUP('Match Score and Team Input'!D179, finaloproutput[],3,FALSE)</f>
        <v>10.533333333333333</v>
      </c>
      <c r="F179" s="14">
        <f t="shared" si="29"/>
        <v>37.699999999999996</v>
      </c>
      <c r="G179" s="14">
        <f>'Match Score and Team Input'!H179</f>
        <v>10</v>
      </c>
      <c r="H179" s="14">
        <f t="shared" si="24"/>
        <v>27.699999999999996</v>
      </c>
      <c r="I179" s="14">
        <f t="shared" si="25"/>
        <v>15.409401709401706</v>
      </c>
      <c r="J179" s="7">
        <f>VLOOKUP('Match Score and Team Input'!E179,finaloproutput[], 3, FALSE)</f>
        <v>13.866666666666667</v>
      </c>
      <c r="K179" s="7">
        <f>VLOOKUP('Match Score and Team Input'!F179,finaloproutput[], 3, FALSE)</f>
        <v>18.055555555555554</v>
      </c>
      <c r="L179" s="7">
        <f>VLOOKUP('Match Score and Team Input'!G179,finaloproutput[], 3, FALSE)</f>
        <v>18.487179487179485</v>
      </c>
      <c r="M179" s="7">
        <f t="shared" si="26"/>
        <v>50.409401709401706</v>
      </c>
      <c r="N179" s="7">
        <f>'Match Score and Team Input'!K179</f>
        <v>35</v>
      </c>
      <c r="O179" s="7">
        <f t="shared" si="27"/>
        <v>15.409401709401706</v>
      </c>
      <c r="P179" s="7">
        <f t="shared" si="28"/>
        <v>27.699999999999996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</row>
    <row r="180" spans="1:132">
      <c r="A180" s="12">
        <v>179</v>
      </c>
      <c r="B180" s="12"/>
      <c r="C180" s="14">
        <f>VLOOKUP('Match Score and Team Input'!B180, finaloproutput[],3,FALSE)</f>
        <v>19.153846153846153</v>
      </c>
      <c r="D180" s="14">
        <f>VLOOKUP('Match Score and Team Input'!C180, finaloproutput[],3,FALSE)</f>
        <v>14.833333333333334</v>
      </c>
      <c r="E180" s="14">
        <f>VLOOKUP('Match Score and Team Input'!D180, finaloproutput[],3,FALSE)</f>
        <v>14.9</v>
      </c>
      <c r="F180" s="14">
        <f t="shared" si="29"/>
        <v>48.887179487179488</v>
      </c>
      <c r="G180" s="14">
        <f>'Match Score and Team Input'!H180</f>
        <v>36</v>
      </c>
      <c r="H180" s="14">
        <f t="shared" si="24"/>
        <v>12.887179487179488</v>
      </c>
      <c r="I180" s="14">
        <f t="shared" si="25"/>
        <v>2.2555555555555529</v>
      </c>
      <c r="J180" s="7">
        <f>VLOOKUP('Match Score and Team Input'!E180,finaloproutput[], 3, FALSE)</f>
        <v>16.333333333333332</v>
      </c>
      <c r="K180" s="7">
        <f>VLOOKUP('Match Score and Team Input'!F180,finaloproutput[], 3, FALSE)</f>
        <v>15.366666666666667</v>
      </c>
      <c r="L180" s="7">
        <f>VLOOKUP('Match Score and Team Input'!G180,finaloproutput[], 3, FALSE)</f>
        <v>20.555555555555554</v>
      </c>
      <c r="M180" s="7">
        <f t="shared" si="26"/>
        <v>52.255555555555553</v>
      </c>
      <c r="N180" s="7">
        <f>'Match Score and Team Input'!K180</f>
        <v>50</v>
      </c>
      <c r="O180" s="7">
        <f t="shared" si="27"/>
        <v>2.2555555555555529</v>
      </c>
      <c r="P180" s="7">
        <f t="shared" si="28"/>
        <v>12.887179487179488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</row>
    <row r="181" spans="1:132">
      <c r="A181" s="12">
        <v>180</v>
      </c>
      <c r="B181" s="12"/>
      <c r="C181" s="14">
        <f>VLOOKUP('Match Score and Team Input'!B181, finaloproutput[],3,FALSE)</f>
        <v>16.566666666666666</v>
      </c>
      <c r="D181" s="14">
        <f>VLOOKUP('Match Score and Team Input'!C181, finaloproutput[],3,FALSE)</f>
        <v>17.033333333333335</v>
      </c>
      <c r="E181" s="14">
        <f>VLOOKUP('Match Score and Team Input'!D181, finaloproutput[],3,FALSE)</f>
        <v>18.166666666666668</v>
      </c>
      <c r="F181" s="14">
        <f t="shared" si="29"/>
        <v>51.766666666666666</v>
      </c>
      <c r="G181" s="14">
        <f>'Match Score and Team Input'!H181</f>
        <v>35</v>
      </c>
      <c r="H181" s="14">
        <f t="shared" si="24"/>
        <v>16.766666666666666</v>
      </c>
      <c r="I181" s="14">
        <f t="shared" si="25"/>
        <v>-17.972222222222221</v>
      </c>
      <c r="J181" s="7">
        <f>VLOOKUP('Match Score and Team Input'!E181,finaloproutput[], 3, FALSE)</f>
        <v>17.333333333333332</v>
      </c>
      <c r="K181" s="7">
        <f>VLOOKUP('Match Score and Team Input'!F181,finaloproutput[], 3, FALSE)</f>
        <v>15.666666666666666</v>
      </c>
      <c r="L181" s="7">
        <f>VLOOKUP('Match Score and Team Input'!G181,finaloproutput[], 3, FALSE)</f>
        <v>19.027777777777779</v>
      </c>
      <c r="M181" s="7">
        <f t="shared" si="26"/>
        <v>52.027777777777779</v>
      </c>
      <c r="N181" s="7">
        <f>'Match Score and Team Input'!K181</f>
        <v>70</v>
      </c>
      <c r="O181" s="7">
        <f t="shared" si="27"/>
        <v>-17.972222222222221</v>
      </c>
      <c r="P181" s="7">
        <f t="shared" si="28"/>
        <v>16.766666666666666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</row>
    <row r="182" spans="1:132">
      <c r="A182" s="12">
        <v>181</v>
      </c>
      <c r="B182" s="12"/>
      <c r="C182" s="14">
        <f>VLOOKUP('Match Score and Team Input'!B182, finaloproutput[],3,FALSE)</f>
        <v>21.547619047619047</v>
      </c>
      <c r="D182" s="14">
        <f>VLOOKUP('Match Score and Team Input'!C182, finaloproutput[],3,FALSE)</f>
        <v>17.666666666666668</v>
      </c>
      <c r="E182" s="14">
        <f>VLOOKUP('Match Score and Team Input'!D182, finaloproutput[],3,FALSE)</f>
        <v>19.291666666666668</v>
      </c>
      <c r="F182" s="14">
        <f t="shared" si="29"/>
        <v>58.50595238095238</v>
      </c>
      <c r="G182" s="14">
        <f>'Match Score and Team Input'!H182</f>
        <v>75</v>
      </c>
      <c r="H182" s="14">
        <f t="shared" si="24"/>
        <v>-16.49404761904762</v>
      </c>
      <c r="I182" s="14">
        <f t="shared" si="25"/>
        <v>-12.415343915343911</v>
      </c>
      <c r="J182" s="7">
        <f>VLOOKUP('Match Score and Team Input'!E182,finaloproutput[], 3, FALSE)</f>
        <v>13.833333333333334</v>
      </c>
      <c r="K182" s="7">
        <f>VLOOKUP('Match Score and Team Input'!F182,finaloproutput[], 3, FALSE)</f>
        <v>20.380952380952383</v>
      </c>
      <c r="L182" s="7">
        <f>VLOOKUP('Match Score and Team Input'!G182,finaloproutput[], 3, FALSE)</f>
        <v>18.37037037037037</v>
      </c>
      <c r="M182" s="7">
        <f t="shared" si="26"/>
        <v>52.584656084656089</v>
      </c>
      <c r="N182" s="7">
        <f>'Match Score and Team Input'!K182</f>
        <v>65</v>
      </c>
      <c r="O182" s="7">
        <f t="shared" si="27"/>
        <v>-12.415343915343911</v>
      </c>
      <c r="P182" s="7">
        <f t="shared" si="28"/>
        <v>-16.49404761904762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</row>
    <row r="183" spans="1:132">
      <c r="A183" s="12">
        <v>182</v>
      </c>
      <c r="B183" s="12"/>
      <c r="C183" s="14">
        <f>VLOOKUP('Match Score and Team Input'!B183, finaloproutput[],3,FALSE)</f>
        <v>18.714285714285715</v>
      </c>
      <c r="D183" s="14">
        <f>VLOOKUP('Match Score and Team Input'!C183, finaloproutput[],3,FALSE)</f>
        <v>14.766666666666666</v>
      </c>
      <c r="E183" s="14">
        <f>VLOOKUP('Match Score and Team Input'!D183, finaloproutput[],3,FALSE)</f>
        <v>20.74074074074074</v>
      </c>
      <c r="F183" s="14">
        <f t="shared" si="29"/>
        <v>54.221693121693121</v>
      </c>
      <c r="G183" s="14">
        <f>'Match Score and Team Input'!H183</f>
        <v>60</v>
      </c>
      <c r="H183" s="14">
        <f t="shared" si="24"/>
        <v>-5.7783068783068785</v>
      </c>
      <c r="I183" s="14">
        <f t="shared" si="25"/>
        <v>4.4222222222222243</v>
      </c>
      <c r="J183" s="7">
        <f>VLOOKUP('Match Score and Team Input'!E183,finaloproutput[], 3, FALSE)</f>
        <v>13.533333333333333</v>
      </c>
      <c r="K183" s="7">
        <f>VLOOKUP('Match Score and Team Input'!F183,finaloproutput[], 3, FALSE)</f>
        <v>18.666666666666668</v>
      </c>
      <c r="L183" s="7">
        <f>VLOOKUP('Match Score and Team Input'!G183,finaloproutput[], 3, FALSE)</f>
        <v>17.222222222222221</v>
      </c>
      <c r="M183" s="7">
        <f t="shared" si="26"/>
        <v>49.422222222222224</v>
      </c>
      <c r="N183" s="7">
        <f>'Match Score and Team Input'!K183</f>
        <v>45</v>
      </c>
      <c r="O183" s="7">
        <f t="shared" si="27"/>
        <v>4.4222222222222243</v>
      </c>
      <c r="P183" s="7">
        <f t="shared" si="28"/>
        <v>-5.7783068783068785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</row>
    <row r="184" spans="1:132">
      <c r="A184" s="12">
        <v>183</v>
      </c>
      <c r="B184" s="12"/>
      <c r="C184" s="14">
        <f>VLOOKUP('Match Score and Team Input'!B184, finaloproutput[],3,FALSE)</f>
        <v>15.384615384615385</v>
      </c>
      <c r="D184" s="14">
        <f>VLOOKUP('Match Score and Team Input'!C184, finaloproutput[],3,FALSE)</f>
        <v>16</v>
      </c>
      <c r="E184" s="14">
        <f>VLOOKUP('Match Score and Team Input'!D184, finaloproutput[],3,FALSE)</f>
        <v>16.785714285714285</v>
      </c>
      <c r="F184" s="14">
        <f t="shared" si="29"/>
        <v>48.170329670329672</v>
      </c>
      <c r="G184" s="14">
        <f>'Match Score and Team Input'!H184</f>
        <v>30</v>
      </c>
      <c r="H184" s="14">
        <f t="shared" si="24"/>
        <v>18.170329670329672</v>
      </c>
      <c r="I184" s="14">
        <f t="shared" si="25"/>
        <v>18.017171717171721</v>
      </c>
      <c r="J184" s="7">
        <f>VLOOKUP('Match Score and Team Input'!E184,finaloproutput[], 3, FALSE)</f>
        <v>18.939393939393941</v>
      </c>
      <c r="K184" s="7">
        <f>VLOOKUP('Match Score and Team Input'!F184,finaloproutput[], 3, FALSE)</f>
        <v>14.466666666666667</v>
      </c>
      <c r="L184" s="7">
        <f>VLOOKUP('Match Score and Team Input'!G184,finaloproutput[], 3, FALSE)</f>
        <v>19.611111111111111</v>
      </c>
      <c r="M184" s="7">
        <f t="shared" si="26"/>
        <v>53.017171717171721</v>
      </c>
      <c r="N184" s="7">
        <f>'Match Score and Team Input'!K184</f>
        <v>35</v>
      </c>
      <c r="O184" s="7">
        <f t="shared" si="27"/>
        <v>18.017171717171721</v>
      </c>
      <c r="P184" s="7">
        <f t="shared" si="28"/>
        <v>18.170329670329672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</row>
    <row r="185" spans="1:132">
      <c r="A185" s="12">
        <v>184</v>
      </c>
      <c r="B185" s="12"/>
      <c r="C185" s="14">
        <f>VLOOKUP('Match Score and Team Input'!B185, finaloproutput[],3,FALSE)</f>
        <v>21.2</v>
      </c>
      <c r="D185" s="14">
        <f>VLOOKUP('Match Score and Team Input'!C185, finaloproutput[],3,FALSE)</f>
        <v>15.066666666666668</v>
      </c>
      <c r="E185" s="14">
        <f>VLOOKUP('Match Score and Team Input'!D185, finaloproutput[],3,FALSE)</f>
        <v>19.166666666666668</v>
      </c>
      <c r="F185" s="14">
        <f t="shared" si="29"/>
        <v>55.433333333333337</v>
      </c>
      <c r="G185" s="14">
        <f>'Match Score and Team Input'!H185</f>
        <v>45</v>
      </c>
      <c r="H185" s="14">
        <f t="shared" si="24"/>
        <v>10.433333333333337</v>
      </c>
      <c r="I185" s="14">
        <f t="shared" si="25"/>
        <v>5.3319088319088337</v>
      </c>
      <c r="J185" s="7">
        <f>VLOOKUP('Match Score and Team Input'!E185,finaloproutput[], 3, FALSE)</f>
        <v>19.128205128205128</v>
      </c>
      <c r="K185" s="7">
        <f>VLOOKUP('Match Score and Team Input'!F185,finaloproutput[], 3, FALSE)</f>
        <v>19.166666666666668</v>
      </c>
      <c r="L185" s="7">
        <f>VLOOKUP('Match Score and Team Input'!G185,finaloproutput[], 3, FALSE)</f>
        <v>17.037037037037038</v>
      </c>
      <c r="M185" s="7">
        <f t="shared" si="26"/>
        <v>55.331908831908834</v>
      </c>
      <c r="N185" s="7">
        <f>'Match Score and Team Input'!K185</f>
        <v>50</v>
      </c>
      <c r="O185" s="7">
        <f t="shared" si="27"/>
        <v>5.3319088319088337</v>
      </c>
      <c r="P185" s="7">
        <f t="shared" si="28"/>
        <v>10.433333333333337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</row>
    <row r="186" spans="1:132">
      <c r="A186" s="12">
        <v>185</v>
      </c>
      <c r="B186" s="12"/>
      <c r="C186" s="14">
        <f>VLOOKUP('Match Score and Team Input'!B186, finaloproutput[],3,FALSE)</f>
        <v>18.866666666666667</v>
      </c>
      <c r="D186" s="14">
        <f>VLOOKUP('Match Score and Team Input'!C186, finaloproutput[],3,FALSE)</f>
        <v>12.033333333333333</v>
      </c>
      <c r="E186" s="14">
        <f>VLOOKUP('Match Score and Team Input'!D186, finaloproutput[],3,FALSE)</f>
        <v>13.700000000000001</v>
      </c>
      <c r="F186" s="14">
        <f t="shared" si="29"/>
        <v>44.6</v>
      </c>
      <c r="G186" s="14">
        <f>'Match Score and Team Input'!H186</f>
        <v>15</v>
      </c>
      <c r="H186" s="14">
        <f t="shared" si="24"/>
        <v>29.6</v>
      </c>
      <c r="I186" s="14">
        <f t="shared" si="25"/>
        <v>-7.5381263616557774</v>
      </c>
      <c r="J186" s="7">
        <f>VLOOKUP('Match Score and Team Input'!E186,finaloproutput[], 3, FALSE)</f>
        <v>20.313725490196077</v>
      </c>
      <c r="K186" s="7">
        <f>VLOOKUP('Match Score and Team Input'!F186,finaloproutput[], 3, FALSE)</f>
        <v>18</v>
      </c>
      <c r="L186" s="7">
        <f>VLOOKUP('Match Score and Team Input'!G186,finaloproutput[], 3, FALSE)</f>
        <v>14.148148148148147</v>
      </c>
      <c r="M186" s="7">
        <f t="shared" si="26"/>
        <v>52.461873638344223</v>
      </c>
      <c r="N186" s="7">
        <f>'Match Score and Team Input'!K186</f>
        <v>60</v>
      </c>
      <c r="O186" s="7">
        <f t="shared" si="27"/>
        <v>-7.5381263616557774</v>
      </c>
      <c r="P186" s="7">
        <f t="shared" si="28"/>
        <v>29.6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</row>
    <row r="187" spans="1:132">
      <c r="A187" s="12">
        <v>186</v>
      </c>
      <c r="B187" s="12"/>
      <c r="C187" s="14">
        <f>VLOOKUP('Match Score and Team Input'!B187, finaloproutput[],3,FALSE)</f>
        <v>17.638888888888889</v>
      </c>
      <c r="D187" s="14">
        <f>VLOOKUP('Match Score and Team Input'!C187, finaloproutput[],3,FALSE)</f>
        <v>16.5</v>
      </c>
      <c r="E187" s="14">
        <f>VLOOKUP('Match Score and Team Input'!D187, finaloproutput[],3,FALSE)</f>
        <v>16</v>
      </c>
      <c r="F187" s="14">
        <f t="shared" si="29"/>
        <v>50.138888888888886</v>
      </c>
      <c r="G187" s="14">
        <f>'Match Score and Team Input'!H187</f>
        <v>15</v>
      </c>
      <c r="H187" s="14">
        <f t="shared" si="24"/>
        <v>35.138888888888886</v>
      </c>
      <c r="I187" s="14">
        <f t="shared" si="25"/>
        <v>22.166666666666664</v>
      </c>
      <c r="J187" s="7">
        <f>VLOOKUP('Match Score and Team Input'!E187,finaloproutput[], 3, FALSE)</f>
        <v>13.166666666666666</v>
      </c>
      <c r="K187" s="7">
        <f>VLOOKUP('Match Score and Team Input'!F187,finaloproutput[], 3, FALSE)</f>
        <v>17.333333333333332</v>
      </c>
      <c r="L187" s="7">
        <f>VLOOKUP('Match Score and Team Input'!G187,finaloproutput[], 3, FALSE)</f>
        <v>11.666666666666666</v>
      </c>
      <c r="M187" s="7">
        <f t="shared" si="26"/>
        <v>42.166666666666664</v>
      </c>
      <c r="N187" s="7">
        <f>'Match Score and Team Input'!K187</f>
        <v>20</v>
      </c>
      <c r="O187" s="7">
        <f t="shared" si="27"/>
        <v>22.166666666666664</v>
      </c>
      <c r="P187" s="7">
        <f t="shared" si="28"/>
        <v>35.138888888888886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</row>
    <row r="188" spans="1:132">
      <c r="A188" s="12">
        <v>187</v>
      </c>
      <c r="B188" s="12"/>
      <c r="C188" s="14" t="e">
        <f>VLOOKUP('Match Score and Team Input'!B188, finaloproutput[],3,FALSE)</f>
        <v>#N/A</v>
      </c>
      <c r="D188" s="14" t="e">
        <f>VLOOKUP('Match Score and Team Input'!C188, finaloproutput[],3,FALSE)</f>
        <v>#N/A</v>
      </c>
      <c r="E188" s="14" t="e">
        <f>VLOOKUP('Match Score and Team Input'!D188, finaloproutput[],3,FALSE)</f>
        <v>#N/A</v>
      </c>
      <c r="F188" s="14" t="e">
        <f t="shared" si="29"/>
        <v>#N/A</v>
      </c>
      <c r="G188" s="14">
        <f>'Match Score and Team Input'!H188</f>
        <v>0</v>
      </c>
      <c r="H188" s="14" t="e">
        <f t="shared" si="24"/>
        <v>#N/A</v>
      </c>
      <c r="I188" s="14" t="e">
        <f t="shared" si="25"/>
        <v>#N/A</v>
      </c>
      <c r="J188" s="7" t="e">
        <f>VLOOKUP('Match Score and Team Input'!E188,finaloproutput[], 3, FALSE)</f>
        <v>#N/A</v>
      </c>
      <c r="K188" s="7" t="e">
        <f>VLOOKUP('Match Score and Team Input'!F188,finaloproutput[], 3, FALSE)</f>
        <v>#N/A</v>
      </c>
      <c r="L188" s="7" t="e">
        <f>VLOOKUP('Match Score and Team Input'!G188,finaloproutput[], 3, FALSE)</f>
        <v>#N/A</v>
      </c>
      <c r="M188" s="7" t="e">
        <f t="shared" si="26"/>
        <v>#N/A</v>
      </c>
      <c r="N188" s="7">
        <f>'Match Score and Team Input'!K188</f>
        <v>0</v>
      </c>
      <c r="O188" s="7" t="e">
        <f t="shared" si="27"/>
        <v>#N/A</v>
      </c>
      <c r="P188" s="7" t="e">
        <f t="shared" si="28"/>
        <v>#N/A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</row>
    <row r="189" spans="1:132">
      <c r="A189" s="12">
        <v>188</v>
      </c>
      <c r="B189" s="12"/>
      <c r="C189" s="14" t="e">
        <f>VLOOKUP('Match Score and Team Input'!B189, finaloproutput[],3,FALSE)</f>
        <v>#N/A</v>
      </c>
      <c r="D189" s="14" t="e">
        <f>VLOOKUP('Match Score and Team Input'!C189, finaloproutput[],3,FALSE)</f>
        <v>#N/A</v>
      </c>
      <c r="E189" s="14" t="e">
        <f>VLOOKUP('Match Score and Team Input'!D189, finaloproutput[],3,FALSE)</f>
        <v>#N/A</v>
      </c>
      <c r="F189" s="14" t="e">
        <f t="shared" si="29"/>
        <v>#N/A</v>
      </c>
      <c r="G189" s="14">
        <f>'Match Score and Team Input'!H189</f>
        <v>0</v>
      </c>
      <c r="H189" s="14" t="e">
        <f t="shared" si="24"/>
        <v>#N/A</v>
      </c>
      <c r="I189" s="14" t="e">
        <f t="shared" si="25"/>
        <v>#N/A</v>
      </c>
      <c r="J189" s="7" t="e">
        <f>VLOOKUP('Match Score and Team Input'!E189,finaloproutput[], 3, FALSE)</f>
        <v>#N/A</v>
      </c>
      <c r="K189" s="7" t="e">
        <f>VLOOKUP('Match Score and Team Input'!F189,finaloproutput[], 3, FALSE)</f>
        <v>#N/A</v>
      </c>
      <c r="L189" s="7" t="e">
        <f>VLOOKUP('Match Score and Team Input'!G189,finaloproutput[], 3, FALSE)</f>
        <v>#N/A</v>
      </c>
      <c r="M189" s="7" t="e">
        <f t="shared" si="26"/>
        <v>#N/A</v>
      </c>
      <c r="N189" s="7">
        <f>'Match Score and Team Input'!K189</f>
        <v>0</v>
      </c>
      <c r="O189" s="7" t="e">
        <f t="shared" si="27"/>
        <v>#N/A</v>
      </c>
      <c r="P189" s="7" t="e">
        <f t="shared" si="28"/>
        <v>#N/A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</row>
    <row r="190" spans="1:132">
      <c r="A190" s="12">
        <v>189</v>
      </c>
      <c r="B190" s="12"/>
      <c r="C190" s="14" t="e">
        <f>VLOOKUP('Match Score and Team Input'!B190, finaloproutput[],3,FALSE)</f>
        <v>#N/A</v>
      </c>
      <c r="D190" s="14" t="e">
        <f>VLOOKUP('Match Score and Team Input'!C190, finaloproutput[],3,FALSE)</f>
        <v>#N/A</v>
      </c>
      <c r="E190" s="14" t="e">
        <f>VLOOKUP('Match Score and Team Input'!D190, finaloproutput[],3,FALSE)</f>
        <v>#N/A</v>
      </c>
      <c r="F190" s="14" t="e">
        <f t="shared" si="29"/>
        <v>#N/A</v>
      </c>
      <c r="G190" s="14">
        <f>'Match Score and Team Input'!H190</f>
        <v>0</v>
      </c>
      <c r="H190" s="14" t="e">
        <f t="shared" si="24"/>
        <v>#N/A</v>
      </c>
      <c r="I190" s="14" t="e">
        <f t="shared" si="25"/>
        <v>#N/A</v>
      </c>
      <c r="J190" s="7" t="e">
        <f>VLOOKUP('Match Score and Team Input'!E190,finaloproutput[], 3, FALSE)</f>
        <v>#N/A</v>
      </c>
      <c r="K190" s="7" t="e">
        <f>VLOOKUP('Match Score and Team Input'!F190,finaloproutput[], 3, FALSE)</f>
        <v>#N/A</v>
      </c>
      <c r="L190" s="7" t="e">
        <f>VLOOKUP('Match Score and Team Input'!G190,finaloproutput[], 3, FALSE)</f>
        <v>#N/A</v>
      </c>
      <c r="M190" s="7" t="e">
        <f t="shared" si="26"/>
        <v>#N/A</v>
      </c>
      <c r="N190" s="7">
        <f>'Match Score and Team Input'!K190</f>
        <v>0</v>
      </c>
      <c r="O190" s="7" t="e">
        <f t="shared" si="27"/>
        <v>#N/A</v>
      </c>
      <c r="P190" s="7" t="e">
        <f t="shared" si="28"/>
        <v>#N/A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</row>
    <row r="191" spans="1:132">
      <c r="A191" s="12">
        <v>190</v>
      </c>
      <c r="B191" s="12"/>
      <c r="C191" s="14" t="e">
        <f>VLOOKUP('Match Score and Team Input'!B191, finaloproutput[],3,FALSE)</f>
        <v>#N/A</v>
      </c>
      <c r="D191" s="14" t="e">
        <f>VLOOKUP('Match Score and Team Input'!C191, finaloproutput[],3,FALSE)</f>
        <v>#N/A</v>
      </c>
      <c r="E191" s="14" t="e">
        <f>VLOOKUP('Match Score and Team Input'!D191, finaloproutput[],3,FALSE)</f>
        <v>#N/A</v>
      </c>
      <c r="F191" s="14" t="e">
        <f t="shared" si="29"/>
        <v>#N/A</v>
      </c>
      <c r="G191" s="14">
        <f>'Match Score and Team Input'!H191</f>
        <v>0</v>
      </c>
      <c r="H191" s="14" t="e">
        <f t="shared" si="24"/>
        <v>#N/A</v>
      </c>
      <c r="I191" s="14" t="e">
        <f t="shared" si="25"/>
        <v>#N/A</v>
      </c>
      <c r="J191" s="7" t="e">
        <f>VLOOKUP('Match Score and Team Input'!E191,finaloproutput[], 3, FALSE)</f>
        <v>#N/A</v>
      </c>
      <c r="K191" s="7" t="e">
        <f>VLOOKUP('Match Score and Team Input'!F191,finaloproutput[], 3, FALSE)</f>
        <v>#N/A</v>
      </c>
      <c r="L191" s="7" t="e">
        <f>VLOOKUP('Match Score and Team Input'!G191,finaloproutput[], 3, FALSE)</f>
        <v>#N/A</v>
      </c>
      <c r="M191" s="7" t="e">
        <f t="shared" si="26"/>
        <v>#N/A</v>
      </c>
      <c r="N191" s="7">
        <f>'Match Score and Team Input'!K191</f>
        <v>0</v>
      </c>
      <c r="O191" s="7" t="e">
        <f t="shared" si="27"/>
        <v>#N/A</v>
      </c>
      <c r="P191" s="7" t="e">
        <f t="shared" si="28"/>
        <v>#N/A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</row>
    <row r="192" spans="1:132">
      <c r="A192" s="12">
        <v>191</v>
      </c>
      <c r="B192" s="12"/>
      <c r="C192" s="14" t="e">
        <f>VLOOKUP('Match Score and Team Input'!B192, finaloproutput[],3,FALSE)</f>
        <v>#N/A</v>
      </c>
      <c r="D192" s="14" t="e">
        <f>VLOOKUP('Match Score and Team Input'!C192, finaloproutput[],3,FALSE)</f>
        <v>#N/A</v>
      </c>
      <c r="E192" s="14" t="e">
        <f>VLOOKUP('Match Score and Team Input'!D192, finaloproutput[],3,FALSE)</f>
        <v>#N/A</v>
      </c>
      <c r="F192" s="14" t="e">
        <f t="shared" si="29"/>
        <v>#N/A</v>
      </c>
      <c r="G192" s="14">
        <f>'Match Score and Team Input'!H192</f>
        <v>0</v>
      </c>
      <c r="H192" s="14" t="e">
        <f t="shared" si="24"/>
        <v>#N/A</v>
      </c>
      <c r="I192" s="14" t="e">
        <f t="shared" si="25"/>
        <v>#N/A</v>
      </c>
      <c r="J192" s="7" t="e">
        <f>VLOOKUP('Match Score and Team Input'!E192,finaloproutput[], 3, FALSE)</f>
        <v>#N/A</v>
      </c>
      <c r="K192" s="7" t="e">
        <f>VLOOKUP('Match Score and Team Input'!F192,finaloproutput[], 3, FALSE)</f>
        <v>#N/A</v>
      </c>
      <c r="L192" s="7" t="e">
        <f>VLOOKUP('Match Score and Team Input'!G192,finaloproutput[], 3, FALSE)</f>
        <v>#N/A</v>
      </c>
      <c r="M192" s="7" t="e">
        <f t="shared" si="26"/>
        <v>#N/A</v>
      </c>
      <c r="N192" s="7">
        <f>'Match Score and Team Input'!K192</f>
        <v>0</v>
      </c>
      <c r="O192" s="7" t="e">
        <f t="shared" si="27"/>
        <v>#N/A</v>
      </c>
      <c r="P192" s="7" t="e">
        <f t="shared" si="28"/>
        <v>#N/A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</row>
    <row r="193" spans="1:132">
      <c r="A193" s="12">
        <v>192</v>
      </c>
      <c r="B193" s="12"/>
      <c r="C193" s="14" t="e">
        <f>VLOOKUP('Match Score and Team Input'!B193, finaloproutput[],3,FALSE)</f>
        <v>#N/A</v>
      </c>
      <c r="D193" s="14" t="e">
        <f>VLOOKUP('Match Score and Team Input'!C193, finaloproutput[],3,FALSE)</f>
        <v>#N/A</v>
      </c>
      <c r="E193" s="14" t="e">
        <f>VLOOKUP('Match Score and Team Input'!D193, finaloproutput[],3,FALSE)</f>
        <v>#N/A</v>
      </c>
      <c r="F193" s="14" t="e">
        <f t="shared" si="29"/>
        <v>#N/A</v>
      </c>
      <c r="G193" s="14">
        <f>'Match Score and Team Input'!H193</f>
        <v>0</v>
      </c>
      <c r="H193" s="14" t="e">
        <f t="shared" si="24"/>
        <v>#N/A</v>
      </c>
      <c r="I193" s="14" t="e">
        <f t="shared" si="25"/>
        <v>#N/A</v>
      </c>
      <c r="J193" s="7" t="e">
        <f>VLOOKUP('Match Score and Team Input'!E193,finaloproutput[], 3, FALSE)</f>
        <v>#N/A</v>
      </c>
      <c r="K193" s="7" t="e">
        <f>VLOOKUP('Match Score and Team Input'!F193,finaloproutput[], 3, FALSE)</f>
        <v>#N/A</v>
      </c>
      <c r="L193" s="7" t="e">
        <f>VLOOKUP('Match Score and Team Input'!G193,finaloproutput[], 3, FALSE)</f>
        <v>#N/A</v>
      </c>
      <c r="M193" s="7" t="e">
        <f t="shared" si="26"/>
        <v>#N/A</v>
      </c>
      <c r="N193" s="7">
        <f>'Match Score and Team Input'!K193</f>
        <v>0</v>
      </c>
      <c r="O193" s="7" t="e">
        <f t="shared" si="27"/>
        <v>#N/A</v>
      </c>
      <c r="P193" s="7" t="e">
        <f t="shared" si="28"/>
        <v>#N/A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</row>
    <row r="194" spans="1:132">
      <c r="A194" s="12">
        <v>193</v>
      </c>
      <c r="B194" s="12"/>
      <c r="C194" s="14" t="e">
        <f>VLOOKUP('Match Score and Team Input'!B194, finaloproutput[],3,FALSE)</f>
        <v>#N/A</v>
      </c>
      <c r="D194" s="14" t="e">
        <f>VLOOKUP('Match Score and Team Input'!C194, finaloproutput[],3,FALSE)</f>
        <v>#N/A</v>
      </c>
      <c r="E194" s="14" t="e">
        <f>VLOOKUP('Match Score and Team Input'!D194, finaloproutput[],3,FALSE)</f>
        <v>#N/A</v>
      </c>
      <c r="F194" s="14" t="e">
        <f t="shared" si="29"/>
        <v>#N/A</v>
      </c>
      <c r="G194" s="14">
        <f>'Match Score and Team Input'!H194</f>
        <v>0</v>
      </c>
      <c r="H194" s="14" t="e">
        <f t="shared" si="24"/>
        <v>#N/A</v>
      </c>
      <c r="I194" s="14" t="e">
        <f t="shared" si="25"/>
        <v>#N/A</v>
      </c>
      <c r="J194" s="7" t="e">
        <f>VLOOKUP('Match Score and Team Input'!E194,finaloproutput[], 3, FALSE)</f>
        <v>#N/A</v>
      </c>
      <c r="K194" s="7" t="e">
        <f>VLOOKUP('Match Score and Team Input'!F194,finaloproutput[], 3, FALSE)</f>
        <v>#N/A</v>
      </c>
      <c r="L194" s="7" t="e">
        <f>VLOOKUP('Match Score and Team Input'!G194,finaloproutput[], 3, FALSE)</f>
        <v>#N/A</v>
      </c>
      <c r="M194" s="7" t="e">
        <f t="shared" si="26"/>
        <v>#N/A</v>
      </c>
      <c r="N194" s="7">
        <f>'Match Score and Team Input'!K194</f>
        <v>0</v>
      </c>
      <c r="O194" s="7" t="e">
        <f t="shared" si="27"/>
        <v>#N/A</v>
      </c>
      <c r="P194" s="7" t="e">
        <f t="shared" si="28"/>
        <v>#N/A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</row>
    <row r="195" spans="1:132">
      <c r="A195" s="12">
        <v>194</v>
      </c>
      <c r="B195" s="12"/>
      <c r="C195" s="14" t="e">
        <f>VLOOKUP('Match Score and Team Input'!B195, finaloproutput[],3,FALSE)</f>
        <v>#N/A</v>
      </c>
      <c r="D195" s="14" t="e">
        <f>VLOOKUP('Match Score and Team Input'!C195, finaloproutput[],3,FALSE)</f>
        <v>#N/A</v>
      </c>
      <c r="E195" s="14" t="e">
        <f>VLOOKUP('Match Score and Team Input'!D195, finaloproutput[],3,FALSE)</f>
        <v>#N/A</v>
      </c>
      <c r="F195" s="14" t="e">
        <f t="shared" si="29"/>
        <v>#N/A</v>
      </c>
      <c r="G195" s="14">
        <f>'Match Score and Team Input'!H195</f>
        <v>0</v>
      </c>
      <c r="H195" s="14" t="e">
        <f t="shared" si="24"/>
        <v>#N/A</v>
      </c>
      <c r="I195" s="14" t="e">
        <f t="shared" si="25"/>
        <v>#N/A</v>
      </c>
      <c r="J195" s="7" t="e">
        <f>VLOOKUP('Match Score and Team Input'!E195,finaloproutput[], 3, FALSE)</f>
        <v>#N/A</v>
      </c>
      <c r="K195" s="7" t="e">
        <f>VLOOKUP('Match Score and Team Input'!F195,finaloproutput[], 3, FALSE)</f>
        <v>#N/A</v>
      </c>
      <c r="L195" s="7" t="e">
        <f>VLOOKUP('Match Score and Team Input'!G195,finaloproutput[], 3, FALSE)</f>
        <v>#N/A</v>
      </c>
      <c r="M195" s="7" t="e">
        <f t="shared" si="26"/>
        <v>#N/A</v>
      </c>
      <c r="N195" s="7">
        <f>'Match Score and Team Input'!K195</f>
        <v>0</v>
      </c>
      <c r="O195" s="7" t="e">
        <f t="shared" si="27"/>
        <v>#N/A</v>
      </c>
      <c r="P195" s="7" t="e">
        <f t="shared" si="28"/>
        <v>#N/A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</row>
    <row r="196" spans="1:132">
      <c r="A196" s="12">
        <v>195</v>
      </c>
      <c r="B196" s="12"/>
      <c r="C196" s="14" t="e">
        <f>VLOOKUP('Match Score and Team Input'!B196, finaloproutput[],3,FALSE)</f>
        <v>#N/A</v>
      </c>
      <c r="D196" s="14" t="e">
        <f>VLOOKUP('Match Score and Team Input'!C196, finaloproutput[],3,FALSE)</f>
        <v>#N/A</v>
      </c>
      <c r="E196" s="14" t="e">
        <f>VLOOKUP('Match Score and Team Input'!D196, finaloproutput[],3,FALSE)</f>
        <v>#N/A</v>
      </c>
      <c r="F196" s="14" t="e">
        <f t="shared" si="29"/>
        <v>#N/A</v>
      </c>
      <c r="G196" s="14">
        <f>'Match Score and Team Input'!H196</f>
        <v>0</v>
      </c>
      <c r="H196" s="14" t="e">
        <f t="shared" si="24"/>
        <v>#N/A</v>
      </c>
      <c r="I196" s="14" t="e">
        <f t="shared" si="25"/>
        <v>#N/A</v>
      </c>
      <c r="J196" s="7" t="e">
        <f>VLOOKUP('Match Score and Team Input'!E196,finaloproutput[], 3, FALSE)</f>
        <v>#N/A</v>
      </c>
      <c r="K196" s="7" t="e">
        <f>VLOOKUP('Match Score and Team Input'!F196,finaloproutput[], 3, FALSE)</f>
        <v>#N/A</v>
      </c>
      <c r="L196" s="7" t="e">
        <f>VLOOKUP('Match Score and Team Input'!G196,finaloproutput[], 3, FALSE)</f>
        <v>#N/A</v>
      </c>
      <c r="M196" s="7" t="e">
        <f t="shared" si="26"/>
        <v>#N/A</v>
      </c>
      <c r="N196" s="7">
        <f>'Match Score and Team Input'!K196</f>
        <v>0</v>
      </c>
      <c r="O196" s="7" t="e">
        <f t="shared" si="27"/>
        <v>#N/A</v>
      </c>
      <c r="P196" s="7" t="e">
        <f t="shared" si="28"/>
        <v>#N/A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</row>
    <row r="197" spans="1:132">
      <c r="A197" s="12">
        <v>196</v>
      </c>
      <c r="B197" s="12"/>
      <c r="C197" s="14" t="e">
        <f>VLOOKUP('Match Score and Team Input'!B197, finaloproutput[],3,FALSE)</f>
        <v>#N/A</v>
      </c>
      <c r="D197" s="14" t="e">
        <f>VLOOKUP('Match Score and Team Input'!C197, finaloproutput[],3,FALSE)</f>
        <v>#N/A</v>
      </c>
      <c r="E197" s="14" t="e">
        <f>VLOOKUP('Match Score and Team Input'!D197, finaloproutput[],3,FALSE)</f>
        <v>#N/A</v>
      </c>
      <c r="F197" s="14" t="e">
        <f t="shared" si="29"/>
        <v>#N/A</v>
      </c>
      <c r="G197" s="14">
        <f>'Match Score and Team Input'!H197</f>
        <v>0</v>
      </c>
      <c r="H197" s="14" t="e">
        <f t="shared" si="24"/>
        <v>#N/A</v>
      </c>
      <c r="I197" s="14" t="e">
        <f t="shared" si="25"/>
        <v>#N/A</v>
      </c>
      <c r="J197" s="7" t="e">
        <f>VLOOKUP('Match Score and Team Input'!E197,finaloproutput[], 3, FALSE)</f>
        <v>#N/A</v>
      </c>
      <c r="K197" s="7" t="e">
        <f>VLOOKUP('Match Score and Team Input'!F197,finaloproutput[], 3, FALSE)</f>
        <v>#N/A</v>
      </c>
      <c r="L197" s="7" t="e">
        <f>VLOOKUP('Match Score and Team Input'!G197,finaloproutput[], 3, FALSE)</f>
        <v>#N/A</v>
      </c>
      <c r="M197" s="7" t="e">
        <f t="shared" si="26"/>
        <v>#N/A</v>
      </c>
      <c r="N197" s="7">
        <f>'Match Score and Team Input'!K197</f>
        <v>0</v>
      </c>
      <c r="O197" s="7" t="e">
        <f t="shared" si="27"/>
        <v>#N/A</v>
      </c>
      <c r="P197" s="7" t="e">
        <f t="shared" si="28"/>
        <v>#N/A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</row>
    <row r="198" spans="1:132">
      <c r="A198" s="12">
        <v>197</v>
      </c>
      <c r="B198" s="12"/>
      <c r="C198" s="14" t="e">
        <f>VLOOKUP('Match Score and Team Input'!B198, finaloproutput[],3,FALSE)</f>
        <v>#N/A</v>
      </c>
      <c r="D198" s="14" t="e">
        <f>VLOOKUP('Match Score and Team Input'!C198, finaloproutput[],3,FALSE)</f>
        <v>#N/A</v>
      </c>
      <c r="E198" s="14" t="e">
        <f>VLOOKUP('Match Score and Team Input'!D198, finaloproutput[],3,FALSE)</f>
        <v>#N/A</v>
      </c>
      <c r="F198" s="14" t="e">
        <f t="shared" si="29"/>
        <v>#N/A</v>
      </c>
      <c r="G198" s="14">
        <f>'Match Score and Team Input'!H198</f>
        <v>0</v>
      </c>
      <c r="H198" s="14" t="e">
        <f t="shared" si="24"/>
        <v>#N/A</v>
      </c>
      <c r="I198" s="14" t="e">
        <f t="shared" si="25"/>
        <v>#N/A</v>
      </c>
      <c r="J198" s="7" t="e">
        <f>VLOOKUP('Match Score and Team Input'!E198,finaloproutput[], 3, FALSE)</f>
        <v>#N/A</v>
      </c>
      <c r="K198" s="7" t="e">
        <f>VLOOKUP('Match Score and Team Input'!F198,finaloproutput[], 3, FALSE)</f>
        <v>#N/A</v>
      </c>
      <c r="L198" s="7" t="e">
        <f>VLOOKUP('Match Score and Team Input'!G198,finaloproutput[], 3, FALSE)</f>
        <v>#N/A</v>
      </c>
      <c r="M198" s="7" t="e">
        <f t="shared" si="26"/>
        <v>#N/A</v>
      </c>
      <c r="N198" s="7">
        <f>'Match Score and Team Input'!K198</f>
        <v>0</v>
      </c>
      <c r="O198" s="7" t="e">
        <f t="shared" si="27"/>
        <v>#N/A</v>
      </c>
      <c r="P198" s="7" t="e">
        <f t="shared" si="28"/>
        <v>#N/A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</row>
    <row r="199" spans="1:132">
      <c r="A199" s="12">
        <v>198</v>
      </c>
      <c r="B199" s="12"/>
      <c r="C199" s="14" t="e">
        <f>VLOOKUP('Match Score and Team Input'!B199, finaloproutput[],3,FALSE)</f>
        <v>#N/A</v>
      </c>
      <c r="D199" s="14" t="e">
        <f>VLOOKUP('Match Score and Team Input'!C199, finaloproutput[],3,FALSE)</f>
        <v>#N/A</v>
      </c>
      <c r="E199" s="14" t="e">
        <f>VLOOKUP('Match Score and Team Input'!D199, finaloproutput[],3,FALSE)</f>
        <v>#N/A</v>
      </c>
      <c r="F199" s="14" t="e">
        <f t="shared" si="29"/>
        <v>#N/A</v>
      </c>
      <c r="G199" s="14">
        <f>'Match Score and Team Input'!H199</f>
        <v>0</v>
      </c>
      <c r="H199" s="14" t="e">
        <f t="shared" si="24"/>
        <v>#N/A</v>
      </c>
      <c r="I199" s="14" t="e">
        <f t="shared" si="25"/>
        <v>#N/A</v>
      </c>
      <c r="J199" s="7" t="e">
        <f>VLOOKUP('Match Score and Team Input'!E199,finaloproutput[], 3, FALSE)</f>
        <v>#N/A</v>
      </c>
      <c r="K199" s="7" t="e">
        <f>VLOOKUP('Match Score and Team Input'!F199,finaloproutput[], 3, FALSE)</f>
        <v>#N/A</v>
      </c>
      <c r="L199" s="7" t="e">
        <f>VLOOKUP('Match Score and Team Input'!G199,finaloproutput[], 3, FALSE)</f>
        <v>#N/A</v>
      </c>
      <c r="M199" s="7" t="e">
        <f t="shared" si="26"/>
        <v>#N/A</v>
      </c>
      <c r="N199" s="7">
        <f>'Match Score and Team Input'!K199</f>
        <v>0</v>
      </c>
      <c r="O199" s="7" t="e">
        <f t="shared" si="27"/>
        <v>#N/A</v>
      </c>
      <c r="P199" s="7" t="e">
        <f t="shared" si="28"/>
        <v>#N/A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</row>
    <row r="200" spans="1:132">
      <c r="A200" s="12">
        <v>199</v>
      </c>
      <c r="B200" s="12"/>
      <c r="C200" s="14" t="e">
        <f>VLOOKUP('Match Score and Team Input'!B200, finaloproutput[],3,FALSE)</f>
        <v>#N/A</v>
      </c>
      <c r="D200" s="14" t="e">
        <f>VLOOKUP('Match Score and Team Input'!C200, finaloproutput[],3,FALSE)</f>
        <v>#N/A</v>
      </c>
      <c r="E200" s="14" t="e">
        <f>VLOOKUP('Match Score and Team Input'!D200, finaloproutput[],3,FALSE)</f>
        <v>#N/A</v>
      </c>
      <c r="F200" s="14" t="e">
        <f t="shared" si="29"/>
        <v>#N/A</v>
      </c>
      <c r="G200" s="14">
        <f>'Match Score and Team Input'!H200</f>
        <v>0</v>
      </c>
      <c r="H200" s="14" t="e">
        <f t="shared" si="24"/>
        <v>#N/A</v>
      </c>
      <c r="I200" s="14" t="e">
        <f t="shared" si="25"/>
        <v>#N/A</v>
      </c>
      <c r="J200" s="7" t="e">
        <f>VLOOKUP('Match Score and Team Input'!E200,finaloproutput[], 3, FALSE)</f>
        <v>#N/A</v>
      </c>
      <c r="K200" s="7" t="e">
        <f>VLOOKUP('Match Score and Team Input'!F200,finaloproutput[], 3, FALSE)</f>
        <v>#N/A</v>
      </c>
      <c r="L200" s="7" t="e">
        <f>VLOOKUP('Match Score and Team Input'!G200,finaloproutput[], 3, FALSE)</f>
        <v>#N/A</v>
      </c>
      <c r="M200" s="7" t="e">
        <f t="shared" si="26"/>
        <v>#N/A</v>
      </c>
      <c r="N200" s="7">
        <f>'Match Score and Team Input'!K200</f>
        <v>0</v>
      </c>
      <c r="O200" s="7" t="e">
        <f t="shared" si="27"/>
        <v>#N/A</v>
      </c>
      <c r="P200" s="7" t="e">
        <f t="shared" si="28"/>
        <v>#N/A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</row>
    <row r="201" spans="1:132">
      <c r="A201" s="12">
        <v>200</v>
      </c>
      <c r="B201" s="12"/>
      <c r="C201" s="14" t="e">
        <f>VLOOKUP('Match Score and Team Input'!B201, finaloproutput[],3,FALSE)</f>
        <v>#N/A</v>
      </c>
      <c r="D201" s="14" t="e">
        <f>VLOOKUP('Match Score and Team Input'!C201, finaloproutput[],3,FALSE)</f>
        <v>#N/A</v>
      </c>
      <c r="E201" s="14" t="e">
        <f>VLOOKUP('Match Score and Team Input'!D201, finaloproutput[],3,FALSE)</f>
        <v>#N/A</v>
      </c>
      <c r="F201" s="14" t="e">
        <f t="shared" si="29"/>
        <v>#N/A</v>
      </c>
      <c r="G201" s="14">
        <f>'Match Score and Team Input'!H201</f>
        <v>0</v>
      </c>
      <c r="H201" s="14" t="e">
        <f t="shared" si="24"/>
        <v>#N/A</v>
      </c>
      <c r="I201" s="14" t="e">
        <f t="shared" si="25"/>
        <v>#N/A</v>
      </c>
      <c r="J201" s="7" t="e">
        <f>VLOOKUP('Match Score and Team Input'!E201,finaloproutput[], 3, FALSE)</f>
        <v>#N/A</v>
      </c>
      <c r="K201" s="7" t="e">
        <f>VLOOKUP('Match Score and Team Input'!F201,finaloproutput[], 3, FALSE)</f>
        <v>#N/A</v>
      </c>
      <c r="L201" s="7" t="e">
        <f>VLOOKUP('Match Score and Team Input'!G201,finaloproutput[], 3, FALSE)</f>
        <v>#N/A</v>
      </c>
      <c r="M201" s="7" t="e">
        <f t="shared" si="26"/>
        <v>#N/A</v>
      </c>
      <c r="N201" s="7">
        <f>'Match Score and Team Input'!K201</f>
        <v>0</v>
      </c>
      <c r="O201" s="7" t="e">
        <f t="shared" si="27"/>
        <v>#N/A</v>
      </c>
      <c r="P201" s="7" t="e">
        <f t="shared" si="28"/>
        <v>#N/A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</row>
    <row r="202" spans="1:132">
      <c r="A202" s="12">
        <v>201</v>
      </c>
      <c r="B202" s="12"/>
      <c r="C202" s="14" t="e">
        <f>VLOOKUP('Match Score and Team Input'!B202, finaloproutput[],3,FALSE)</f>
        <v>#N/A</v>
      </c>
      <c r="D202" s="14" t="e">
        <f>VLOOKUP('Match Score and Team Input'!C202, finaloproutput[],3,FALSE)</f>
        <v>#N/A</v>
      </c>
      <c r="E202" s="14" t="e">
        <f>VLOOKUP('Match Score and Team Input'!D202, finaloproutput[],3,FALSE)</f>
        <v>#N/A</v>
      </c>
      <c r="F202" s="14" t="e">
        <f t="shared" si="29"/>
        <v>#N/A</v>
      </c>
      <c r="G202" s="14">
        <f>'Match Score and Team Input'!H202</f>
        <v>0</v>
      </c>
      <c r="H202" s="14" t="e">
        <f t="shared" si="24"/>
        <v>#N/A</v>
      </c>
      <c r="I202" s="14" t="e">
        <f t="shared" si="25"/>
        <v>#N/A</v>
      </c>
      <c r="J202" s="7" t="e">
        <f>VLOOKUP('Match Score and Team Input'!E202,finaloproutput[], 3, FALSE)</f>
        <v>#N/A</v>
      </c>
      <c r="K202" s="7" t="e">
        <f>VLOOKUP('Match Score and Team Input'!F202,finaloproutput[], 3, FALSE)</f>
        <v>#N/A</v>
      </c>
      <c r="L202" s="7" t="e">
        <f>VLOOKUP('Match Score and Team Input'!G202,finaloproutput[], 3, FALSE)</f>
        <v>#N/A</v>
      </c>
      <c r="M202" s="7" t="e">
        <f t="shared" si="26"/>
        <v>#N/A</v>
      </c>
      <c r="N202" s="7">
        <f>'Match Score and Team Input'!K202</f>
        <v>0</v>
      </c>
      <c r="O202" s="7" t="e">
        <f t="shared" si="27"/>
        <v>#N/A</v>
      </c>
      <c r="P202" s="7" t="e">
        <f t="shared" si="28"/>
        <v>#N/A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</row>
    <row r="203" spans="1:132">
      <c r="A203" s="12">
        <v>202</v>
      </c>
      <c r="B203" s="12"/>
      <c r="C203" s="14" t="e">
        <f>VLOOKUP('Match Score and Team Input'!B203, finaloproutput[],3,FALSE)</f>
        <v>#N/A</v>
      </c>
      <c r="D203" s="14" t="e">
        <f>VLOOKUP('Match Score and Team Input'!C203, finaloproutput[],3,FALSE)</f>
        <v>#N/A</v>
      </c>
      <c r="E203" s="14" t="e">
        <f>VLOOKUP('Match Score and Team Input'!D203, finaloproutput[],3,FALSE)</f>
        <v>#N/A</v>
      </c>
      <c r="F203" s="14" t="e">
        <f t="shared" si="29"/>
        <v>#N/A</v>
      </c>
      <c r="G203" s="14">
        <f>'Match Score and Team Input'!H203</f>
        <v>0</v>
      </c>
      <c r="H203" s="14" t="e">
        <f t="shared" si="24"/>
        <v>#N/A</v>
      </c>
      <c r="I203" s="14" t="e">
        <f t="shared" si="25"/>
        <v>#N/A</v>
      </c>
      <c r="J203" s="7" t="e">
        <f>VLOOKUP('Match Score and Team Input'!E203,finaloproutput[], 3, FALSE)</f>
        <v>#N/A</v>
      </c>
      <c r="K203" s="7" t="e">
        <f>VLOOKUP('Match Score and Team Input'!F203,finaloproutput[], 3, FALSE)</f>
        <v>#N/A</v>
      </c>
      <c r="L203" s="7" t="e">
        <f>VLOOKUP('Match Score and Team Input'!G203,finaloproutput[], 3, FALSE)</f>
        <v>#N/A</v>
      </c>
      <c r="M203" s="7" t="e">
        <f t="shared" si="26"/>
        <v>#N/A</v>
      </c>
      <c r="N203" s="7">
        <f>'Match Score and Team Input'!K203</f>
        <v>0</v>
      </c>
      <c r="O203" s="7" t="e">
        <f t="shared" si="27"/>
        <v>#N/A</v>
      </c>
      <c r="P203" s="7" t="e">
        <f t="shared" si="28"/>
        <v>#N/A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</row>
    <row r="204" spans="1:132">
      <c r="A204" s="12">
        <v>203</v>
      </c>
      <c r="B204" s="12"/>
      <c r="C204" s="14" t="e">
        <f>VLOOKUP('Match Score and Team Input'!B204, finaloproutput[],3,FALSE)</f>
        <v>#N/A</v>
      </c>
      <c r="D204" s="14" t="e">
        <f>VLOOKUP('Match Score and Team Input'!C204, finaloproutput[],3,FALSE)</f>
        <v>#N/A</v>
      </c>
      <c r="E204" s="14" t="e">
        <f>VLOOKUP('Match Score and Team Input'!D204, finaloproutput[],3,FALSE)</f>
        <v>#N/A</v>
      </c>
      <c r="F204" s="14" t="e">
        <f t="shared" si="29"/>
        <v>#N/A</v>
      </c>
      <c r="G204" s="14">
        <f>'Match Score and Team Input'!H204</f>
        <v>0</v>
      </c>
      <c r="H204" s="14" t="e">
        <f t="shared" si="24"/>
        <v>#N/A</v>
      </c>
      <c r="I204" s="14" t="e">
        <f t="shared" si="25"/>
        <v>#N/A</v>
      </c>
      <c r="J204" s="7" t="e">
        <f>VLOOKUP('Match Score and Team Input'!E204,finaloproutput[], 3, FALSE)</f>
        <v>#N/A</v>
      </c>
      <c r="K204" s="7" t="e">
        <f>VLOOKUP('Match Score and Team Input'!F204,finaloproutput[], 3, FALSE)</f>
        <v>#N/A</v>
      </c>
      <c r="L204" s="7" t="e">
        <f>VLOOKUP('Match Score and Team Input'!G204,finaloproutput[], 3, FALSE)</f>
        <v>#N/A</v>
      </c>
      <c r="M204" s="7" t="e">
        <f t="shared" si="26"/>
        <v>#N/A</v>
      </c>
      <c r="N204" s="7">
        <f>'Match Score and Team Input'!K204</f>
        <v>0</v>
      </c>
      <c r="O204" s="7" t="e">
        <f t="shared" si="27"/>
        <v>#N/A</v>
      </c>
      <c r="P204" s="7" t="e">
        <f t="shared" si="28"/>
        <v>#N/A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</row>
    <row r="205" spans="1:132">
      <c r="A205" s="12">
        <v>204</v>
      </c>
      <c r="B205" s="12"/>
      <c r="C205" s="14" t="e">
        <f>VLOOKUP('Match Score and Team Input'!B205, finaloproutput[],3,FALSE)</f>
        <v>#N/A</v>
      </c>
      <c r="D205" s="14" t="e">
        <f>VLOOKUP('Match Score and Team Input'!C205, finaloproutput[],3,FALSE)</f>
        <v>#N/A</v>
      </c>
      <c r="E205" s="14" t="e">
        <f>VLOOKUP('Match Score and Team Input'!D205, finaloproutput[],3,FALSE)</f>
        <v>#N/A</v>
      </c>
      <c r="F205" s="14" t="e">
        <f t="shared" si="29"/>
        <v>#N/A</v>
      </c>
      <c r="G205" s="14">
        <f>'Match Score and Team Input'!H205</f>
        <v>0</v>
      </c>
      <c r="H205" s="14" t="e">
        <f t="shared" si="24"/>
        <v>#N/A</v>
      </c>
      <c r="I205" s="14" t="e">
        <f t="shared" si="25"/>
        <v>#N/A</v>
      </c>
      <c r="J205" s="7" t="e">
        <f>VLOOKUP('Match Score and Team Input'!E205,finaloproutput[], 3, FALSE)</f>
        <v>#N/A</v>
      </c>
      <c r="K205" s="7" t="e">
        <f>VLOOKUP('Match Score and Team Input'!F205,finaloproutput[], 3, FALSE)</f>
        <v>#N/A</v>
      </c>
      <c r="L205" s="7" t="e">
        <f>VLOOKUP('Match Score and Team Input'!G205,finaloproutput[], 3, FALSE)</f>
        <v>#N/A</v>
      </c>
      <c r="M205" s="7" t="e">
        <f t="shared" si="26"/>
        <v>#N/A</v>
      </c>
      <c r="N205" s="7">
        <f>'Match Score and Team Input'!K205</f>
        <v>0</v>
      </c>
      <c r="O205" s="7" t="e">
        <f t="shared" si="27"/>
        <v>#N/A</v>
      </c>
      <c r="P205" s="7" t="e">
        <f t="shared" si="28"/>
        <v>#N/A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</row>
    <row r="206" spans="1:132">
      <c r="A206" s="12">
        <v>205</v>
      </c>
      <c r="B206" s="12"/>
      <c r="C206" s="14" t="e">
        <f>VLOOKUP('Match Score and Team Input'!B206, finaloproutput[],3,FALSE)</f>
        <v>#N/A</v>
      </c>
      <c r="D206" s="14" t="e">
        <f>VLOOKUP('Match Score and Team Input'!C206, finaloproutput[],3,FALSE)</f>
        <v>#N/A</v>
      </c>
      <c r="E206" s="14" t="e">
        <f>VLOOKUP('Match Score and Team Input'!D206, finaloproutput[],3,FALSE)</f>
        <v>#N/A</v>
      </c>
      <c r="F206" s="14" t="e">
        <f t="shared" si="29"/>
        <v>#N/A</v>
      </c>
      <c r="G206" s="14">
        <f>'Match Score and Team Input'!H206</f>
        <v>0</v>
      </c>
      <c r="H206" s="14" t="e">
        <f t="shared" si="24"/>
        <v>#N/A</v>
      </c>
      <c r="I206" s="14" t="e">
        <f t="shared" si="25"/>
        <v>#N/A</v>
      </c>
      <c r="J206" s="7" t="e">
        <f>VLOOKUP('Match Score and Team Input'!E206,finaloproutput[], 3, FALSE)</f>
        <v>#N/A</v>
      </c>
      <c r="K206" s="7" t="e">
        <f>VLOOKUP('Match Score and Team Input'!F206,finaloproutput[], 3, FALSE)</f>
        <v>#N/A</v>
      </c>
      <c r="L206" s="7" t="e">
        <f>VLOOKUP('Match Score and Team Input'!G206,finaloproutput[], 3, FALSE)</f>
        <v>#N/A</v>
      </c>
      <c r="M206" s="7" t="e">
        <f t="shared" si="26"/>
        <v>#N/A</v>
      </c>
      <c r="N206" s="7">
        <f>'Match Score and Team Input'!K206</f>
        <v>0</v>
      </c>
      <c r="O206" s="7" t="e">
        <f t="shared" si="27"/>
        <v>#N/A</v>
      </c>
      <c r="P206" s="7" t="e">
        <f t="shared" si="28"/>
        <v>#N/A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</row>
    <row r="207" spans="1:132">
      <c r="A207" s="12">
        <v>206</v>
      </c>
      <c r="B207" s="12"/>
      <c r="C207" s="14" t="e">
        <f>VLOOKUP('Match Score and Team Input'!B207, finaloproutput[],3,FALSE)</f>
        <v>#N/A</v>
      </c>
      <c r="D207" s="14" t="e">
        <f>VLOOKUP('Match Score and Team Input'!C207, finaloproutput[],3,FALSE)</f>
        <v>#N/A</v>
      </c>
      <c r="E207" s="14" t="e">
        <f>VLOOKUP('Match Score and Team Input'!D207, finaloproutput[],3,FALSE)</f>
        <v>#N/A</v>
      </c>
      <c r="F207" s="14" t="e">
        <f t="shared" si="29"/>
        <v>#N/A</v>
      </c>
      <c r="G207" s="14">
        <f>'Match Score and Team Input'!H207</f>
        <v>0</v>
      </c>
      <c r="H207" s="14" t="e">
        <f t="shared" si="24"/>
        <v>#N/A</v>
      </c>
      <c r="I207" s="14" t="e">
        <f t="shared" si="25"/>
        <v>#N/A</v>
      </c>
      <c r="J207" s="7" t="e">
        <f>VLOOKUP('Match Score and Team Input'!E207,finaloproutput[], 3, FALSE)</f>
        <v>#N/A</v>
      </c>
      <c r="K207" s="7" t="e">
        <f>VLOOKUP('Match Score and Team Input'!F207,finaloproutput[], 3, FALSE)</f>
        <v>#N/A</v>
      </c>
      <c r="L207" s="7" t="e">
        <f>VLOOKUP('Match Score and Team Input'!G207,finaloproutput[], 3, FALSE)</f>
        <v>#N/A</v>
      </c>
      <c r="M207" s="7" t="e">
        <f t="shared" si="26"/>
        <v>#N/A</v>
      </c>
      <c r="N207" s="7">
        <f>'Match Score and Team Input'!K207</f>
        <v>0</v>
      </c>
      <c r="O207" s="7" t="e">
        <f t="shared" si="27"/>
        <v>#N/A</v>
      </c>
      <c r="P207" s="7" t="e">
        <f t="shared" si="28"/>
        <v>#N/A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</row>
    <row r="208" spans="1:132">
      <c r="A208" s="12">
        <v>207</v>
      </c>
      <c r="B208" s="12"/>
      <c r="C208" s="14" t="e">
        <f>VLOOKUP('Match Score and Team Input'!B208, finaloproutput[],3,FALSE)</f>
        <v>#N/A</v>
      </c>
      <c r="D208" s="14" t="e">
        <f>VLOOKUP('Match Score and Team Input'!C208, finaloproutput[],3,FALSE)</f>
        <v>#N/A</v>
      </c>
      <c r="E208" s="14" t="e">
        <f>VLOOKUP('Match Score and Team Input'!D208, finaloproutput[],3,FALSE)</f>
        <v>#N/A</v>
      </c>
      <c r="F208" s="14" t="e">
        <f t="shared" si="29"/>
        <v>#N/A</v>
      </c>
      <c r="G208" s="14">
        <f>'Match Score and Team Input'!H208</f>
        <v>0</v>
      </c>
      <c r="H208" s="14" t="e">
        <f t="shared" si="24"/>
        <v>#N/A</v>
      </c>
      <c r="I208" s="14" t="e">
        <f t="shared" si="25"/>
        <v>#N/A</v>
      </c>
      <c r="J208" s="7" t="e">
        <f>VLOOKUP('Match Score and Team Input'!E208,finaloproutput[], 3, FALSE)</f>
        <v>#N/A</v>
      </c>
      <c r="K208" s="7" t="e">
        <f>VLOOKUP('Match Score and Team Input'!F208,finaloproutput[], 3, FALSE)</f>
        <v>#N/A</v>
      </c>
      <c r="L208" s="7" t="e">
        <f>VLOOKUP('Match Score and Team Input'!G208,finaloproutput[], 3, FALSE)</f>
        <v>#N/A</v>
      </c>
      <c r="M208" s="7" t="e">
        <f t="shared" si="26"/>
        <v>#N/A</v>
      </c>
      <c r="N208" s="7">
        <f>'Match Score and Team Input'!K208</f>
        <v>0</v>
      </c>
      <c r="O208" s="7" t="e">
        <f t="shared" si="27"/>
        <v>#N/A</v>
      </c>
      <c r="P208" s="7" t="e">
        <f t="shared" si="28"/>
        <v>#N/A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</row>
    <row r="209" spans="1:132">
      <c r="A209" s="12">
        <v>208</v>
      </c>
      <c r="B209" s="12"/>
      <c r="C209" s="14" t="e">
        <f>VLOOKUP('Match Score and Team Input'!B209, finaloproutput[],3,FALSE)</f>
        <v>#N/A</v>
      </c>
      <c r="D209" s="14" t="e">
        <f>VLOOKUP('Match Score and Team Input'!C209, finaloproutput[],3,FALSE)</f>
        <v>#N/A</v>
      </c>
      <c r="E209" s="14" t="e">
        <f>VLOOKUP('Match Score and Team Input'!D209, finaloproutput[],3,FALSE)</f>
        <v>#N/A</v>
      </c>
      <c r="F209" s="14" t="e">
        <f t="shared" si="29"/>
        <v>#N/A</v>
      </c>
      <c r="G209" s="14">
        <f>'Match Score and Team Input'!H209</f>
        <v>0</v>
      </c>
      <c r="H209" s="14" t="e">
        <f t="shared" si="24"/>
        <v>#N/A</v>
      </c>
      <c r="I209" s="14" t="e">
        <f t="shared" si="25"/>
        <v>#N/A</v>
      </c>
      <c r="J209" s="7" t="e">
        <f>VLOOKUP('Match Score and Team Input'!E209,finaloproutput[], 3, FALSE)</f>
        <v>#N/A</v>
      </c>
      <c r="K209" s="7" t="e">
        <f>VLOOKUP('Match Score and Team Input'!F209,finaloproutput[], 3, FALSE)</f>
        <v>#N/A</v>
      </c>
      <c r="L209" s="7" t="e">
        <f>VLOOKUP('Match Score and Team Input'!G209,finaloproutput[], 3, FALSE)</f>
        <v>#N/A</v>
      </c>
      <c r="M209" s="7" t="e">
        <f t="shared" si="26"/>
        <v>#N/A</v>
      </c>
      <c r="N209" s="7">
        <f>'Match Score and Team Input'!K209</f>
        <v>0</v>
      </c>
      <c r="O209" s="7" t="e">
        <f t="shared" si="27"/>
        <v>#N/A</v>
      </c>
      <c r="P209" s="7" t="e">
        <f t="shared" si="28"/>
        <v>#N/A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</row>
    <row r="210" spans="1:132">
      <c r="A210" s="12">
        <v>209</v>
      </c>
      <c r="B210" s="12"/>
      <c r="C210" s="14" t="e">
        <f>VLOOKUP('Match Score and Team Input'!B210, finaloproutput[],3,FALSE)</f>
        <v>#N/A</v>
      </c>
      <c r="D210" s="14" t="e">
        <f>VLOOKUP('Match Score and Team Input'!C210, finaloproutput[],3,FALSE)</f>
        <v>#N/A</v>
      </c>
      <c r="E210" s="14" t="e">
        <f>VLOOKUP('Match Score and Team Input'!D210, finaloproutput[],3,FALSE)</f>
        <v>#N/A</v>
      </c>
      <c r="F210" s="14" t="e">
        <f t="shared" si="29"/>
        <v>#N/A</v>
      </c>
      <c r="G210" s="14">
        <f>'Match Score and Team Input'!H210</f>
        <v>0</v>
      </c>
      <c r="H210" s="14" t="e">
        <f t="shared" si="24"/>
        <v>#N/A</v>
      </c>
      <c r="I210" s="14" t="e">
        <f t="shared" si="25"/>
        <v>#N/A</v>
      </c>
      <c r="J210" s="7" t="e">
        <f>VLOOKUP('Match Score and Team Input'!E210,finaloproutput[], 3, FALSE)</f>
        <v>#N/A</v>
      </c>
      <c r="K210" s="7" t="e">
        <f>VLOOKUP('Match Score and Team Input'!F210,finaloproutput[], 3, FALSE)</f>
        <v>#N/A</v>
      </c>
      <c r="L210" s="7" t="e">
        <f>VLOOKUP('Match Score and Team Input'!G210,finaloproutput[], 3, FALSE)</f>
        <v>#N/A</v>
      </c>
      <c r="M210" s="7" t="e">
        <f t="shared" si="26"/>
        <v>#N/A</v>
      </c>
      <c r="N210" s="7">
        <f>'Match Score and Team Input'!K210</f>
        <v>0</v>
      </c>
      <c r="O210" s="7" t="e">
        <f t="shared" si="27"/>
        <v>#N/A</v>
      </c>
      <c r="P210" s="7" t="e">
        <f t="shared" si="28"/>
        <v>#N/A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</row>
    <row r="211" spans="1:132">
      <c r="A211" s="12">
        <v>210</v>
      </c>
      <c r="B211" s="12"/>
      <c r="C211" s="14" t="e">
        <f>VLOOKUP('Match Score and Team Input'!B211, finaloproutput[],3,FALSE)</f>
        <v>#N/A</v>
      </c>
      <c r="D211" s="14" t="e">
        <f>VLOOKUP('Match Score and Team Input'!C211, finaloproutput[],3,FALSE)</f>
        <v>#N/A</v>
      </c>
      <c r="E211" s="14" t="e">
        <f>VLOOKUP('Match Score and Team Input'!D211, finaloproutput[],3,FALSE)</f>
        <v>#N/A</v>
      </c>
      <c r="F211" s="14" t="e">
        <f t="shared" si="29"/>
        <v>#N/A</v>
      </c>
      <c r="G211" s="14">
        <f>'Match Score and Team Input'!H211</f>
        <v>0</v>
      </c>
      <c r="H211" s="14" t="e">
        <f t="shared" si="24"/>
        <v>#N/A</v>
      </c>
      <c r="I211" s="14" t="e">
        <f t="shared" si="25"/>
        <v>#N/A</v>
      </c>
      <c r="J211" s="7" t="e">
        <f>VLOOKUP('Match Score and Team Input'!E211,finaloproutput[], 3, FALSE)</f>
        <v>#N/A</v>
      </c>
      <c r="K211" s="7" t="e">
        <f>VLOOKUP('Match Score and Team Input'!F211,finaloproutput[], 3, FALSE)</f>
        <v>#N/A</v>
      </c>
      <c r="L211" s="7" t="e">
        <f>VLOOKUP('Match Score and Team Input'!G211,finaloproutput[], 3, FALSE)</f>
        <v>#N/A</v>
      </c>
      <c r="M211" s="7" t="e">
        <f t="shared" si="26"/>
        <v>#N/A</v>
      </c>
      <c r="N211" s="7">
        <f>'Match Score and Team Input'!K211</f>
        <v>0</v>
      </c>
      <c r="O211" s="7" t="e">
        <f t="shared" si="27"/>
        <v>#N/A</v>
      </c>
      <c r="P211" s="7" t="e">
        <f t="shared" si="28"/>
        <v>#N/A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</row>
    <row r="212" spans="1:132">
      <c r="A212" s="12">
        <v>211</v>
      </c>
      <c r="B212" s="12"/>
      <c r="C212" s="14" t="e">
        <f>VLOOKUP('Match Score and Team Input'!B212, finaloproutput[],3,FALSE)</f>
        <v>#N/A</v>
      </c>
      <c r="D212" s="14" t="e">
        <f>VLOOKUP('Match Score and Team Input'!C212, finaloproutput[],3,FALSE)</f>
        <v>#N/A</v>
      </c>
      <c r="E212" s="14" t="e">
        <f>VLOOKUP('Match Score and Team Input'!D212, finaloproutput[],3,FALSE)</f>
        <v>#N/A</v>
      </c>
      <c r="F212" s="14" t="e">
        <f t="shared" si="29"/>
        <v>#N/A</v>
      </c>
      <c r="G212" s="14">
        <f>'Match Score and Team Input'!H212</f>
        <v>0</v>
      </c>
      <c r="H212" s="14" t="e">
        <f t="shared" si="24"/>
        <v>#N/A</v>
      </c>
      <c r="I212" s="14" t="e">
        <f t="shared" si="25"/>
        <v>#N/A</v>
      </c>
      <c r="J212" s="7" t="e">
        <f>VLOOKUP('Match Score and Team Input'!E212,finaloproutput[], 3, FALSE)</f>
        <v>#N/A</v>
      </c>
      <c r="K212" s="7" t="e">
        <f>VLOOKUP('Match Score and Team Input'!F212,finaloproutput[], 3, FALSE)</f>
        <v>#N/A</v>
      </c>
      <c r="L212" s="7" t="e">
        <f>VLOOKUP('Match Score and Team Input'!G212,finaloproutput[], 3, FALSE)</f>
        <v>#N/A</v>
      </c>
      <c r="M212" s="7" t="e">
        <f t="shared" si="26"/>
        <v>#N/A</v>
      </c>
      <c r="N212" s="7">
        <f>'Match Score and Team Input'!K212</f>
        <v>0</v>
      </c>
      <c r="O212" s="7" t="e">
        <f t="shared" si="27"/>
        <v>#N/A</v>
      </c>
      <c r="P212" s="7" t="e">
        <f t="shared" si="28"/>
        <v>#N/A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</row>
    <row r="213" spans="1:132">
      <c r="A213" s="12">
        <v>212</v>
      </c>
      <c r="B213" s="12"/>
      <c r="C213" s="14" t="e">
        <f>VLOOKUP('Match Score and Team Input'!B213, finaloproutput[],3,FALSE)</f>
        <v>#N/A</v>
      </c>
      <c r="D213" s="14" t="e">
        <f>VLOOKUP('Match Score and Team Input'!C213, finaloproutput[],3,FALSE)</f>
        <v>#N/A</v>
      </c>
      <c r="E213" s="14" t="e">
        <f>VLOOKUP('Match Score and Team Input'!D213, finaloproutput[],3,FALSE)</f>
        <v>#N/A</v>
      </c>
      <c r="F213" s="14" t="e">
        <f t="shared" si="29"/>
        <v>#N/A</v>
      </c>
      <c r="G213" s="14">
        <f>'Match Score and Team Input'!H213</f>
        <v>0</v>
      </c>
      <c r="H213" s="14" t="e">
        <f t="shared" si="24"/>
        <v>#N/A</v>
      </c>
      <c r="I213" s="14" t="e">
        <f t="shared" si="25"/>
        <v>#N/A</v>
      </c>
      <c r="J213" s="7" t="e">
        <f>VLOOKUP('Match Score and Team Input'!E213,finaloproutput[], 3, FALSE)</f>
        <v>#N/A</v>
      </c>
      <c r="K213" s="7" t="e">
        <f>VLOOKUP('Match Score and Team Input'!F213,finaloproutput[], 3, FALSE)</f>
        <v>#N/A</v>
      </c>
      <c r="L213" s="7" t="e">
        <f>VLOOKUP('Match Score and Team Input'!G213,finaloproutput[], 3, FALSE)</f>
        <v>#N/A</v>
      </c>
      <c r="M213" s="7" t="e">
        <f t="shared" si="26"/>
        <v>#N/A</v>
      </c>
      <c r="N213" s="7">
        <f>'Match Score and Team Input'!K213</f>
        <v>0</v>
      </c>
      <c r="O213" s="7" t="e">
        <f t="shared" si="27"/>
        <v>#N/A</v>
      </c>
      <c r="P213" s="7" t="e">
        <f t="shared" si="28"/>
        <v>#N/A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</row>
    <row r="214" spans="1:132">
      <c r="A214" s="12">
        <v>213</v>
      </c>
      <c r="B214" s="12"/>
      <c r="C214" s="14" t="e">
        <f>VLOOKUP('Match Score and Team Input'!B214, finaloproutput[],3,FALSE)</f>
        <v>#N/A</v>
      </c>
      <c r="D214" s="14" t="e">
        <f>VLOOKUP('Match Score and Team Input'!C214, finaloproutput[],3,FALSE)</f>
        <v>#N/A</v>
      </c>
      <c r="E214" s="14" t="e">
        <f>VLOOKUP('Match Score and Team Input'!D214, finaloproutput[],3,FALSE)</f>
        <v>#N/A</v>
      </c>
      <c r="F214" s="14" t="e">
        <f t="shared" si="29"/>
        <v>#N/A</v>
      </c>
      <c r="G214" s="14">
        <f>'Match Score and Team Input'!H214</f>
        <v>0</v>
      </c>
      <c r="H214" s="14" t="e">
        <f t="shared" si="24"/>
        <v>#N/A</v>
      </c>
      <c r="I214" s="14" t="e">
        <f t="shared" si="25"/>
        <v>#N/A</v>
      </c>
      <c r="J214" s="7" t="e">
        <f>VLOOKUP('Match Score and Team Input'!E214,finaloproutput[], 3, FALSE)</f>
        <v>#N/A</v>
      </c>
      <c r="K214" s="7" t="e">
        <f>VLOOKUP('Match Score and Team Input'!F214,finaloproutput[], 3, FALSE)</f>
        <v>#N/A</v>
      </c>
      <c r="L214" s="7" t="e">
        <f>VLOOKUP('Match Score and Team Input'!G214,finaloproutput[], 3, FALSE)</f>
        <v>#N/A</v>
      </c>
      <c r="M214" s="7" t="e">
        <f t="shared" si="26"/>
        <v>#N/A</v>
      </c>
      <c r="N214" s="7">
        <f>'Match Score and Team Input'!K214</f>
        <v>0</v>
      </c>
      <c r="O214" s="7" t="e">
        <f t="shared" si="27"/>
        <v>#N/A</v>
      </c>
      <c r="P214" s="7" t="e">
        <f t="shared" si="28"/>
        <v>#N/A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</row>
    <row r="215" spans="1:132">
      <c r="A215" s="12">
        <v>214</v>
      </c>
      <c r="B215" s="12"/>
      <c r="C215" s="14" t="e">
        <f>VLOOKUP('Match Score and Team Input'!B215, finaloproutput[],3,FALSE)</f>
        <v>#N/A</v>
      </c>
      <c r="D215" s="14" t="e">
        <f>VLOOKUP('Match Score and Team Input'!C215, finaloproutput[],3,FALSE)</f>
        <v>#N/A</v>
      </c>
      <c r="E215" s="14" t="e">
        <f>VLOOKUP('Match Score and Team Input'!D215, finaloproutput[],3,FALSE)</f>
        <v>#N/A</v>
      </c>
      <c r="F215" s="14" t="e">
        <f t="shared" si="29"/>
        <v>#N/A</v>
      </c>
      <c r="G215" s="14">
        <f>'Match Score and Team Input'!H215</f>
        <v>0</v>
      </c>
      <c r="H215" s="14" t="e">
        <f t="shared" si="24"/>
        <v>#N/A</v>
      </c>
      <c r="I215" s="14" t="e">
        <f t="shared" si="25"/>
        <v>#N/A</v>
      </c>
      <c r="J215" s="7" t="e">
        <f>VLOOKUP('Match Score and Team Input'!E215,finaloproutput[], 3, FALSE)</f>
        <v>#N/A</v>
      </c>
      <c r="K215" s="7" t="e">
        <f>VLOOKUP('Match Score and Team Input'!F215,finaloproutput[], 3, FALSE)</f>
        <v>#N/A</v>
      </c>
      <c r="L215" s="7" t="e">
        <f>VLOOKUP('Match Score and Team Input'!G215,finaloproutput[], 3, FALSE)</f>
        <v>#N/A</v>
      </c>
      <c r="M215" s="7" t="e">
        <f t="shared" si="26"/>
        <v>#N/A</v>
      </c>
      <c r="N215" s="7">
        <f>'Match Score and Team Input'!K215</f>
        <v>0</v>
      </c>
      <c r="O215" s="7" t="e">
        <f t="shared" si="27"/>
        <v>#N/A</v>
      </c>
      <c r="P215" s="7" t="e">
        <f t="shared" si="28"/>
        <v>#N/A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</row>
    <row r="216" spans="1:132">
      <c r="A216" s="12">
        <v>215</v>
      </c>
      <c r="B216" s="12"/>
      <c r="C216" s="14" t="e">
        <f>VLOOKUP('Match Score and Team Input'!B216, finaloproutput[],3,FALSE)</f>
        <v>#N/A</v>
      </c>
      <c r="D216" s="14" t="e">
        <f>VLOOKUP('Match Score and Team Input'!C216, finaloproutput[],3,FALSE)</f>
        <v>#N/A</v>
      </c>
      <c r="E216" s="14" t="e">
        <f>VLOOKUP('Match Score and Team Input'!D216, finaloproutput[],3,FALSE)</f>
        <v>#N/A</v>
      </c>
      <c r="F216" s="14" t="e">
        <f t="shared" si="29"/>
        <v>#N/A</v>
      </c>
      <c r="G216" s="14">
        <f>'Match Score and Team Input'!H216</f>
        <v>0</v>
      </c>
      <c r="H216" s="14" t="e">
        <f t="shared" ref="H216:H279" si="30">(F216-G216)</f>
        <v>#N/A</v>
      </c>
      <c r="I216" s="14" t="e">
        <f t="shared" ref="I216:I279" si="31">O216</f>
        <v>#N/A</v>
      </c>
      <c r="J216" s="7" t="e">
        <f>VLOOKUP('Match Score and Team Input'!E216,finaloproutput[], 3, FALSE)</f>
        <v>#N/A</v>
      </c>
      <c r="K216" s="7" t="e">
        <f>VLOOKUP('Match Score and Team Input'!F216,finaloproutput[], 3, FALSE)</f>
        <v>#N/A</v>
      </c>
      <c r="L216" s="7" t="e">
        <f>VLOOKUP('Match Score and Team Input'!G216,finaloproutput[], 3, FALSE)</f>
        <v>#N/A</v>
      </c>
      <c r="M216" s="7" t="e">
        <f t="shared" ref="M216:M279" si="32">SUM(J216:L216)</f>
        <v>#N/A</v>
      </c>
      <c r="N216" s="7">
        <f>'Match Score and Team Input'!K216</f>
        <v>0</v>
      </c>
      <c r="O216" s="7" t="e">
        <f t="shared" ref="O216:O279" si="33">(M216-N216)</f>
        <v>#N/A</v>
      </c>
      <c r="P216" s="7" t="e">
        <f t="shared" ref="P216:P279" si="34">H216</f>
        <v>#N/A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</row>
    <row r="217" spans="1:132">
      <c r="A217" s="12">
        <v>216</v>
      </c>
      <c r="B217" s="12"/>
      <c r="C217" s="14" t="e">
        <f>VLOOKUP('Match Score and Team Input'!B217, finaloproutput[],3,FALSE)</f>
        <v>#N/A</v>
      </c>
      <c r="D217" s="14" t="e">
        <f>VLOOKUP('Match Score and Team Input'!C217, finaloproutput[],3,FALSE)</f>
        <v>#N/A</v>
      </c>
      <c r="E217" s="14" t="e">
        <f>VLOOKUP('Match Score and Team Input'!D217, finaloproutput[],3,FALSE)</f>
        <v>#N/A</v>
      </c>
      <c r="F217" s="14" t="e">
        <f t="shared" si="29"/>
        <v>#N/A</v>
      </c>
      <c r="G217" s="14">
        <f>'Match Score and Team Input'!H217</f>
        <v>0</v>
      </c>
      <c r="H217" s="14" t="e">
        <f t="shared" si="30"/>
        <v>#N/A</v>
      </c>
      <c r="I217" s="14" t="e">
        <f t="shared" si="31"/>
        <v>#N/A</v>
      </c>
      <c r="J217" s="7" t="e">
        <f>VLOOKUP('Match Score and Team Input'!E217,finaloproutput[], 3, FALSE)</f>
        <v>#N/A</v>
      </c>
      <c r="K217" s="7" t="e">
        <f>VLOOKUP('Match Score and Team Input'!F217,finaloproutput[], 3, FALSE)</f>
        <v>#N/A</v>
      </c>
      <c r="L217" s="7" t="e">
        <f>VLOOKUP('Match Score and Team Input'!G217,finaloproutput[], 3, FALSE)</f>
        <v>#N/A</v>
      </c>
      <c r="M217" s="7" t="e">
        <f t="shared" si="32"/>
        <v>#N/A</v>
      </c>
      <c r="N217" s="7">
        <f>'Match Score and Team Input'!K217</f>
        <v>0</v>
      </c>
      <c r="O217" s="7" t="e">
        <f t="shared" si="33"/>
        <v>#N/A</v>
      </c>
      <c r="P217" s="7" t="e">
        <f t="shared" si="34"/>
        <v>#N/A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</row>
    <row r="218" spans="1:132">
      <c r="A218" s="12">
        <v>217</v>
      </c>
      <c r="B218" s="12"/>
      <c r="C218" s="14" t="e">
        <f>VLOOKUP('Match Score and Team Input'!B218, finaloproutput[],3,FALSE)</f>
        <v>#N/A</v>
      </c>
      <c r="D218" s="14" t="e">
        <f>VLOOKUP('Match Score and Team Input'!C218, finaloproutput[],3,FALSE)</f>
        <v>#N/A</v>
      </c>
      <c r="E218" s="14" t="e">
        <f>VLOOKUP('Match Score and Team Input'!D218, finaloproutput[],3,FALSE)</f>
        <v>#N/A</v>
      </c>
      <c r="F218" s="14" t="e">
        <f t="shared" si="29"/>
        <v>#N/A</v>
      </c>
      <c r="G218" s="14">
        <f>'Match Score and Team Input'!H218</f>
        <v>0</v>
      </c>
      <c r="H218" s="14" t="e">
        <f t="shared" si="30"/>
        <v>#N/A</v>
      </c>
      <c r="I218" s="14" t="e">
        <f t="shared" si="31"/>
        <v>#N/A</v>
      </c>
      <c r="J218" s="7" t="e">
        <f>VLOOKUP('Match Score and Team Input'!E218,finaloproutput[], 3, FALSE)</f>
        <v>#N/A</v>
      </c>
      <c r="K218" s="7" t="e">
        <f>VLOOKUP('Match Score and Team Input'!F218,finaloproutput[], 3, FALSE)</f>
        <v>#N/A</v>
      </c>
      <c r="L218" s="7" t="e">
        <f>VLOOKUP('Match Score and Team Input'!G218,finaloproutput[], 3, FALSE)</f>
        <v>#N/A</v>
      </c>
      <c r="M218" s="7" t="e">
        <f t="shared" si="32"/>
        <v>#N/A</v>
      </c>
      <c r="N218" s="7">
        <f>'Match Score and Team Input'!K218</f>
        <v>0</v>
      </c>
      <c r="O218" s="7" t="e">
        <f t="shared" si="33"/>
        <v>#N/A</v>
      </c>
      <c r="P218" s="7" t="e">
        <f t="shared" si="34"/>
        <v>#N/A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</row>
    <row r="219" spans="1:132">
      <c r="A219" s="12">
        <v>218</v>
      </c>
      <c r="B219" s="12"/>
      <c r="C219" s="14" t="e">
        <f>VLOOKUP('Match Score and Team Input'!B219, finaloproutput[],3,FALSE)</f>
        <v>#N/A</v>
      </c>
      <c r="D219" s="14" t="e">
        <f>VLOOKUP('Match Score and Team Input'!C219, finaloproutput[],3,FALSE)</f>
        <v>#N/A</v>
      </c>
      <c r="E219" s="14" t="e">
        <f>VLOOKUP('Match Score and Team Input'!D219, finaloproutput[],3,FALSE)</f>
        <v>#N/A</v>
      </c>
      <c r="F219" s="14" t="e">
        <f t="shared" si="29"/>
        <v>#N/A</v>
      </c>
      <c r="G219" s="14">
        <f>'Match Score and Team Input'!H219</f>
        <v>0</v>
      </c>
      <c r="H219" s="14" t="e">
        <f t="shared" si="30"/>
        <v>#N/A</v>
      </c>
      <c r="I219" s="14" t="e">
        <f t="shared" si="31"/>
        <v>#N/A</v>
      </c>
      <c r="J219" s="7" t="e">
        <f>VLOOKUP('Match Score and Team Input'!E219,finaloproutput[], 3, FALSE)</f>
        <v>#N/A</v>
      </c>
      <c r="K219" s="7" t="e">
        <f>VLOOKUP('Match Score and Team Input'!F219,finaloproutput[], 3, FALSE)</f>
        <v>#N/A</v>
      </c>
      <c r="L219" s="7" t="e">
        <f>VLOOKUP('Match Score and Team Input'!G219,finaloproutput[], 3, FALSE)</f>
        <v>#N/A</v>
      </c>
      <c r="M219" s="7" t="e">
        <f t="shared" si="32"/>
        <v>#N/A</v>
      </c>
      <c r="N219" s="7">
        <f>'Match Score and Team Input'!K219</f>
        <v>0</v>
      </c>
      <c r="O219" s="7" t="e">
        <f t="shared" si="33"/>
        <v>#N/A</v>
      </c>
      <c r="P219" s="7" t="e">
        <f t="shared" si="34"/>
        <v>#N/A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</row>
    <row r="220" spans="1:132">
      <c r="A220" s="12">
        <v>219</v>
      </c>
      <c r="B220" s="12"/>
      <c r="C220" s="14" t="e">
        <f>VLOOKUP('Match Score and Team Input'!B220, finaloproutput[],3,FALSE)</f>
        <v>#N/A</v>
      </c>
      <c r="D220" s="14" t="e">
        <f>VLOOKUP('Match Score and Team Input'!C220, finaloproutput[],3,FALSE)</f>
        <v>#N/A</v>
      </c>
      <c r="E220" s="14" t="e">
        <f>VLOOKUP('Match Score and Team Input'!D220, finaloproutput[],3,FALSE)</f>
        <v>#N/A</v>
      </c>
      <c r="F220" s="14" t="e">
        <f t="shared" si="29"/>
        <v>#N/A</v>
      </c>
      <c r="G220" s="14">
        <f>'Match Score and Team Input'!H220</f>
        <v>0</v>
      </c>
      <c r="H220" s="14" t="e">
        <f t="shared" si="30"/>
        <v>#N/A</v>
      </c>
      <c r="I220" s="14" t="e">
        <f t="shared" si="31"/>
        <v>#N/A</v>
      </c>
      <c r="J220" s="7" t="e">
        <f>VLOOKUP('Match Score and Team Input'!E220,finaloproutput[], 3, FALSE)</f>
        <v>#N/A</v>
      </c>
      <c r="K220" s="7" t="e">
        <f>VLOOKUP('Match Score and Team Input'!F220,finaloproutput[], 3, FALSE)</f>
        <v>#N/A</v>
      </c>
      <c r="L220" s="7" t="e">
        <f>VLOOKUP('Match Score and Team Input'!G220,finaloproutput[], 3, FALSE)</f>
        <v>#N/A</v>
      </c>
      <c r="M220" s="7" t="e">
        <f t="shared" si="32"/>
        <v>#N/A</v>
      </c>
      <c r="N220" s="7">
        <f>'Match Score and Team Input'!K220</f>
        <v>0</v>
      </c>
      <c r="O220" s="7" t="e">
        <f t="shared" si="33"/>
        <v>#N/A</v>
      </c>
      <c r="P220" s="7" t="e">
        <f t="shared" si="34"/>
        <v>#N/A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</row>
    <row r="221" spans="1:132">
      <c r="A221" s="12">
        <v>220</v>
      </c>
      <c r="B221" s="12"/>
      <c r="C221" s="14" t="e">
        <f>VLOOKUP('Match Score and Team Input'!B221, finaloproutput[],3,FALSE)</f>
        <v>#N/A</v>
      </c>
      <c r="D221" s="14" t="e">
        <f>VLOOKUP('Match Score and Team Input'!C221, finaloproutput[],3,FALSE)</f>
        <v>#N/A</v>
      </c>
      <c r="E221" s="14" t="e">
        <f>VLOOKUP('Match Score and Team Input'!D221, finaloproutput[],3,FALSE)</f>
        <v>#N/A</v>
      </c>
      <c r="F221" s="14" t="e">
        <f t="shared" si="29"/>
        <v>#N/A</v>
      </c>
      <c r="G221" s="14">
        <f>'Match Score and Team Input'!H221</f>
        <v>0</v>
      </c>
      <c r="H221" s="14" t="e">
        <f t="shared" si="30"/>
        <v>#N/A</v>
      </c>
      <c r="I221" s="14" t="e">
        <f t="shared" si="31"/>
        <v>#N/A</v>
      </c>
      <c r="J221" s="7" t="e">
        <f>VLOOKUP('Match Score and Team Input'!E221,finaloproutput[], 3, FALSE)</f>
        <v>#N/A</v>
      </c>
      <c r="K221" s="7" t="e">
        <f>VLOOKUP('Match Score and Team Input'!F221,finaloproutput[], 3, FALSE)</f>
        <v>#N/A</v>
      </c>
      <c r="L221" s="7" t="e">
        <f>VLOOKUP('Match Score and Team Input'!G221,finaloproutput[], 3, FALSE)</f>
        <v>#N/A</v>
      </c>
      <c r="M221" s="7" t="e">
        <f t="shared" si="32"/>
        <v>#N/A</v>
      </c>
      <c r="N221" s="7">
        <f>'Match Score and Team Input'!K221</f>
        <v>0</v>
      </c>
      <c r="O221" s="7" t="e">
        <f t="shared" si="33"/>
        <v>#N/A</v>
      </c>
      <c r="P221" s="7" t="e">
        <f t="shared" si="34"/>
        <v>#N/A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</row>
    <row r="222" spans="1:132">
      <c r="A222" s="12">
        <v>221</v>
      </c>
      <c r="B222" s="12"/>
      <c r="C222" s="14" t="e">
        <f>VLOOKUP('Match Score and Team Input'!B222, finaloproutput[],3,FALSE)</f>
        <v>#N/A</v>
      </c>
      <c r="D222" s="14" t="e">
        <f>VLOOKUP('Match Score and Team Input'!C222, finaloproutput[],3,FALSE)</f>
        <v>#N/A</v>
      </c>
      <c r="E222" s="14" t="e">
        <f>VLOOKUP('Match Score and Team Input'!D222, finaloproutput[],3,FALSE)</f>
        <v>#N/A</v>
      </c>
      <c r="F222" s="14" t="e">
        <f t="shared" si="29"/>
        <v>#N/A</v>
      </c>
      <c r="G222" s="14">
        <f>'Match Score and Team Input'!H222</f>
        <v>0</v>
      </c>
      <c r="H222" s="14" t="e">
        <f t="shared" si="30"/>
        <v>#N/A</v>
      </c>
      <c r="I222" s="14" t="e">
        <f t="shared" si="31"/>
        <v>#N/A</v>
      </c>
      <c r="J222" s="7" t="e">
        <f>VLOOKUP('Match Score and Team Input'!E222,finaloproutput[], 3, FALSE)</f>
        <v>#N/A</v>
      </c>
      <c r="K222" s="7" t="e">
        <f>VLOOKUP('Match Score and Team Input'!F222,finaloproutput[], 3, FALSE)</f>
        <v>#N/A</v>
      </c>
      <c r="L222" s="7" t="e">
        <f>VLOOKUP('Match Score and Team Input'!G222,finaloproutput[], 3, FALSE)</f>
        <v>#N/A</v>
      </c>
      <c r="M222" s="7" t="e">
        <f t="shared" si="32"/>
        <v>#N/A</v>
      </c>
      <c r="N222" s="7">
        <f>'Match Score and Team Input'!K222</f>
        <v>0</v>
      </c>
      <c r="O222" s="7" t="e">
        <f t="shared" si="33"/>
        <v>#N/A</v>
      </c>
      <c r="P222" s="7" t="e">
        <f t="shared" si="34"/>
        <v>#N/A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</row>
    <row r="223" spans="1:132">
      <c r="A223" s="12">
        <v>222</v>
      </c>
      <c r="B223" s="12"/>
      <c r="C223" s="14" t="e">
        <f>VLOOKUP('Match Score and Team Input'!B223, finaloproutput[],3,FALSE)</f>
        <v>#N/A</v>
      </c>
      <c r="D223" s="14" t="e">
        <f>VLOOKUP('Match Score and Team Input'!C223, finaloproutput[],3,FALSE)</f>
        <v>#N/A</v>
      </c>
      <c r="E223" s="14" t="e">
        <f>VLOOKUP('Match Score and Team Input'!D223, finaloproutput[],3,FALSE)</f>
        <v>#N/A</v>
      </c>
      <c r="F223" s="14" t="e">
        <f t="shared" si="29"/>
        <v>#N/A</v>
      </c>
      <c r="G223" s="14">
        <f>'Match Score and Team Input'!H223</f>
        <v>0</v>
      </c>
      <c r="H223" s="14" t="e">
        <f t="shared" si="30"/>
        <v>#N/A</v>
      </c>
      <c r="I223" s="14" t="e">
        <f t="shared" si="31"/>
        <v>#N/A</v>
      </c>
      <c r="J223" s="7" t="e">
        <f>VLOOKUP('Match Score and Team Input'!E223,finaloproutput[], 3, FALSE)</f>
        <v>#N/A</v>
      </c>
      <c r="K223" s="7" t="e">
        <f>VLOOKUP('Match Score and Team Input'!F223,finaloproutput[], 3, FALSE)</f>
        <v>#N/A</v>
      </c>
      <c r="L223" s="7" t="e">
        <f>VLOOKUP('Match Score and Team Input'!G223,finaloproutput[], 3, FALSE)</f>
        <v>#N/A</v>
      </c>
      <c r="M223" s="7" t="e">
        <f t="shared" si="32"/>
        <v>#N/A</v>
      </c>
      <c r="N223" s="7">
        <f>'Match Score and Team Input'!K223</f>
        <v>0</v>
      </c>
      <c r="O223" s="7" t="e">
        <f t="shared" si="33"/>
        <v>#N/A</v>
      </c>
      <c r="P223" s="7" t="e">
        <f t="shared" si="34"/>
        <v>#N/A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</row>
    <row r="224" spans="1:132">
      <c r="A224" s="12">
        <v>223</v>
      </c>
      <c r="B224" s="12"/>
      <c r="C224" s="14" t="e">
        <f>VLOOKUP('Match Score and Team Input'!B224, finaloproutput[],3,FALSE)</f>
        <v>#N/A</v>
      </c>
      <c r="D224" s="14" t="e">
        <f>VLOOKUP('Match Score and Team Input'!C224, finaloproutput[],3,FALSE)</f>
        <v>#N/A</v>
      </c>
      <c r="E224" s="14" t="e">
        <f>VLOOKUP('Match Score and Team Input'!D224, finaloproutput[],3,FALSE)</f>
        <v>#N/A</v>
      </c>
      <c r="F224" s="14" t="e">
        <f t="shared" si="29"/>
        <v>#N/A</v>
      </c>
      <c r="G224" s="14">
        <f>'Match Score and Team Input'!H224</f>
        <v>0</v>
      </c>
      <c r="H224" s="14" t="e">
        <f t="shared" si="30"/>
        <v>#N/A</v>
      </c>
      <c r="I224" s="14" t="e">
        <f t="shared" si="31"/>
        <v>#N/A</v>
      </c>
      <c r="J224" s="7" t="e">
        <f>VLOOKUP('Match Score and Team Input'!E224,finaloproutput[], 3, FALSE)</f>
        <v>#N/A</v>
      </c>
      <c r="K224" s="7" t="e">
        <f>VLOOKUP('Match Score and Team Input'!F224,finaloproutput[], 3, FALSE)</f>
        <v>#N/A</v>
      </c>
      <c r="L224" s="7" t="e">
        <f>VLOOKUP('Match Score and Team Input'!G224,finaloproutput[], 3, FALSE)</f>
        <v>#N/A</v>
      </c>
      <c r="M224" s="7" t="e">
        <f t="shared" si="32"/>
        <v>#N/A</v>
      </c>
      <c r="N224" s="7">
        <f>'Match Score and Team Input'!K224</f>
        <v>0</v>
      </c>
      <c r="O224" s="7" t="e">
        <f t="shared" si="33"/>
        <v>#N/A</v>
      </c>
      <c r="P224" s="7" t="e">
        <f t="shared" si="34"/>
        <v>#N/A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</row>
    <row r="225" spans="1:132">
      <c r="A225" s="12">
        <v>224</v>
      </c>
      <c r="B225" s="12"/>
      <c r="C225" s="14" t="e">
        <f>VLOOKUP('Match Score and Team Input'!B225, finaloproutput[],3,FALSE)</f>
        <v>#N/A</v>
      </c>
      <c r="D225" s="14" t="e">
        <f>VLOOKUP('Match Score and Team Input'!C225, finaloproutput[],3,FALSE)</f>
        <v>#N/A</v>
      </c>
      <c r="E225" s="14" t="e">
        <f>VLOOKUP('Match Score and Team Input'!D225, finaloproutput[],3,FALSE)</f>
        <v>#N/A</v>
      </c>
      <c r="F225" s="14" t="e">
        <f t="shared" si="29"/>
        <v>#N/A</v>
      </c>
      <c r="G225" s="14">
        <f>'Match Score and Team Input'!H225</f>
        <v>0</v>
      </c>
      <c r="H225" s="14" t="e">
        <f t="shared" si="30"/>
        <v>#N/A</v>
      </c>
      <c r="I225" s="14" t="e">
        <f t="shared" si="31"/>
        <v>#N/A</v>
      </c>
      <c r="J225" s="7" t="e">
        <f>VLOOKUP('Match Score and Team Input'!E225,finaloproutput[], 3, FALSE)</f>
        <v>#N/A</v>
      </c>
      <c r="K225" s="7" t="e">
        <f>VLOOKUP('Match Score and Team Input'!F225,finaloproutput[], 3, FALSE)</f>
        <v>#N/A</v>
      </c>
      <c r="L225" s="7" t="e">
        <f>VLOOKUP('Match Score and Team Input'!G225,finaloproutput[], 3, FALSE)</f>
        <v>#N/A</v>
      </c>
      <c r="M225" s="7" t="e">
        <f t="shared" si="32"/>
        <v>#N/A</v>
      </c>
      <c r="N225" s="7">
        <f>'Match Score and Team Input'!K225</f>
        <v>0</v>
      </c>
      <c r="O225" s="7" t="e">
        <f t="shared" si="33"/>
        <v>#N/A</v>
      </c>
      <c r="P225" s="7" t="e">
        <f t="shared" si="34"/>
        <v>#N/A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</row>
    <row r="226" spans="1:132">
      <c r="A226" s="12">
        <v>225</v>
      </c>
      <c r="B226" s="12"/>
      <c r="C226" s="14" t="e">
        <f>VLOOKUP('Match Score and Team Input'!B226, finaloproutput[],3,FALSE)</f>
        <v>#N/A</v>
      </c>
      <c r="D226" s="14" t="e">
        <f>VLOOKUP('Match Score and Team Input'!C226, finaloproutput[],3,FALSE)</f>
        <v>#N/A</v>
      </c>
      <c r="E226" s="14" t="e">
        <f>VLOOKUP('Match Score and Team Input'!D226, finaloproutput[],3,FALSE)</f>
        <v>#N/A</v>
      </c>
      <c r="F226" s="14" t="e">
        <f t="shared" si="29"/>
        <v>#N/A</v>
      </c>
      <c r="G226" s="14">
        <f>'Match Score and Team Input'!H226</f>
        <v>0</v>
      </c>
      <c r="H226" s="14" t="e">
        <f t="shared" si="30"/>
        <v>#N/A</v>
      </c>
      <c r="I226" s="14" t="e">
        <f t="shared" si="31"/>
        <v>#N/A</v>
      </c>
      <c r="J226" s="7" t="e">
        <f>VLOOKUP('Match Score and Team Input'!E226,finaloproutput[], 3, FALSE)</f>
        <v>#N/A</v>
      </c>
      <c r="K226" s="7" t="e">
        <f>VLOOKUP('Match Score and Team Input'!F226,finaloproutput[], 3, FALSE)</f>
        <v>#N/A</v>
      </c>
      <c r="L226" s="7" t="e">
        <f>VLOOKUP('Match Score and Team Input'!G226,finaloproutput[], 3, FALSE)</f>
        <v>#N/A</v>
      </c>
      <c r="M226" s="7" t="e">
        <f t="shared" si="32"/>
        <v>#N/A</v>
      </c>
      <c r="N226" s="7">
        <f>'Match Score and Team Input'!K226</f>
        <v>0</v>
      </c>
      <c r="O226" s="7" t="e">
        <f t="shared" si="33"/>
        <v>#N/A</v>
      </c>
      <c r="P226" s="7" t="e">
        <f t="shared" si="34"/>
        <v>#N/A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</row>
    <row r="227" spans="1:132">
      <c r="A227" s="12">
        <v>226</v>
      </c>
      <c r="B227" s="12"/>
      <c r="C227" s="14" t="e">
        <f>VLOOKUP('Match Score and Team Input'!B227, finaloproutput[],3,FALSE)</f>
        <v>#N/A</v>
      </c>
      <c r="D227" s="14" t="e">
        <f>VLOOKUP('Match Score and Team Input'!C227, finaloproutput[],3,FALSE)</f>
        <v>#N/A</v>
      </c>
      <c r="E227" s="14" t="e">
        <f>VLOOKUP('Match Score and Team Input'!D227, finaloproutput[],3,FALSE)</f>
        <v>#N/A</v>
      </c>
      <c r="F227" s="14" t="e">
        <f t="shared" si="29"/>
        <v>#N/A</v>
      </c>
      <c r="G227" s="14">
        <f>'Match Score and Team Input'!H227</f>
        <v>0</v>
      </c>
      <c r="H227" s="14" t="e">
        <f t="shared" si="30"/>
        <v>#N/A</v>
      </c>
      <c r="I227" s="14" t="e">
        <f t="shared" si="31"/>
        <v>#N/A</v>
      </c>
      <c r="J227" s="7" t="e">
        <f>VLOOKUP('Match Score and Team Input'!E227,finaloproutput[], 3, FALSE)</f>
        <v>#N/A</v>
      </c>
      <c r="K227" s="7" t="e">
        <f>VLOOKUP('Match Score and Team Input'!F227,finaloproutput[], 3, FALSE)</f>
        <v>#N/A</v>
      </c>
      <c r="L227" s="7" t="e">
        <f>VLOOKUP('Match Score and Team Input'!G227,finaloproutput[], 3, FALSE)</f>
        <v>#N/A</v>
      </c>
      <c r="M227" s="7" t="e">
        <f t="shared" si="32"/>
        <v>#N/A</v>
      </c>
      <c r="N227" s="7">
        <f>'Match Score and Team Input'!K227</f>
        <v>0</v>
      </c>
      <c r="O227" s="7" t="e">
        <f t="shared" si="33"/>
        <v>#N/A</v>
      </c>
      <c r="P227" s="7" t="e">
        <f t="shared" si="34"/>
        <v>#N/A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</row>
    <row r="228" spans="1:132">
      <c r="A228" s="12">
        <v>227</v>
      </c>
      <c r="B228" s="12"/>
      <c r="C228" s="14" t="e">
        <f>VLOOKUP('Match Score and Team Input'!B228, finaloproutput[],3,FALSE)</f>
        <v>#N/A</v>
      </c>
      <c r="D228" s="14" t="e">
        <f>VLOOKUP('Match Score and Team Input'!C228, finaloproutput[],3,FALSE)</f>
        <v>#N/A</v>
      </c>
      <c r="E228" s="14" t="e">
        <f>VLOOKUP('Match Score and Team Input'!D228, finaloproutput[],3,FALSE)</f>
        <v>#N/A</v>
      </c>
      <c r="F228" s="14" t="e">
        <f t="shared" si="29"/>
        <v>#N/A</v>
      </c>
      <c r="G228" s="14">
        <f>'Match Score and Team Input'!H228</f>
        <v>0</v>
      </c>
      <c r="H228" s="14" t="e">
        <f t="shared" si="30"/>
        <v>#N/A</v>
      </c>
      <c r="I228" s="14" t="e">
        <f t="shared" si="31"/>
        <v>#N/A</v>
      </c>
      <c r="J228" s="7" t="e">
        <f>VLOOKUP('Match Score and Team Input'!E228,finaloproutput[], 3, FALSE)</f>
        <v>#N/A</v>
      </c>
      <c r="K228" s="7" t="e">
        <f>VLOOKUP('Match Score and Team Input'!F228,finaloproutput[], 3, FALSE)</f>
        <v>#N/A</v>
      </c>
      <c r="L228" s="7" t="e">
        <f>VLOOKUP('Match Score and Team Input'!G228,finaloproutput[], 3, FALSE)</f>
        <v>#N/A</v>
      </c>
      <c r="M228" s="7" t="e">
        <f t="shared" si="32"/>
        <v>#N/A</v>
      </c>
      <c r="N228" s="7">
        <f>'Match Score and Team Input'!K228</f>
        <v>0</v>
      </c>
      <c r="O228" s="7" t="e">
        <f t="shared" si="33"/>
        <v>#N/A</v>
      </c>
      <c r="P228" s="7" t="e">
        <f t="shared" si="34"/>
        <v>#N/A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</row>
    <row r="229" spans="1:132">
      <c r="A229" s="12">
        <v>228</v>
      </c>
      <c r="B229" s="12"/>
      <c r="C229" s="14" t="e">
        <f>VLOOKUP('Match Score and Team Input'!B229, finaloproutput[],3,FALSE)</f>
        <v>#N/A</v>
      </c>
      <c r="D229" s="14" t="e">
        <f>VLOOKUP('Match Score and Team Input'!C229, finaloproutput[],3,FALSE)</f>
        <v>#N/A</v>
      </c>
      <c r="E229" s="14" t="e">
        <f>VLOOKUP('Match Score and Team Input'!D229, finaloproutput[],3,FALSE)</f>
        <v>#N/A</v>
      </c>
      <c r="F229" s="14" t="e">
        <f t="shared" si="29"/>
        <v>#N/A</v>
      </c>
      <c r="G229" s="14">
        <f>'Match Score and Team Input'!H229</f>
        <v>0</v>
      </c>
      <c r="H229" s="14" t="e">
        <f t="shared" si="30"/>
        <v>#N/A</v>
      </c>
      <c r="I229" s="14" t="e">
        <f t="shared" si="31"/>
        <v>#N/A</v>
      </c>
      <c r="J229" s="7" t="e">
        <f>VLOOKUP('Match Score and Team Input'!E229,finaloproutput[], 3, FALSE)</f>
        <v>#N/A</v>
      </c>
      <c r="K229" s="7" t="e">
        <f>VLOOKUP('Match Score and Team Input'!F229,finaloproutput[], 3, FALSE)</f>
        <v>#N/A</v>
      </c>
      <c r="L229" s="7" t="e">
        <f>VLOOKUP('Match Score and Team Input'!G229,finaloproutput[], 3, FALSE)</f>
        <v>#N/A</v>
      </c>
      <c r="M229" s="7" t="e">
        <f t="shared" si="32"/>
        <v>#N/A</v>
      </c>
      <c r="N229" s="7">
        <f>'Match Score and Team Input'!K229</f>
        <v>0</v>
      </c>
      <c r="O229" s="7" t="e">
        <f t="shared" si="33"/>
        <v>#N/A</v>
      </c>
      <c r="P229" s="7" t="e">
        <f t="shared" si="34"/>
        <v>#N/A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</row>
    <row r="230" spans="1:132">
      <c r="A230" s="12">
        <v>229</v>
      </c>
      <c r="B230" s="12"/>
      <c r="C230" s="14" t="e">
        <f>VLOOKUP('Match Score and Team Input'!B230, finaloproutput[],3,FALSE)</f>
        <v>#N/A</v>
      </c>
      <c r="D230" s="14" t="e">
        <f>VLOOKUP('Match Score and Team Input'!C230, finaloproutput[],3,FALSE)</f>
        <v>#N/A</v>
      </c>
      <c r="E230" s="14" t="e">
        <f>VLOOKUP('Match Score and Team Input'!D230, finaloproutput[],3,FALSE)</f>
        <v>#N/A</v>
      </c>
      <c r="F230" s="14" t="e">
        <f t="shared" ref="F230:F293" si="35">SUM(C230:E230)</f>
        <v>#N/A</v>
      </c>
      <c r="G230" s="14">
        <f>'Match Score and Team Input'!H230</f>
        <v>0</v>
      </c>
      <c r="H230" s="14" t="e">
        <f t="shared" si="30"/>
        <v>#N/A</v>
      </c>
      <c r="I230" s="14" t="e">
        <f t="shared" si="31"/>
        <v>#N/A</v>
      </c>
      <c r="J230" s="7" t="e">
        <f>VLOOKUP('Match Score and Team Input'!E230,finaloproutput[], 3, FALSE)</f>
        <v>#N/A</v>
      </c>
      <c r="K230" s="7" t="e">
        <f>VLOOKUP('Match Score and Team Input'!F230,finaloproutput[], 3, FALSE)</f>
        <v>#N/A</v>
      </c>
      <c r="L230" s="7" t="e">
        <f>VLOOKUP('Match Score and Team Input'!G230,finaloproutput[], 3, FALSE)</f>
        <v>#N/A</v>
      </c>
      <c r="M230" s="7" t="e">
        <f t="shared" si="32"/>
        <v>#N/A</v>
      </c>
      <c r="N230" s="7">
        <f>'Match Score and Team Input'!K230</f>
        <v>0</v>
      </c>
      <c r="O230" s="7" t="e">
        <f t="shared" si="33"/>
        <v>#N/A</v>
      </c>
      <c r="P230" s="7" t="e">
        <f t="shared" si="34"/>
        <v>#N/A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</row>
    <row r="231" spans="1:132">
      <c r="A231" s="12">
        <v>230</v>
      </c>
      <c r="B231" s="12"/>
      <c r="C231" s="14" t="e">
        <f>VLOOKUP('Match Score and Team Input'!B231, finaloproutput[],3,FALSE)</f>
        <v>#N/A</v>
      </c>
      <c r="D231" s="14" t="e">
        <f>VLOOKUP('Match Score and Team Input'!C231, finaloproutput[],3,FALSE)</f>
        <v>#N/A</v>
      </c>
      <c r="E231" s="14" t="e">
        <f>VLOOKUP('Match Score and Team Input'!D231, finaloproutput[],3,FALSE)</f>
        <v>#N/A</v>
      </c>
      <c r="F231" s="14" t="e">
        <f t="shared" si="35"/>
        <v>#N/A</v>
      </c>
      <c r="G231" s="14">
        <f>'Match Score and Team Input'!H231</f>
        <v>0</v>
      </c>
      <c r="H231" s="14" t="e">
        <f t="shared" si="30"/>
        <v>#N/A</v>
      </c>
      <c r="I231" s="14" t="e">
        <f t="shared" si="31"/>
        <v>#N/A</v>
      </c>
      <c r="J231" s="7" t="e">
        <f>VLOOKUP('Match Score and Team Input'!E231,finaloproutput[], 3, FALSE)</f>
        <v>#N/A</v>
      </c>
      <c r="K231" s="7" t="e">
        <f>VLOOKUP('Match Score and Team Input'!F231,finaloproutput[], 3, FALSE)</f>
        <v>#N/A</v>
      </c>
      <c r="L231" s="7" t="e">
        <f>VLOOKUP('Match Score and Team Input'!G231,finaloproutput[], 3, FALSE)</f>
        <v>#N/A</v>
      </c>
      <c r="M231" s="7" t="e">
        <f t="shared" si="32"/>
        <v>#N/A</v>
      </c>
      <c r="N231" s="7">
        <f>'Match Score and Team Input'!K231</f>
        <v>0</v>
      </c>
      <c r="O231" s="7" t="e">
        <f t="shared" si="33"/>
        <v>#N/A</v>
      </c>
      <c r="P231" s="7" t="e">
        <f t="shared" si="34"/>
        <v>#N/A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</row>
    <row r="232" spans="1:132">
      <c r="A232" s="12">
        <v>231</v>
      </c>
      <c r="B232" s="12"/>
      <c r="C232" s="14" t="e">
        <f>VLOOKUP('Match Score and Team Input'!B232, finaloproutput[],3,FALSE)</f>
        <v>#N/A</v>
      </c>
      <c r="D232" s="14" t="e">
        <f>VLOOKUP('Match Score and Team Input'!C232, finaloproutput[],3,FALSE)</f>
        <v>#N/A</v>
      </c>
      <c r="E232" s="14" t="e">
        <f>VLOOKUP('Match Score and Team Input'!D232, finaloproutput[],3,FALSE)</f>
        <v>#N/A</v>
      </c>
      <c r="F232" s="14" t="e">
        <f t="shared" si="35"/>
        <v>#N/A</v>
      </c>
      <c r="G232" s="14">
        <f>'Match Score and Team Input'!H232</f>
        <v>0</v>
      </c>
      <c r="H232" s="14" t="e">
        <f t="shared" si="30"/>
        <v>#N/A</v>
      </c>
      <c r="I232" s="14" t="e">
        <f t="shared" si="31"/>
        <v>#N/A</v>
      </c>
      <c r="J232" s="7" t="e">
        <f>VLOOKUP('Match Score and Team Input'!E232,finaloproutput[], 3, FALSE)</f>
        <v>#N/A</v>
      </c>
      <c r="K232" s="7" t="e">
        <f>VLOOKUP('Match Score and Team Input'!F232,finaloproutput[], 3, FALSE)</f>
        <v>#N/A</v>
      </c>
      <c r="L232" s="7" t="e">
        <f>VLOOKUP('Match Score and Team Input'!G232,finaloproutput[], 3, FALSE)</f>
        <v>#N/A</v>
      </c>
      <c r="M232" s="7" t="e">
        <f t="shared" si="32"/>
        <v>#N/A</v>
      </c>
      <c r="N232" s="7">
        <f>'Match Score and Team Input'!K232</f>
        <v>0</v>
      </c>
      <c r="O232" s="7" t="e">
        <f t="shared" si="33"/>
        <v>#N/A</v>
      </c>
      <c r="P232" s="7" t="e">
        <f t="shared" si="34"/>
        <v>#N/A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</row>
    <row r="233" spans="1:132">
      <c r="A233" s="12">
        <v>232</v>
      </c>
      <c r="B233" s="12"/>
      <c r="C233" s="14" t="e">
        <f>VLOOKUP('Match Score and Team Input'!B233, finaloproutput[],3,FALSE)</f>
        <v>#N/A</v>
      </c>
      <c r="D233" s="14" t="e">
        <f>VLOOKUP('Match Score and Team Input'!C233, finaloproutput[],3,FALSE)</f>
        <v>#N/A</v>
      </c>
      <c r="E233" s="14" t="e">
        <f>VLOOKUP('Match Score and Team Input'!D233, finaloproutput[],3,FALSE)</f>
        <v>#N/A</v>
      </c>
      <c r="F233" s="14" t="e">
        <f t="shared" si="35"/>
        <v>#N/A</v>
      </c>
      <c r="G233" s="14">
        <f>'Match Score and Team Input'!H233</f>
        <v>0</v>
      </c>
      <c r="H233" s="14" t="e">
        <f t="shared" si="30"/>
        <v>#N/A</v>
      </c>
      <c r="I233" s="14" t="e">
        <f t="shared" si="31"/>
        <v>#N/A</v>
      </c>
      <c r="J233" s="7" t="e">
        <f>VLOOKUP('Match Score and Team Input'!E233,finaloproutput[], 3, FALSE)</f>
        <v>#N/A</v>
      </c>
      <c r="K233" s="7" t="e">
        <f>VLOOKUP('Match Score and Team Input'!F233,finaloproutput[], 3, FALSE)</f>
        <v>#N/A</v>
      </c>
      <c r="L233" s="7" t="e">
        <f>VLOOKUP('Match Score and Team Input'!G233,finaloproutput[], 3, FALSE)</f>
        <v>#N/A</v>
      </c>
      <c r="M233" s="7" t="e">
        <f t="shared" si="32"/>
        <v>#N/A</v>
      </c>
      <c r="N233" s="7">
        <f>'Match Score and Team Input'!K233</f>
        <v>0</v>
      </c>
      <c r="O233" s="7" t="e">
        <f t="shared" si="33"/>
        <v>#N/A</v>
      </c>
      <c r="P233" s="7" t="e">
        <f t="shared" si="34"/>
        <v>#N/A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</row>
    <row r="234" spans="1:132">
      <c r="A234" s="12">
        <v>233</v>
      </c>
      <c r="B234" s="12"/>
      <c r="C234" s="14" t="e">
        <f>VLOOKUP('Match Score and Team Input'!B234, finaloproutput[],3,FALSE)</f>
        <v>#N/A</v>
      </c>
      <c r="D234" s="14" t="e">
        <f>VLOOKUP('Match Score and Team Input'!C234, finaloproutput[],3,FALSE)</f>
        <v>#N/A</v>
      </c>
      <c r="E234" s="14" t="e">
        <f>VLOOKUP('Match Score and Team Input'!D234, finaloproutput[],3,FALSE)</f>
        <v>#N/A</v>
      </c>
      <c r="F234" s="14" t="e">
        <f t="shared" si="35"/>
        <v>#N/A</v>
      </c>
      <c r="G234" s="14">
        <f>'Match Score and Team Input'!H234</f>
        <v>0</v>
      </c>
      <c r="H234" s="14" t="e">
        <f t="shared" si="30"/>
        <v>#N/A</v>
      </c>
      <c r="I234" s="14" t="e">
        <f t="shared" si="31"/>
        <v>#N/A</v>
      </c>
      <c r="J234" s="7" t="e">
        <f>VLOOKUP('Match Score and Team Input'!E234,finaloproutput[], 3, FALSE)</f>
        <v>#N/A</v>
      </c>
      <c r="K234" s="7" t="e">
        <f>VLOOKUP('Match Score and Team Input'!F234,finaloproutput[], 3, FALSE)</f>
        <v>#N/A</v>
      </c>
      <c r="L234" s="7" t="e">
        <f>VLOOKUP('Match Score and Team Input'!G234,finaloproutput[], 3, FALSE)</f>
        <v>#N/A</v>
      </c>
      <c r="M234" s="7" t="e">
        <f t="shared" si="32"/>
        <v>#N/A</v>
      </c>
      <c r="N234" s="7">
        <f>'Match Score and Team Input'!K234</f>
        <v>0</v>
      </c>
      <c r="O234" s="7" t="e">
        <f t="shared" si="33"/>
        <v>#N/A</v>
      </c>
      <c r="P234" s="7" t="e">
        <f t="shared" si="34"/>
        <v>#N/A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</row>
    <row r="235" spans="1:132">
      <c r="A235" s="12">
        <v>234</v>
      </c>
      <c r="B235" s="12"/>
      <c r="C235" s="14" t="e">
        <f>VLOOKUP('Match Score and Team Input'!B235, finaloproutput[],3,FALSE)</f>
        <v>#N/A</v>
      </c>
      <c r="D235" s="14" t="e">
        <f>VLOOKUP('Match Score and Team Input'!C235, finaloproutput[],3,FALSE)</f>
        <v>#N/A</v>
      </c>
      <c r="E235" s="14" t="e">
        <f>VLOOKUP('Match Score and Team Input'!D235, finaloproutput[],3,FALSE)</f>
        <v>#N/A</v>
      </c>
      <c r="F235" s="14" t="e">
        <f t="shared" si="35"/>
        <v>#N/A</v>
      </c>
      <c r="G235" s="14">
        <f>'Match Score and Team Input'!H235</f>
        <v>0</v>
      </c>
      <c r="H235" s="14" t="e">
        <f t="shared" si="30"/>
        <v>#N/A</v>
      </c>
      <c r="I235" s="14" t="e">
        <f t="shared" si="31"/>
        <v>#N/A</v>
      </c>
      <c r="J235" s="7" t="e">
        <f>VLOOKUP('Match Score and Team Input'!E235,finaloproutput[], 3, FALSE)</f>
        <v>#N/A</v>
      </c>
      <c r="K235" s="7" t="e">
        <f>VLOOKUP('Match Score and Team Input'!F235,finaloproutput[], 3, FALSE)</f>
        <v>#N/A</v>
      </c>
      <c r="L235" s="7" t="e">
        <f>VLOOKUP('Match Score and Team Input'!G235,finaloproutput[], 3, FALSE)</f>
        <v>#N/A</v>
      </c>
      <c r="M235" s="7" t="e">
        <f t="shared" si="32"/>
        <v>#N/A</v>
      </c>
      <c r="N235" s="7">
        <f>'Match Score and Team Input'!K235</f>
        <v>0</v>
      </c>
      <c r="O235" s="7" t="e">
        <f t="shared" si="33"/>
        <v>#N/A</v>
      </c>
      <c r="P235" s="7" t="e">
        <f t="shared" si="34"/>
        <v>#N/A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</row>
    <row r="236" spans="1:132">
      <c r="A236" s="12">
        <v>235</v>
      </c>
      <c r="B236" s="12"/>
      <c r="C236" s="14" t="e">
        <f>VLOOKUP('Match Score and Team Input'!B236, finaloproutput[],3,FALSE)</f>
        <v>#N/A</v>
      </c>
      <c r="D236" s="14" t="e">
        <f>VLOOKUP('Match Score and Team Input'!C236, finaloproutput[],3,FALSE)</f>
        <v>#N/A</v>
      </c>
      <c r="E236" s="14" t="e">
        <f>VLOOKUP('Match Score and Team Input'!D236, finaloproutput[],3,FALSE)</f>
        <v>#N/A</v>
      </c>
      <c r="F236" s="14" t="e">
        <f t="shared" si="35"/>
        <v>#N/A</v>
      </c>
      <c r="G236" s="14">
        <f>'Match Score and Team Input'!H236</f>
        <v>0</v>
      </c>
      <c r="H236" s="14" t="e">
        <f t="shared" si="30"/>
        <v>#N/A</v>
      </c>
      <c r="I236" s="14" t="e">
        <f t="shared" si="31"/>
        <v>#N/A</v>
      </c>
      <c r="J236" s="7" t="e">
        <f>VLOOKUP('Match Score and Team Input'!E236,finaloproutput[], 3, FALSE)</f>
        <v>#N/A</v>
      </c>
      <c r="K236" s="7" t="e">
        <f>VLOOKUP('Match Score and Team Input'!F236,finaloproutput[], 3, FALSE)</f>
        <v>#N/A</v>
      </c>
      <c r="L236" s="7" t="e">
        <f>VLOOKUP('Match Score and Team Input'!G236,finaloproutput[], 3, FALSE)</f>
        <v>#N/A</v>
      </c>
      <c r="M236" s="7" t="e">
        <f t="shared" si="32"/>
        <v>#N/A</v>
      </c>
      <c r="N236" s="7">
        <f>'Match Score and Team Input'!K236</f>
        <v>0</v>
      </c>
      <c r="O236" s="7" t="e">
        <f t="shared" si="33"/>
        <v>#N/A</v>
      </c>
      <c r="P236" s="7" t="e">
        <f t="shared" si="34"/>
        <v>#N/A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</row>
    <row r="237" spans="1:132">
      <c r="A237" s="12">
        <v>236</v>
      </c>
      <c r="B237" s="12"/>
      <c r="C237" s="14" t="e">
        <f>VLOOKUP('Match Score and Team Input'!B237, finaloproutput[],3,FALSE)</f>
        <v>#N/A</v>
      </c>
      <c r="D237" s="14" t="e">
        <f>VLOOKUP('Match Score and Team Input'!C237, finaloproutput[],3,FALSE)</f>
        <v>#N/A</v>
      </c>
      <c r="E237" s="14" t="e">
        <f>VLOOKUP('Match Score and Team Input'!D237, finaloproutput[],3,FALSE)</f>
        <v>#N/A</v>
      </c>
      <c r="F237" s="14" t="e">
        <f t="shared" si="35"/>
        <v>#N/A</v>
      </c>
      <c r="G237" s="14">
        <f>'Match Score and Team Input'!H237</f>
        <v>0</v>
      </c>
      <c r="H237" s="14" t="e">
        <f t="shared" si="30"/>
        <v>#N/A</v>
      </c>
      <c r="I237" s="14" t="e">
        <f t="shared" si="31"/>
        <v>#N/A</v>
      </c>
      <c r="J237" s="7" t="e">
        <f>VLOOKUP('Match Score and Team Input'!E237,finaloproutput[], 3, FALSE)</f>
        <v>#N/A</v>
      </c>
      <c r="K237" s="7" t="e">
        <f>VLOOKUP('Match Score and Team Input'!F237,finaloproutput[], 3, FALSE)</f>
        <v>#N/A</v>
      </c>
      <c r="L237" s="7" t="e">
        <f>VLOOKUP('Match Score and Team Input'!G237,finaloproutput[], 3, FALSE)</f>
        <v>#N/A</v>
      </c>
      <c r="M237" s="7" t="e">
        <f t="shared" si="32"/>
        <v>#N/A</v>
      </c>
      <c r="N237" s="7">
        <f>'Match Score and Team Input'!K237</f>
        <v>0</v>
      </c>
      <c r="O237" s="7" t="e">
        <f t="shared" si="33"/>
        <v>#N/A</v>
      </c>
      <c r="P237" s="7" t="e">
        <f t="shared" si="34"/>
        <v>#N/A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</row>
    <row r="238" spans="1:132">
      <c r="A238" s="12">
        <v>237</v>
      </c>
      <c r="B238" s="12"/>
      <c r="C238" s="14" t="e">
        <f>VLOOKUP('Match Score and Team Input'!B238, finaloproutput[],3,FALSE)</f>
        <v>#N/A</v>
      </c>
      <c r="D238" s="14" t="e">
        <f>VLOOKUP('Match Score and Team Input'!C238, finaloproutput[],3,FALSE)</f>
        <v>#N/A</v>
      </c>
      <c r="E238" s="14" t="e">
        <f>VLOOKUP('Match Score and Team Input'!D238, finaloproutput[],3,FALSE)</f>
        <v>#N/A</v>
      </c>
      <c r="F238" s="14" t="e">
        <f t="shared" si="35"/>
        <v>#N/A</v>
      </c>
      <c r="G238" s="14">
        <f>'Match Score and Team Input'!H238</f>
        <v>0</v>
      </c>
      <c r="H238" s="14" t="e">
        <f t="shared" si="30"/>
        <v>#N/A</v>
      </c>
      <c r="I238" s="14" t="e">
        <f t="shared" si="31"/>
        <v>#N/A</v>
      </c>
      <c r="J238" s="7" t="e">
        <f>VLOOKUP('Match Score and Team Input'!E238,finaloproutput[], 3, FALSE)</f>
        <v>#N/A</v>
      </c>
      <c r="K238" s="7" t="e">
        <f>VLOOKUP('Match Score and Team Input'!F238,finaloproutput[], 3, FALSE)</f>
        <v>#N/A</v>
      </c>
      <c r="L238" s="7" t="e">
        <f>VLOOKUP('Match Score and Team Input'!G238,finaloproutput[], 3, FALSE)</f>
        <v>#N/A</v>
      </c>
      <c r="M238" s="7" t="e">
        <f t="shared" si="32"/>
        <v>#N/A</v>
      </c>
      <c r="N238" s="7">
        <f>'Match Score and Team Input'!K238</f>
        <v>0</v>
      </c>
      <c r="O238" s="7" t="e">
        <f t="shared" si="33"/>
        <v>#N/A</v>
      </c>
      <c r="P238" s="7" t="e">
        <f t="shared" si="34"/>
        <v>#N/A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</row>
    <row r="239" spans="1:132">
      <c r="A239" s="12">
        <v>238</v>
      </c>
      <c r="B239" s="12"/>
      <c r="C239" s="14" t="e">
        <f>VLOOKUP('Match Score and Team Input'!B239, finaloproutput[],3,FALSE)</f>
        <v>#N/A</v>
      </c>
      <c r="D239" s="14" t="e">
        <f>VLOOKUP('Match Score and Team Input'!C239, finaloproutput[],3,FALSE)</f>
        <v>#N/A</v>
      </c>
      <c r="E239" s="14" t="e">
        <f>VLOOKUP('Match Score and Team Input'!D239, finaloproutput[],3,FALSE)</f>
        <v>#N/A</v>
      </c>
      <c r="F239" s="14" t="e">
        <f t="shared" si="35"/>
        <v>#N/A</v>
      </c>
      <c r="G239" s="14">
        <f>'Match Score and Team Input'!H239</f>
        <v>0</v>
      </c>
      <c r="H239" s="14" t="e">
        <f t="shared" si="30"/>
        <v>#N/A</v>
      </c>
      <c r="I239" s="14" t="e">
        <f t="shared" si="31"/>
        <v>#N/A</v>
      </c>
      <c r="J239" s="7" t="e">
        <f>VLOOKUP('Match Score and Team Input'!E239,finaloproutput[], 3, FALSE)</f>
        <v>#N/A</v>
      </c>
      <c r="K239" s="7" t="e">
        <f>VLOOKUP('Match Score and Team Input'!F239,finaloproutput[], 3, FALSE)</f>
        <v>#N/A</v>
      </c>
      <c r="L239" s="7" t="e">
        <f>VLOOKUP('Match Score and Team Input'!G239,finaloproutput[], 3, FALSE)</f>
        <v>#N/A</v>
      </c>
      <c r="M239" s="7" t="e">
        <f t="shared" si="32"/>
        <v>#N/A</v>
      </c>
      <c r="N239" s="7">
        <f>'Match Score and Team Input'!K239</f>
        <v>0</v>
      </c>
      <c r="O239" s="7" t="e">
        <f t="shared" si="33"/>
        <v>#N/A</v>
      </c>
      <c r="P239" s="7" t="e">
        <f t="shared" si="34"/>
        <v>#N/A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</row>
    <row r="240" spans="1:132">
      <c r="A240" s="12">
        <v>239</v>
      </c>
      <c r="B240" s="12"/>
      <c r="C240" s="14" t="e">
        <f>VLOOKUP('Match Score and Team Input'!B240, finaloproutput[],3,FALSE)</f>
        <v>#N/A</v>
      </c>
      <c r="D240" s="14" t="e">
        <f>VLOOKUP('Match Score and Team Input'!C240, finaloproutput[],3,FALSE)</f>
        <v>#N/A</v>
      </c>
      <c r="E240" s="14" t="e">
        <f>VLOOKUP('Match Score and Team Input'!D240, finaloproutput[],3,FALSE)</f>
        <v>#N/A</v>
      </c>
      <c r="F240" s="14" t="e">
        <f t="shared" si="35"/>
        <v>#N/A</v>
      </c>
      <c r="G240" s="14">
        <f>'Match Score and Team Input'!H240</f>
        <v>0</v>
      </c>
      <c r="H240" s="14" t="e">
        <f t="shared" si="30"/>
        <v>#N/A</v>
      </c>
      <c r="I240" s="14" t="e">
        <f t="shared" si="31"/>
        <v>#N/A</v>
      </c>
      <c r="J240" s="7" t="e">
        <f>VLOOKUP('Match Score and Team Input'!E240,finaloproutput[], 3, FALSE)</f>
        <v>#N/A</v>
      </c>
      <c r="K240" s="7" t="e">
        <f>VLOOKUP('Match Score and Team Input'!F240,finaloproutput[], 3, FALSE)</f>
        <v>#N/A</v>
      </c>
      <c r="L240" s="7" t="e">
        <f>VLOOKUP('Match Score and Team Input'!G240,finaloproutput[], 3, FALSE)</f>
        <v>#N/A</v>
      </c>
      <c r="M240" s="7" t="e">
        <f t="shared" si="32"/>
        <v>#N/A</v>
      </c>
      <c r="N240" s="7">
        <f>'Match Score and Team Input'!K240</f>
        <v>0</v>
      </c>
      <c r="O240" s="7" t="e">
        <f t="shared" si="33"/>
        <v>#N/A</v>
      </c>
      <c r="P240" s="7" t="e">
        <f t="shared" si="34"/>
        <v>#N/A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</row>
    <row r="241" spans="1:132">
      <c r="A241" s="12">
        <v>240</v>
      </c>
      <c r="B241" s="12"/>
      <c r="C241" s="14" t="e">
        <f>VLOOKUP('Match Score and Team Input'!B241, finaloproutput[],3,FALSE)</f>
        <v>#N/A</v>
      </c>
      <c r="D241" s="14" t="e">
        <f>VLOOKUP('Match Score and Team Input'!C241, finaloproutput[],3,FALSE)</f>
        <v>#N/A</v>
      </c>
      <c r="E241" s="14" t="e">
        <f>VLOOKUP('Match Score and Team Input'!D241, finaloproutput[],3,FALSE)</f>
        <v>#N/A</v>
      </c>
      <c r="F241" s="14" t="e">
        <f t="shared" si="35"/>
        <v>#N/A</v>
      </c>
      <c r="G241" s="14">
        <f>'Match Score and Team Input'!H241</f>
        <v>0</v>
      </c>
      <c r="H241" s="14" t="e">
        <f t="shared" si="30"/>
        <v>#N/A</v>
      </c>
      <c r="I241" s="14" t="e">
        <f t="shared" si="31"/>
        <v>#N/A</v>
      </c>
      <c r="J241" s="7" t="e">
        <f>VLOOKUP('Match Score and Team Input'!E241,finaloproutput[], 3, FALSE)</f>
        <v>#N/A</v>
      </c>
      <c r="K241" s="7" t="e">
        <f>VLOOKUP('Match Score and Team Input'!F241,finaloproutput[], 3, FALSE)</f>
        <v>#N/A</v>
      </c>
      <c r="L241" s="7" t="e">
        <f>VLOOKUP('Match Score and Team Input'!G241,finaloproutput[], 3, FALSE)</f>
        <v>#N/A</v>
      </c>
      <c r="M241" s="7" t="e">
        <f t="shared" si="32"/>
        <v>#N/A</v>
      </c>
      <c r="N241" s="7">
        <f>'Match Score and Team Input'!K241</f>
        <v>0</v>
      </c>
      <c r="O241" s="7" t="e">
        <f t="shared" si="33"/>
        <v>#N/A</v>
      </c>
      <c r="P241" s="7" t="e">
        <f t="shared" si="34"/>
        <v>#N/A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</row>
    <row r="242" spans="1:132">
      <c r="A242" s="12">
        <v>241</v>
      </c>
      <c r="B242" s="12"/>
      <c r="C242" s="14" t="e">
        <f>VLOOKUP('Match Score and Team Input'!B242, finaloproutput[],3,FALSE)</f>
        <v>#N/A</v>
      </c>
      <c r="D242" s="14" t="e">
        <f>VLOOKUP('Match Score and Team Input'!C242, finaloproutput[],3,FALSE)</f>
        <v>#N/A</v>
      </c>
      <c r="E242" s="14" t="e">
        <f>VLOOKUP('Match Score and Team Input'!D242, finaloproutput[],3,FALSE)</f>
        <v>#N/A</v>
      </c>
      <c r="F242" s="14" t="e">
        <f t="shared" si="35"/>
        <v>#N/A</v>
      </c>
      <c r="G242" s="14">
        <f>'Match Score and Team Input'!H242</f>
        <v>0</v>
      </c>
      <c r="H242" s="14" t="e">
        <f t="shared" si="30"/>
        <v>#N/A</v>
      </c>
      <c r="I242" s="14" t="e">
        <f t="shared" si="31"/>
        <v>#N/A</v>
      </c>
      <c r="J242" s="7" t="e">
        <f>VLOOKUP('Match Score and Team Input'!E242,finaloproutput[], 3, FALSE)</f>
        <v>#N/A</v>
      </c>
      <c r="K242" s="7" t="e">
        <f>VLOOKUP('Match Score and Team Input'!F242,finaloproutput[], 3, FALSE)</f>
        <v>#N/A</v>
      </c>
      <c r="L242" s="7" t="e">
        <f>VLOOKUP('Match Score and Team Input'!G242,finaloproutput[], 3, FALSE)</f>
        <v>#N/A</v>
      </c>
      <c r="M242" s="7" t="e">
        <f t="shared" si="32"/>
        <v>#N/A</v>
      </c>
      <c r="N242" s="7">
        <f>'Match Score and Team Input'!K242</f>
        <v>0</v>
      </c>
      <c r="O242" s="7" t="e">
        <f t="shared" si="33"/>
        <v>#N/A</v>
      </c>
      <c r="P242" s="7" t="e">
        <f t="shared" si="34"/>
        <v>#N/A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</row>
    <row r="243" spans="1:132">
      <c r="A243" s="12">
        <v>242</v>
      </c>
      <c r="B243" s="12"/>
      <c r="C243" s="14" t="e">
        <f>VLOOKUP('Match Score and Team Input'!B243, finaloproutput[],3,FALSE)</f>
        <v>#N/A</v>
      </c>
      <c r="D243" s="14" t="e">
        <f>VLOOKUP('Match Score and Team Input'!C243, finaloproutput[],3,FALSE)</f>
        <v>#N/A</v>
      </c>
      <c r="E243" s="14" t="e">
        <f>VLOOKUP('Match Score and Team Input'!D243, finaloproutput[],3,FALSE)</f>
        <v>#N/A</v>
      </c>
      <c r="F243" s="14" t="e">
        <f t="shared" si="35"/>
        <v>#N/A</v>
      </c>
      <c r="G243" s="14">
        <f>'Match Score and Team Input'!H243</f>
        <v>0</v>
      </c>
      <c r="H243" s="14" t="e">
        <f t="shared" si="30"/>
        <v>#N/A</v>
      </c>
      <c r="I243" s="14" t="e">
        <f t="shared" si="31"/>
        <v>#N/A</v>
      </c>
      <c r="J243" s="7" t="e">
        <f>VLOOKUP('Match Score and Team Input'!E243,finaloproutput[], 3, FALSE)</f>
        <v>#N/A</v>
      </c>
      <c r="K243" s="7" t="e">
        <f>VLOOKUP('Match Score and Team Input'!F243,finaloproutput[], 3, FALSE)</f>
        <v>#N/A</v>
      </c>
      <c r="L243" s="7" t="e">
        <f>VLOOKUP('Match Score and Team Input'!G243,finaloproutput[], 3, FALSE)</f>
        <v>#N/A</v>
      </c>
      <c r="M243" s="7" t="e">
        <f t="shared" si="32"/>
        <v>#N/A</v>
      </c>
      <c r="N243" s="7">
        <f>'Match Score and Team Input'!K243</f>
        <v>0</v>
      </c>
      <c r="O243" s="7" t="e">
        <f t="shared" si="33"/>
        <v>#N/A</v>
      </c>
      <c r="P243" s="7" t="e">
        <f t="shared" si="34"/>
        <v>#N/A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</row>
    <row r="244" spans="1:132">
      <c r="A244" s="12">
        <v>243</v>
      </c>
      <c r="B244" s="12"/>
      <c r="C244" s="14" t="e">
        <f>VLOOKUP('Match Score and Team Input'!B244, finaloproutput[],3,FALSE)</f>
        <v>#N/A</v>
      </c>
      <c r="D244" s="14" t="e">
        <f>VLOOKUP('Match Score and Team Input'!C244, finaloproutput[],3,FALSE)</f>
        <v>#N/A</v>
      </c>
      <c r="E244" s="14" t="e">
        <f>VLOOKUP('Match Score and Team Input'!D244, finaloproutput[],3,FALSE)</f>
        <v>#N/A</v>
      </c>
      <c r="F244" s="14" t="e">
        <f t="shared" si="35"/>
        <v>#N/A</v>
      </c>
      <c r="G244" s="14">
        <f>'Match Score and Team Input'!H244</f>
        <v>0</v>
      </c>
      <c r="H244" s="14" t="e">
        <f t="shared" si="30"/>
        <v>#N/A</v>
      </c>
      <c r="I244" s="14" t="e">
        <f t="shared" si="31"/>
        <v>#N/A</v>
      </c>
      <c r="J244" s="7" t="e">
        <f>VLOOKUP('Match Score and Team Input'!E244,finaloproutput[], 3, FALSE)</f>
        <v>#N/A</v>
      </c>
      <c r="K244" s="7" t="e">
        <f>VLOOKUP('Match Score and Team Input'!F244,finaloproutput[], 3, FALSE)</f>
        <v>#N/A</v>
      </c>
      <c r="L244" s="7" t="e">
        <f>VLOOKUP('Match Score and Team Input'!G244,finaloproutput[], 3, FALSE)</f>
        <v>#N/A</v>
      </c>
      <c r="M244" s="7" t="e">
        <f t="shared" si="32"/>
        <v>#N/A</v>
      </c>
      <c r="N244" s="7">
        <f>'Match Score and Team Input'!K244</f>
        <v>0</v>
      </c>
      <c r="O244" s="7" t="e">
        <f t="shared" si="33"/>
        <v>#N/A</v>
      </c>
      <c r="P244" s="7" t="e">
        <f t="shared" si="34"/>
        <v>#N/A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</row>
    <row r="245" spans="1:132">
      <c r="A245" s="12">
        <v>244</v>
      </c>
      <c r="B245" s="12"/>
      <c r="C245" s="14" t="e">
        <f>VLOOKUP('Match Score and Team Input'!B245, finaloproutput[],3,FALSE)</f>
        <v>#N/A</v>
      </c>
      <c r="D245" s="14" t="e">
        <f>VLOOKUP('Match Score and Team Input'!C245, finaloproutput[],3,FALSE)</f>
        <v>#N/A</v>
      </c>
      <c r="E245" s="14" t="e">
        <f>VLOOKUP('Match Score and Team Input'!D245, finaloproutput[],3,FALSE)</f>
        <v>#N/A</v>
      </c>
      <c r="F245" s="14" t="e">
        <f t="shared" si="35"/>
        <v>#N/A</v>
      </c>
      <c r="G245" s="14">
        <f>'Match Score and Team Input'!H245</f>
        <v>0</v>
      </c>
      <c r="H245" s="14" t="e">
        <f t="shared" si="30"/>
        <v>#N/A</v>
      </c>
      <c r="I245" s="14" t="e">
        <f t="shared" si="31"/>
        <v>#N/A</v>
      </c>
      <c r="J245" s="7" t="e">
        <f>VLOOKUP('Match Score and Team Input'!E245,finaloproutput[], 3, FALSE)</f>
        <v>#N/A</v>
      </c>
      <c r="K245" s="7" t="e">
        <f>VLOOKUP('Match Score and Team Input'!F245,finaloproutput[], 3, FALSE)</f>
        <v>#N/A</v>
      </c>
      <c r="L245" s="7" t="e">
        <f>VLOOKUP('Match Score and Team Input'!G245,finaloproutput[], 3, FALSE)</f>
        <v>#N/A</v>
      </c>
      <c r="M245" s="7" t="e">
        <f t="shared" si="32"/>
        <v>#N/A</v>
      </c>
      <c r="N245" s="7">
        <f>'Match Score and Team Input'!K245</f>
        <v>0</v>
      </c>
      <c r="O245" s="7" t="e">
        <f t="shared" si="33"/>
        <v>#N/A</v>
      </c>
      <c r="P245" s="7" t="e">
        <f t="shared" si="34"/>
        <v>#N/A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</row>
    <row r="246" spans="1:132">
      <c r="A246" s="12">
        <v>245</v>
      </c>
      <c r="B246" s="12"/>
      <c r="C246" s="14" t="e">
        <f>VLOOKUP('Match Score and Team Input'!B246, finaloproutput[],3,FALSE)</f>
        <v>#N/A</v>
      </c>
      <c r="D246" s="14" t="e">
        <f>VLOOKUP('Match Score and Team Input'!C246, finaloproutput[],3,FALSE)</f>
        <v>#N/A</v>
      </c>
      <c r="E246" s="14" t="e">
        <f>VLOOKUP('Match Score and Team Input'!D246, finaloproutput[],3,FALSE)</f>
        <v>#N/A</v>
      </c>
      <c r="F246" s="14" t="e">
        <f t="shared" si="35"/>
        <v>#N/A</v>
      </c>
      <c r="G246" s="14">
        <f>'Match Score and Team Input'!H246</f>
        <v>0</v>
      </c>
      <c r="H246" s="14" t="e">
        <f t="shared" si="30"/>
        <v>#N/A</v>
      </c>
      <c r="I246" s="14" t="e">
        <f t="shared" si="31"/>
        <v>#N/A</v>
      </c>
      <c r="J246" s="7" t="e">
        <f>VLOOKUP('Match Score and Team Input'!E246,finaloproutput[], 3, FALSE)</f>
        <v>#N/A</v>
      </c>
      <c r="K246" s="7" t="e">
        <f>VLOOKUP('Match Score and Team Input'!F246,finaloproutput[], 3, FALSE)</f>
        <v>#N/A</v>
      </c>
      <c r="L246" s="7" t="e">
        <f>VLOOKUP('Match Score and Team Input'!G246,finaloproutput[], 3, FALSE)</f>
        <v>#N/A</v>
      </c>
      <c r="M246" s="7" t="e">
        <f t="shared" si="32"/>
        <v>#N/A</v>
      </c>
      <c r="N246" s="7">
        <f>'Match Score and Team Input'!K246</f>
        <v>0</v>
      </c>
      <c r="O246" s="7" t="e">
        <f t="shared" si="33"/>
        <v>#N/A</v>
      </c>
      <c r="P246" s="7" t="e">
        <f t="shared" si="34"/>
        <v>#N/A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</row>
    <row r="247" spans="1:132">
      <c r="A247" s="12">
        <v>246</v>
      </c>
      <c r="B247" s="12"/>
      <c r="C247" s="14" t="e">
        <f>VLOOKUP('Match Score and Team Input'!B247, finaloproutput[],3,FALSE)</f>
        <v>#N/A</v>
      </c>
      <c r="D247" s="14" t="e">
        <f>VLOOKUP('Match Score and Team Input'!C247, finaloproutput[],3,FALSE)</f>
        <v>#N/A</v>
      </c>
      <c r="E247" s="14" t="e">
        <f>VLOOKUP('Match Score and Team Input'!D247, finaloproutput[],3,FALSE)</f>
        <v>#N/A</v>
      </c>
      <c r="F247" s="14" t="e">
        <f t="shared" si="35"/>
        <v>#N/A</v>
      </c>
      <c r="G247" s="14">
        <f>'Match Score and Team Input'!H247</f>
        <v>0</v>
      </c>
      <c r="H247" s="14" t="e">
        <f t="shared" si="30"/>
        <v>#N/A</v>
      </c>
      <c r="I247" s="14" t="e">
        <f t="shared" si="31"/>
        <v>#N/A</v>
      </c>
      <c r="J247" s="7" t="e">
        <f>VLOOKUP('Match Score and Team Input'!E247,finaloproutput[], 3, FALSE)</f>
        <v>#N/A</v>
      </c>
      <c r="K247" s="7" t="e">
        <f>VLOOKUP('Match Score and Team Input'!F247,finaloproutput[], 3, FALSE)</f>
        <v>#N/A</v>
      </c>
      <c r="L247" s="7" t="e">
        <f>VLOOKUP('Match Score and Team Input'!G247,finaloproutput[], 3, FALSE)</f>
        <v>#N/A</v>
      </c>
      <c r="M247" s="7" t="e">
        <f t="shared" si="32"/>
        <v>#N/A</v>
      </c>
      <c r="N247" s="7">
        <f>'Match Score and Team Input'!K247</f>
        <v>0</v>
      </c>
      <c r="O247" s="7" t="e">
        <f t="shared" si="33"/>
        <v>#N/A</v>
      </c>
      <c r="P247" s="7" t="e">
        <f t="shared" si="34"/>
        <v>#N/A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</row>
    <row r="248" spans="1:132">
      <c r="A248" s="12">
        <v>247</v>
      </c>
      <c r="B248" s="12"/>
      <c r="C248" s="14" t="e">
        <f>VLOOKUP('Match Score and Team Input'!B248, finaloproutput[],3,FALSE)</f>
        <v>#N/A</v>
      </c>
      <c r="D248" s="14" t="e">
        <f>VLOOKUP('Match Score and Team Input'!C248, finaloproutput[],3,FALSE)</f>
        <v>#N/A</v>
      </c>
      <c r="E248" s="14" t="e">
        <f>VLOOKUP('Match Score and Team Input'!D248, finaloproutput[],3,FALSE)</f>
        <v>#N/A</v>
      </c>
      <c r="F248" s="14" t="e">
        <f t="shared" si="35"/>
        <v>#N/A</v>
      </c>
      <c r="G248" s="14">
        <f>'Match Score and Team Input'!H248</f>
        <v>0</v>
      </c>
      <c r="H248" s="14" t="e">
        <f t="shared" si="30"/>
        <v>#N/A</v>
      </c>
      <c r="I248" s="14" t="e">
        <f t="shared" si="31"/>
        <v>#N/A</v>
      </c>
      <c r="J248" s="7" t="e">
        <f>VLOOKUP('Match Score and Team Input'!E248,finaloproutput[], 3, FALSE)</f>
        <v>#N/A</v>
      </c>
      <c r="K248" s="7" t="e">
        <f>VLOOKUP('Match Score and Team Input'!F248,finaloproutput[], 3, FALSE)</f>
        <v>#N/A</v>
      </c>
      <c r="L248" s="7" t="e">
        <f>VLOOKUP('Match Score and Team Input'!G248,finaloproutput[], 3, FALSE)</f>
        <v>#N/A</v>
      </c>
      <c r="M248" s="7" t="e">
        <f t="shared" si="32"/>
        <v>#N/A</v>
      </c>
      <c r="N248" s="7">
        <f>'Match Score and Team Input'!K248</f>
        <v>0</v>
      </c>
      <c r="O248" s="7" t="e">
        <f t="shared" si="33"/>
        <v>#N/A</v>
      </c>
      <c r="P248" s="7" t="e">
        <f t="shared" si="34"/>
        <v>#N/A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</row>
    <row r="249" spans="1:132">
      <c r="A249" s="12">
        <v>248</v>
      </c>
      <c r="B249" s="12"/>
      <c r="C249" s="14" t="e">
        <f>VLOOKUP('Match Score and Team Input'!B249, finaloproutput[],3,FALSE)</f>
        <v>#N/A</v>
      </c>
      <c r="D249" s="14" t="e">
        <f>VLOOKUP('Match Score and Team Input'!C249, finaloproutput[],3,FALSE)</f>
        <v>#N/A</v>
      </c>
      <c r="E249" s="14" t="e">
        <f>VLOOKUP('Match Score and Team Input'!D249, finaloproutput[],3,FALSE)</f>
        <v>#N/A</v>
      </c>
      <c r="F249" s="14" t="e">
        <f t="shared" si="35"/>
        <v>#N/A</v>
      </c>
      <c r="G249" s="14">
        <f>'Match Score and Team Input'!H249</f>
        <v>0</v>
      </c>
      <c r="H249" s="14" t="e">
        <f t="shared" si="30"/>
        <v>#N/A</v>
      </c>
      <c r="I249" s="14" t="e">
        <f t="shared" si="31"/>
        <v>#N/A</v>
      </c>
      <c r="J249" s="7" t="e">
        <f>VLOOKUP('Match Score and Team Input'!E249,finaloproutput[], 3, FALSE)</f>
        <v>#N/A</v>
      </c>
      <c r="K249" s="7" t="e">
        <f>VLOOKUP('Match Score and Team Input'!F249,finaloproutput[], 3, FALSE)</f>
        <v>#N/A</v>
      </c>
      <c r="L249" s="7" t="e">
        <f>VLOOKUP('Match Score and Team Input'!G249,finaloproutput[], 3, FALSE)</f>
        <v>#N/A</v>
      </c>
      <c r="M249" s="7" t="e">
        <f t="shared" si="32"/>
        <v>#N/A</v>
      </c>
      <c r="N249" s="7">
        <f>'Match Score and Team Input'!K249</f>
        <v>0</v>
      </c>
      <c r="O249" s="7" t="e">
        <f t="shared" si="33"/>
        <v>#N/A</v>
      </c>
      <c r="P249" s="7" t="e">
        <f t="shared" si="34"/>
        <v>#N/A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</row>
    <row r="250" spans="1:132">
      <c r="A250" s="12">
        <v>249</v>
      </c>
      <c r="B250" s="12"/>
      <c r="C250" s="14" t="e">
        <f>VLOOKUP('Match Score and Team Input'!B250, finaloproutput[],3,FALSE)</f>
        <v>#N/A</v>
      </c>
      <c r="D250" s="14" t="e">
        <f>VLOOKUP('Match Score and Team Input'!C250, finaloproutput[],3,FALSE)</f>
        <v>#N/A</v>
      </c>
      <c r="E250" s="14" t="e">
        <f>VLOOKUP('Match Score and Team Input'!D250, finaloproutput[],3,FALSE)</f>
        <v>#N/A</v>
      </c>
      <c r="F250" s="14" t="e">
        <f t="shared" si="35"/>
        <v>#N/A</v>
      </c>
      <c r="G250" s="14">
        <f>'Match Score and Team Input'!H250</f>
        <v>0</v>
      </c>
      <c r="H250" s="14" t="e">
        <f t="shared" si="30"/>
        <v>#N/A</v>
      </c>
      <c r="I250" s="14" t="e">
        <f t="shared" si="31"/>
        <v>#N/A</v>
      </c>
      <c r="J250" s="7" t="e">
        <f>VLOOKUP('Match Score and Team Input'!E250,finaloproutput[], 3, FALSE)</f>
        <v>#N/A</v>
      </c>
      <c r="K250" s="7" t="e">
        <f>VLOOKUP('Match Score and Team Input'!F250,finaloproutput[], 3, FALSE)</f>
        <v>#N/A</v>
      </c>
      <c r="L250" s="7" t="e">
        <f>VLOOKUP('Match Score and Team Input'!G250,finaloproutput[], 3, FALSE)</f>
        <v>#N/A</v>
      </c>
      <c r="M250" s="7" t="e">
        <f t="shared" si="32"/>
        <v>#N/A</v>
      </c>
      <c r="N250" s="7">
        <f>'Match Score and Team Input'!K250</f>
        <v>0</v>
      </c>
      <c r="O250" s="7" t="e">
        <f t="shared" si="33"/>
        <v>#N/A</v>
      </c>
      <c r="P250" s="7" t="e">
        <f t="shared" si="34"/>
        <v>#N/A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</row>
    <row r="251" spans="1:132">
      <c r="A251" s="12">
        <v>250</v>
      </c>
      <c r="B251" s="12"/>
      <c r="C251" s="14" t="e">
        <f>VLOOKUP('Match Score and Team Input'!B251, finaloproutput[],3,FALSE)</f>
        <v>#N/A</v>
      </c>
      <c r="D251" s="14" t="e">
        <f>VLOOKUP('Match Score and Team Input'!C251, finaloproutput[],3,FALSE)</f>
        <v>#N/A</v>
      </c>
      <c r="E251" s="14" t="e">
        <f>VLOOKUP('Match Score and Team Input'!D251, finaloproutput[],3,FALSE)</f>
        <v>#N/A</v>
      </c>
      <c r="F251" s="14" t="e">
        <f t="shared" si="35"/>
        <v>#N/A</v>
      </c>
      <c r="G251" s="14">
        <f>'Match Score and Team Input'!H251</f>
        <v>0</v>
      </c>
      <c r="H251" s="14" t="e">
        <f t="shared" si="30"/>
        <v>#N/A</v>
      </c>
      <c r="I251" s="14" t="e">
        <f t="shared" si="31"/>
        <v>#N/A</v>
      </c>
      <c r="J251" s="7" t="e">
        <f>VLOOKUP('Match Score and Team Input'!E251,finaloproutput[], 3, FALSE)</f>
        <v>#N/A</v>
      </c>
      <c r="K251" s="7" t="e">
        <f>VLOOKUP('Match Score and Team Input'!F251,finaloproutput[], 3, FALSE)</f>
        <v>#N/A</v>
      </c>
      <c r="L251" s="7" t="e">
        <f>VLOOKUP('Match Score and Team Input'!G251,finaloproutput[], 3, FALSE)</f>
        <v>#N/A</v>
      </c>
      <c r="M251" s="7" t="e">
        <f t="shared" si="32"/>
        <v>#N/A</v>
      </c>
      <c r="N251" s="7">
        <f>'Match Score and Team Input'!K251</f>
        <v>0</v>
      </c>
      <c r="O251" s="7" t="e">
        <f t="shared" si="33"/>
        <v>#N/A</v>
      </c>
      <c r="P251" s="7" t="e">
        <f t="shared" si="34"/>
        <v>#N/A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</row>
    <row r="252" spans="1:132">
      <c r="A252" s="12">
        <v>251</v>
      </c>
      <c r="B252" s="12"/>
      <c r="C252" s="14" t="e">
        <f>VLOOKUP('Match Score and Team Input'!B252, finaloproutput[],3,FALSE)</f>
        <v>#N/A</v>
      </c>
      <c r="D252" s="14" t="e">
        <f>VLOOKUP('Match Score and Team Input'!C252, finaloproutput[],3,FALSE)</f>
        <v>#N/A</v>
      </c>
      <c r="E252" s="14" t="e">
        <f>VLOOKUP('Match Score and Team Input'!D252, finaloproutput[],3,FALSE)</f>
        <v>#N/A</v>
      </c>
      <c r="F252" s="14" t="e">
        <f t="shared" si="35"/>
        <v>#N/A</v>
      </c>
      <c r="G252" s="14">
        <f>'Match Score and Team Input'!H252</f>
        <v>0</v>
      </c>
      <c r="H252" s="14" t="e">
        <f t="shared" si="30"/>
        <v>#N/A</v>
      </c>
      <c r="I252" s="14" t="e">
        <f t="shared" si="31"/>
        <v>#N/A</v>
      </c>
      <c r="J252" s="7" t="e">
        <f>VLOOKUP('Match Score and Team Input'!E252,finaloproutput[], 3, FALSE)</f>
        <v>#N/A</v>
      </c>
      <c r="K252" s="7" t="e">
        <f>VLOOKUP('Match Score and Team Input'!F252,finaloproutput[], 3, FALSE)</f>
        <v>#N/A</v>
      </c>
      <c r="L252" s="7" t="e">
        <f>VLOOKUP('Match Score and Team Input'!G252,finaloproutput[], 3, FALSE)</f>
        <v>#N/A</v>
      </c>
      <c r="M252" s="7" t="e">
        <f t="shared" si="32"/>
        <v>#N/A</v>
      </c>
      <c r="N252" s="7">
        <f>'Match Score and Team Input'!K252</f>
        <v>0</v>
      </c>
      <c r="O252" s="7" t="e">
        <f t="shared" si="33"/>
        <v>#N/A</v>
      </c>
      <c r="P252" s="7" t="e">
        <f t="shared" si="34"/>
        <v>#N/A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</row>
    <row r="253" spans="1:132">
      <c r="A253" s="12">
        <v>252</v>
      </c>
      <c r="B253" s="12"/>
      <c r="C253" s="14" t="e">
        <f>VLOOKUP('Match Score and Team Input'!B253, finaloproutput[],3,FALSE)</f>
        <v>#N/A</v>
      </c>
      <c r="D253" s="14" t="e">
        <f>VLOOKUP('Match Score and Team Input'!C253, finaloproutput[],3,FALSE)</f>
        <v>#N/A</v>
      </c>
      <c r="E253" s="14" t="e">
        <f>VLOOKUP('Match Score and Team Input'!D253, finaloproutput[],3,FALSE)</f>
        <v>#N/A</v>
      </c>
      <c r="F253" s="14" t="e">
        <f t="shared" si="35"/>
        <v>#N/A</v>
      </c>
      <c r="G253" s="14">
        <f>'Match Score and Team Input'!H253</f>
        <v>0</v>
      </c>
      <c r="H253" s="14" t="e">
        <f t="shared" si="30"/>
        <v>#N/A</v>
      </c>
      <c r="I253" s="14" t="e">
        <f t="shared" si="31"/>
        <v>#N/A</v>
      </c>
      <c r="J253" s="7" t="e">
        <f>VLOOKUP('Match Score and Team Input'!E253,finaloproutput[], 3, FALSE)</f>
        <v>#N/A</v>
      </c>
      <c r="K253" s="7" t="e">
        <f>VLOOKUP('Match Score and Team Input'!F253,finaloproutput[], 3, FALSE)</f>
        <v>#N/A</v>
      </c>
      <c r="L253" s="7" t="e">
        <f>VLOOKUP('Match Score and Team Input'!G253,finaloproutput[], 3, FALSE)</f>
        <v>#N/A</v>
      </c>
      <c r="M253" s="7" t="e">
        <f t="shared" si="32"/>
        <v>#N/A</v>
      </c>
      <c r="N253" s="7">
        <f>'Match Score and Team Input'!K253</f>
        <v>0</v>
      </c>
      <c r="O253" s="7" t="e">
        <f t="shared" si="33"/>
        <v>#N/A</v>
      </c>
      <c r="P253" s="7" t="e">
        <f t="shared" si="34"/>
        <v>#N/A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</row>
    <row r="254" spans="1:132">
      <c r="A254" s="12">
        <v>253</v>
      </c>
      <c r="B254" s="12"/>
      <c r="C254" s="14" t="e">
        <f>VLOOKUP('Match Score and Team Input'!B254, finaloproutput[],3,FALSE)</f>
        <v>#N/A</v>
      </c>
      <c r="D254" s="14" t="e">
        <f>VLOOKUP('Match Score and Team Input'!C254, finaloproutput[],3,FALSE)</f>
        <v>#N/A</v>
      </c>
      <c r="E254" s="14" t="e">
        <f>VLOOKUP('Match Score and Team Input'!D254, finaloproutput[],3,FALSE)</f>
        <v>#N/A</v>
      </c>
      <c r="F254" s="14" t="e">
        <f t="shared" si="35"/>
        <v>#N/A</v>
      </c>
      <c r="G254" s="14">
        <f>'Match Score and Team Input'!H254</f>
        <v>0</v>
      </c>
      <c r="H254" s="14" t="e">
        <f t="shared" si="30"/>
        <v>#N/A</v>
      </c>
      <c r="I254" s="14" t="e">
        <f t="shared" si="31"/>
        <v>#N/A</v>
      </c>
      <c r="J254" s="7" t="e">
        <f>VLOOKUP('Match Score and Team Input'!E254,finaloproutput[], 3, FALSE)</f>
        <v>#N/A</v>
      </c>
      <c r="K254" s="7" t="e">
        <f>VLOOKUP('Match Score and Team Input'!F254,finaloproutput[], 3, FALSE)</f>
        <v>#N/A</v>
      </c>
      <c r="L254" s="7" t="e">
        <f>VLOOKUP('Match Score and Team Input'!G254,finaloproutput[], 3, FALSE)</f>
        <v>#N/A</v>
      </c>
      <c r="M254" s="7" t="e">
        <f t="shared" si="32"/>
        <v>#N/A</v>
      </c>
      <c r="N254" s="7">
        <f>'Match Score and Team Input'!K254</f>
        <v>0</v>
      </c>
      <c r="O254" s="7" t="e">
        <f t="shared" si="33"/>
        <v>#N/A</v>
      </c>
      <c r="P254" s="7" t="e">
        <f t="shared" si="34"/>
        <v>#N/A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</row>
    <row r="255" spans="1:132">
      <c r="A255" s="12">
        <v>254</v>
      </c>
      <c r="B255" s="12"/>
      <c r="C255" s="14" t="e">
        <f>VLOOKUP('Match Score and Team Input'!B255, finaloproutput[],3,FALSE)</f>
        <v>#N/A</v>
      </c>
      <c r="D255" s="14" t="e">
        <f>VLOOKUP('Match Score and Team Input'!C255, finaloproutput[],3,FALSE)</f>
        <v>#N/A</v>
      </c>
      <c r="E255" s="14" t="e">
        <f>VLOOKUP('Match Score and Team Input'!D255, finaloproutput[],3,FALSE)</f>
        <v>#N/A</v>
      </c>
      <c r="F255" s="14" t="e">
        <f t="shared" si="35"/>
        <v>#N/A</v>
      </c>
      <c r="G255" s="14">
        <f>'Match Score and Team Input'!H255</f>
        <v>0</v>
      </c>
      <c r="H255" s="14" t="e">
        <f t="shared" si="30"/>
        <v>#N/A</v>
      </c>
      <c r="I255" s="14" t="e">
        <f t="shared" si="31"/>
        <v>#N/A</v>
      </c>
      <c r="J255" s="7" t="e">
        <f>VLOOKUP('Match Score and Team Input'!E255,finaloproutput[], 3, FALSE)</f>
        <v>#N/A</v>
      </c>
      <c r="K255" s="7" t="e">
        <f>VLOOKUP('Match Score and Team Input'!F255,finaloproutput[], 3, FALSE)</f>
        <v>#N/A</v>
      </c>
      <c r="L255" s="7" t="e">
        <f>VLOOKUP('Match Score and Team Input'!G255,finaloproutput[], 3, FALSE)</f>
        <v>#N/A</v>
      </c>
      <c r="M255" s="7" t="e">
        <f t="shared" si="32"/>
        <v>#N/A</v>
      </c>
      <c r="N255" s="7">
        <f>'Match Score and Team Input'!K255</f>
        <v>0</v>
      </c>
      <c r="O255" s="7" t="e">
        <f t="shared" si="33"/>
        <v>#N/A</v>
      </c>
      <c r="P255" s="7" t="e">
        <f t="shared" si="34"/>
        <v>#N/A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</row>
    <row r="256" spans="1:132">
      <c r="A256" s="12">
        <v>255</v>
      </c>
      <c r="B256" s="12"/>
      <c r="C256" s="14" t="e">
        <f>VLOOKUP('Match Score and Team Input'!B256, finaloproutput[],3,FALSE)</f>
        <v>#N/A</v>
      </c>
      <c r="D256" s="14" t="e">
        <f>VLOOKUP('Match Score and Team Input'!C256, finaloproutput[],3,FALSE)</f>
        <v>#N/A</v>
      </c>
      <c r="E256" s="14" t="e">
        <f>VLOOKUP('Match Score and Team Input'!D256, finaloproutput[],3,FALSE)</f>
        <v>#N/A</v>
      </c>
      <c r="F256" s="14" t="e">
        <f t="shared" si="35"/>
        <v>#N/A</v>
      </c>
      <c r="G256" s="14">
        <f>'Match Score and Team Input'!H256</f>
        <v>0</v>
      </c>
      <c r="H256" s="14" t="e">
        <f t="shared" si="30"/>
        <v>#N/A</v>
      </c>
      <c r="I256" s="14" t="e">
        <f t="shared" si="31"/>
        <v>#N/A</v>
      </c>
      <c r="J256" s="7" t="e">
        <f>VLOOKUP('Match Score and Team Input'!E256,finaloproutput[], 3, FALSE)</f>
        <v>#N/A</v>
      </c>
      <c r="K256" s="7" t="e">
        <f>VLOOKUP('Match Score and Team Input'!F256,finaloproutput[], 3, FALSE)</f>
        <v>#N/A</v>
      </c>
      <c r="L256" s="7" t="e">
        <f>VLOOKUP('Match Score and Team Input'!G256,finaloproutput[], 3, FALSE)</f>
        <v>#N/A</v>
      </c>
      <c r="M256" s="7" t="e">
        <f t="shared" si="32"/>
        <v>#N/A</v>
      </c>
      <c r="N256" s="7">
        <f>'Match Score and Team Input'!K256</f>
        <v>0</v>
      </c>
      <c r="O256" s="7" t="e">
        <f t="shared" si="33"/>
        <v>#N/A</v>
      </c>
      <c r="P256" s="7" t="e">
        <f t="shared" si="34"/>
        <v>#N/A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</row>
    <row r="257" spans="1:132">
      <c r="A257" s="12">
        <v>256</v>
      </c>
      <c r="B257" s="12"/>
      <c r="C257" s="14" t="e">
        <f>VLOOKUP('Match Score and Team Input'!B257, finaloproutput[],3,FALSE)</f>
        <v>#N/A</v>
      </c>
      <c r="D257" s="14" t="e">
        <f>VLOOKUP('Match Score and Team Input'!C257, finaloproutput[],3,FALSE)</f>
        <v>#N/A</v>
      </c>
      <c r="E257" s="14" t="e">
        <f>VLOOKUP('Match Score and Team Input'!D257, finaloproutput[],3,FALSE)</f>
        <v>#N/A</v>
      </c>
      <c r="F257" s="14" t="e">
        <f t="shared" si="35"/>
        <v>#N/A</v>
      </c>
      <c r="G257" s="14">
        <f>'Match Score and Team Input'!H257</f>
        <v>0</v>
      </c>
      <c r="H257" s="14" t="e">
        <f t="shared" si="30"/>
        <v>#N/A</v>
      </c>
      <c r="I257" s="14" t="e">
        <f t="shared" si="31"/>
        <v>#N/A</v>
      </c>
      <c r="J257" s="7" t="e">
        <f>VLOOKUP('Match Score and Team Input'!E257,finaloproutput[], 3, FALSE)</f>
        <v>#N/A</v>
      </c>
      <c r="K257" s="7" t="e">
        <f>VLOOKUP('Match Score and Team Input'!F257,finaloproutput[], 3, FALSE)</f>
        <v>#N/A</v>
      </c>
      <c r="L257" s="7" t="e">
        <f>VLOOKUP('Match Score and Team Input'!G257,finaloproutput[], 3, FALSE)</f>
        <v>#N/A</v>
      </c>
      <c r="M257" s="7" t="e">
        <f t="shared" si="32"/>
        <v>#N/A</v>
      </c>
      <c r="N257" s="7">
        <f>'Match Score and Team Input'!K257</f>
        <v>0</v>
      </c>
      <c r="O257" s="7" t="e">
        <f t="shared" si="33"/>
        <v>#N/A</v>
      </c>
      <c r="P257" s="7" t="e">
        <f t="shared" si="34"/>
        <v>#N/A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</row>
    <row r="258" spans="1:132">
      <c r="A258" s="12">
        <v>257</v>
      </c>
      <c r="B258" s="12"/>
      <c r="C258" s="14" t="e">
        <f>VLOOKUP('Match Score and Team Input'!B258, finaloproutput[],3,FALSE)</f>
        <v>#N/A</v>
      </c>
      <c r="D258" s="14" t="e">
        <f>VLOOKUP('Match Score and Team Input'!C258, finaloproutput[],3,FALSE)</f>
        <v>#N/A</v>
      </c>
      <c r="E258" s="14" t="e">
        <f>VLOOKUP('Match Score and Team Input'!D258, finaloproutput[],3,FALSE)</f>
        <v>#N/A</v>
      </c>
      <c r="F258" s="14" t="e">
        <f t="shared" si="35"/>
        <v>#N/A</v>
      </c>
      <c r="G258" s="14">
        <f>'Match Score and Team Input'!H258</f>
        <v>0</v>
      </c>
      <c r="H258" s="14" t="e">
        <f t="shared" si="30"/>
        <v>#N/A</v>
      </c>
      <c r="I258" s="14" t="e">
        <f t="shared" si="31"/>
        <v>#N/A</v>
      </c>
      <c r="J258" s="7" t="e">
        <f>VLOOKUP('Match Score and Team Input'!E258,finaloproutput[], 3, FALSE)</f>
        <v>#N/A</v>
      </c>
      <c r="K258" s="7" t="e">
        <f>VLOOKUP('Match Score and Team Input'!F258,finaloproutput[], 3, FALSE)</f>
        <v>#N/A</v>
      </c>
      <c r="L258" s="7" t="e">
        <f>VLOOKUP('Match Score and Team Input'!G258,finaloproutput[], 3, FALSE)</f>
        <v>#N/A</v>
      </c>
      <c r="M258" s="7" t="e">
        <f t="shared" si="32"/>
        <v>#N/A</v>
      </c>
      <c r="N258" s="7">
        <f>'Match Score and Team Input'!K258</f>
        <v>0</v>
      </c>
      <c r="O258" s="7" t="e">
        <f t="shared" si="33"/>
        <v>#N/A</v>
      </c>
      <c r="P258" s="7" t="e">
        <f t="shared" si="34"/>
        <v>#N/A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</row>
    <row r="259" spans="1:132">
      <c r="A259" s="12">
        <v>258</v>
      </c>
      <c r="B259" s="12"/>
      <c r="C259" s="14" t="e">
        <f>VLOOKUP('Match Score and Team Input'!B259, finaloproutput[],3,FALSE)</f>
        <v>#N/A</v>
      </c>
      <c r="D259" s="14" t="e">
        <f>VLOOKUP('Match Score and Team Input'!C259, finaloproutput[],3,FALSE)</f>
        <v>#N/A</v>
      </c>
      <c r="E259" s="14" t="e">
        <f>VLOOKUP('Match Score and Team Input'!D259, finaloproutput[],3,FALSE)</f>
        <v>#N/A</v>
      </c>
      <c r="F259" s="14" t="e">
        <f t="shared" si="35"/>
        <v>#N/A</v>
      </c>
      <c r="G259" s="14">
        <f>'Match Score and Team Input'!H259</f>
        <v>0</v>
      </c>
      <c r="H259" s="14" t="e">
        <f t="shared" si="30"/>
        <v>#N/A</v>
      </c>
      <c r="I259" s="14" t="e">
        <f t="shared" si="31"/>
        <v>#N/A</v>
      </c>
      <c r="J259" s="7" t="e">
        <f>VLOOKUP('Match Score and Team Input'!E259,finaloproutput[], 3, FALSE)</f>
        <v>#N/A</v>
      </c>
      <c r="K259" s="7" t="e">
        <f>VLOOKUP('Match Score and Team Input'!F259,finaloproutput[], 3, FALSE)</f>
        <v>#N/A</v>
      </c>
      <c r="L259" s="7" t="e">
        <f>VLOOKUP('Match Score and Team Input'!G259,finaloproutput[], 3, FALSE)</f>
        <v>#N/A</v>
      </c>
      <c r="M259" s="7" t="e">
        <f t="shared" si="32"/>
        <v>#N/A</v>
      </c>
      <c r="N259" s="7">
        <f>'Match Score and Team Input'!K259</f>
        <v>0</v>
      </c>
      <c r="O259" s="7" t="e">
        <f t="shared" si="33"/>
        <v>#N/A</v>
      </c>
      <c r="P259" s="7" t="e">
        <f t="shared" si="34"/>
        <v>#N/A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</row>
    <row r="260" spans="1:132">
      <c r="A260" s="12">
        <v>259</v>
      </c>
      <c r="B260" s="12"/>
      <c r="C260" s="14" t="e">
        <f>VLOOKUP('Match Score and Team Input'!B260, finaloproutput[],3,FALSE)</f>
        <v>#N/A</v>
      </c>
      <c r="D260" s="14" t="e">
        <f>VLOOKUP('Match Score and Team Input'!C260, finaloproutput[],3,FALSE)</f>
        <v>#N/A</v>
      </c>
      <c r="E260" s="14" t="e">
        <f>VLOOKUP('Match Score and Team Input'!D260, finaloproutput[],3,FALSE)</f>
        <v>#N/A</v>
      </c>
      <c r="F260" s="14" t="e">
        <f t="shared" si="35"/>
        <v>#N/A</v>
      </c>
      <c r="G260" s="14">
        <f>'Match Score and Team Input'!H260</f>
        <v>0</v>
      </c>
      <c r="H260" s="14" t="e">
        <f t="shared" si="30"/>
        <v>#N/A</v>
      </c>
      <c r="I260" s="14" t="e">
        <f t="shared" si="31"/>
        <v>#N/A</v>
      </c>
      <c r="J260" s="7" t="e">
        <f>VLOOKUP('Match Score and Team Input'!E260,finaloproutput[], 3, FALSE)</f>
        <v>#N/A</v>
      </c>
      <c r="K260" s="7" t="e">
        <f>VLOOKUP('Match Score and Team Input'!F260,finaloproutput[], 3, FALSE)</f>
        <v>#N/A</v>
      </c>
      <c r="L260" s="7" t="e">
        <f>VLOOKUP('Match Score and Team Input'!G260,finaloproutput[], 3, FALSE)</f>
        <v>#N/A</v>
      </c>
      <c r="M260" s="7" t="e">
        <f t="shared" si="32"/>
        <v>#N/A</v>
      </c>
      <c r="N260" s="7">
        <f>'Match Score and Team Input'!K260</f>
        <v>0</v>
      </c>
      <c r="O260" s="7" t="e">
        <f t="shared" si="33"/>
        <v>#N/A</v>
      </c>
      <c r="P260" s="7" t="e">
        <f t="shared" si="34"/>
        <v>#N/A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</row>
    <row r="261" spans="1:132">
      <c r="A261" s="12">
        <v>260</v>
      </c>
      <c r="B261" s="12"/>
      <c r="C261" s="14" t="e">
        <f>VLOOKUP('Match Score and Team Input'!B261, finaloproutput[],3,FALSE)</f>
        <v>#N/A</v>
      </c>
      <c r="D261" s="14" t="e">
        <f>VLOOKUP('Match Score and Team Input'!C261, finaloproutput[],3,FALSE)</f>
        <v>#N/A</v>
      </c>
      <c r="E261" s="14" t="e">
        <f>VLOOKUP('Match Score and Team Input'!D261, finaloproutput[],3,FALSE)</f>
        <v>#N/A</v>
      </c>
      <c r="F261" s="14" t="e">
        <f t="shared" si="35"/>
        <v>#N/A</v>
      </c>
      <c r="G261" s="14">
        <f>'Match Score and Team Input'!H261</f>
        <v>0</v>
      </c>
      <c r="H261" s="14" t="e">
        <f t="shared" si="30"/>
        <v>#N/A</v>
      </c>
      <c r="I261" s="14" t="e">
        <f t="shared" si="31"/>
        <v>#N/A</v>
      </c>
      <c r="J261" s="7" t="e">
        <f>VLOOKUP('Match Score and Team Input'!E261,finaloproutput[], 3, FALSE)</f>
        <v>#N/A</v>
      </c>
      <c r="K261" s="7" t="e">
        <f>VLOOKUP('Match Score and Team Input'!F261,finaloproutput[], 3, FALSE)</f>
        <v>#N/A</v>
      </c>
      <c r="L261" s="7" t="e">
        <f>VLOOKUP('Match Score and Team Input'!G261,finaloproutput[], 3, FALSE)</f>
        <v>#N/A</v>
      </c>
      <c r="M261" s="7" t="e">
        <f t="shared" si="32"/>
        <v>#N/A</v>
      </c>
      <c r="N261" s="7">
        <f>'Match Score and Team Input'!K261</f>
        <v>0</v>
      </c>
      <c r="O261" s="7" t="e">
        <f t="shared" si="33"/>
        <v>#N/A</v>
      </c>
      <c r="P261" s="7" t="e">
        <f t="shared" si="34"/>
        <v>#N/A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</row>
    <row r="262" spans="1:132">
      <c r="A262" s="12">
        <v>261</v>
      </c>
      <c r="B262" s="12"/>
      <c r="C262" s="14" t="e">
        <f>VLOOKUP('Match Score and Team Input'!B262, finaloproutput[],3,FALSE)</f>
        <v>#N/A</v>
      </c>
      <c r="D262" s="14" t="e">
        <f>VLOOKUP('Match Score and Team Input'!C262, finaloproutput[],3,FALSE)</f>
        <v>#N/A</v>
      </c>
      <c r="E262" s="14" t="e">
        <f>VLOOKUP('Match Score and Team Input'!D262, finaloproutput[],3,FALSE)</f>
        <v>#N/A</v>
      </c>
      <c r="F262" s="14" t="e">
        <f t="shared" si="35"/>
        <v>#N/A</v>
      </c>
      <c r="G262" s="14">
        <f>'Match Score and Team Input'!H262</f>
        <v>0</v>
      </c>
      <c r="H262" s="14" t="e">
        <f t="shared" si="30"/>
        <v>#N/A</v>
      </c>
      <c r="I262" s="14" t="e">
        <f t="shared" si="31"/>
        <v>#N/A</v>
      </c>
      <c r="J262" s="7" t="e">
        <f>VLOOKUP('Match Score and Team Input'!E262,finaloproutput[], 3, FALSE)</f>
        <v>#N/A</v>
      </c>
      <c r="K262" s="7" t="e">
        <f>VLOOKUP('Match Score and Team Input'!F262,finaloproutput[], 3, FALSE)</f>
        <v>#N/A</v>
      </c>
      <c r="L262" s="7" t="e">
        <f>VLOOKUP('Match Score and Team Input'!G262,finaloproutput[], 3, FALSE)</f>
        <v>#N/A</v>
      </c>
      <c r="M262" s="7" t="e">
        <f t="shared" si="32"/>
        <v>#N/A</v>
      </c>
      <c r="N262" s="7">
        <f>'Match Score and Team Input'!K262</f>
        <v>0</v>
      </c>
      <c r="O262" s="7" t="e">
        <f t="shared" si="33"/>
        <v>#N/A</v>
      </c>
      <c r="P262" s="7" t="e">
        <f t="shared" si="34"/>
        <v>#N/A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</row>
    <row r="263" spans="1:132">
      <c r="A263" s="12">
        <v>262</v>
      </c>
      <c r="B263" s="12"/>
      <c r="C263" s="14" t="e">
        <f>VLOOKUP('Match Score and Team Input'!B263, finaloproutput[],3,FALSE)</f>
        <v>#N/A</v>
      </c>
      <c r="D263" s="14" t="e">
        <f>VLOOKUP('Match Score and Team Input'!C263, finaloproutput[],3,FALSE)</f>
        <v>#N/A</v>
      </c>
      <c r="E263" s="14" t="e">
        <f>VLOOKUP('Match Score and Team Input'!D263, finaloproutput[],3,FALSE)</f>
        <v>#N/A</v>
      </c>
      <c r="F263" s="14" t="e">
        <f t="shared" si="35"/>
        <v>#N/A</v>
      </c>
      <c r="G263" s="14">
        <f>'Match Score and Team Input'!H263</f>
        <v>0</v>
      </c>
      <c r="H263" s="14" t="e">
        <f t="shared" si="30"/>
        <v>#N/A</v>
      </c>
      <c r="I263" s="14" t="e">
        <f t="shared" si="31"/>
        <v>#N/A</v>
      </c>
      <c r="J263" s="7" t="e">
        <f>VLOOKUP('Match Score and Team Input'!E263,finaloproutput[], 3, FALSE)</f>
        <v>#N/A</v>
      </c>
      <c r="K263" s="7" t="e">
        <f>VLOOKUP('Match Score and Team Input'!F263,finaloproutput[], 3, FALSE)</f>
        <v>#N/A</v>
      </c>
      <c r="L263" s="7" t="e">
        <f>VLOOKUP('Match Score and Team Input'!G263,finaloproutput[], 3, FALSE)</f>
        <v>#N/A</v>
      </c>
      <c r="M263" s="7" t="e">
        <f t="shared" si="32"/>
        <v>#N/A</v>
      </c>
      <c r="N263" s="7">
        <f>'Match Score and Team Input'!K263</f>
        <v>0</v>
      </c>
      <c r="O263" s="7" t="e">
        <f t="shared" si="33"/>
        <v>#N/A</v>
      </c>
      <c r="P263" s="7" t="e">
        <f t="shared" si="34"/>
        <v>#N/A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</row>
    <row r="264" spans="1:132">
      <c r="A264" s="12">
        <v>263</v>
      </c>
      <c r="B264" s="12"/>
      <c r="C264" s="14" t="e">
        <f>VLOOKUP('Match Score and Team Input'!B264, finaloproutput[],3,FALSE)</f>
        <v>#N/A</v>
      </c>
      <c r="D264" s="14" t="e">
        <f>VLOOKUP('Match Score and Team Input'!C264, finaloproutput[],3,FALSE)</f>
        <v>#N/A</v>
      </c>
      <c r="E264" s="14" t="e">
        <f>VLOOKUP('Match Score and Team Input'!D264, finaloproutput[],3,FALSE)</f>
        <v>#N/A</v>
      </c>
      <c r="F264" s="14" t="e">
        <f t="shared" si="35"/>
        <v>#N/A</v>
      </c>
      <c r="G264" s="14">
        <f>'Match Score and Team Input'!H264</f>
        <v>0</v>
      </c>
      <c r="H264" s="14" t="e">
        <f t="shared" si="30"/>
        <v>#N/A</v>
      </c>
      <c r="I264" s="14" t="e">
        <f t="shared" si="31"/>
        <v>#N/A</v>
      </c>
      <c r="J264" s="7" t="e">
        <f>VLOOKUP('Match Score and Team Input'!E264,finaloproutput[], 3, FALSE)</f>
        <v>#N/A</v>
      </c>
      <c r="K264" s="7" t="e">
        <f>VLOOKUP('Match Score and Team Input'!F264,finaloproutput[], 3, FALSE)</f>
        <v>#N/A</v>
      </c>
      <c r="L264" s="7" t="e">
        <f>VLOOKUP('Match Score and Team Input'!G264,finaloproutput[], 3, FALSE)</f>
        <v>#N/A</v>
      </c>
      <c r="M264" s="7" t="e">
        <f t="shared" si="32"/>
        <v>#N/A</v>
      </c>
      <c r="N264" s="7">
        <f>'Match Score and Team Input'!K264</f>
        <v>0</v>
      </c>
      <c r="O264" s="7" t="e">
        <f t="shared" si="33"/>
        <v>#N/A</v>
      </c>
      <c r="P264" s="7" t="e">
        <f t="shared" si="34"/>
        <v>#N/A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</row>
    <row r="265" spans="1:132">
      <c r="A265" s="12">
        <v>264</v>
      </c>
      <c r="B265" s="12"/>
      <c r="C265" s="14" t="e">
        <f>VLOOKUP('Match Score and Team Input'!B265, finaloproutput[],3,FALSE)</f>
        <v>#N/A</v>
      </c>
      <c r="D265" s="14" t="e">
        <f>VLOOKUP('Match Score and Team Input'!C265, finaloproutput[],3,FALSE)</f>
        <v>#N/A</v>
      </c>
      <c r="E265" s="14" t="e">
        <f>VLOOKUP('Match Score and Team Input'!D265, finaloproutput[],3,FALSE)</f>
        <v>#N/A</v>
      </c>
      <c r="F265" s="14" t="e">
        <f t="shared" si="35"/>
        <v>#N/A</v>
      </c>
      <c r="G265" s="14">
        <f>'Match Score and Team Input'!H265</f>
        <v>0</v>
      </c>
      <c r="H265" s="14" t="e">
        <f t="shared" si="30"/>
        <v>#N/A</v>
      </c>
      <c r="I265" s="14" t="e">
        <f t="shared" si="31"/>
        <v>#N/A</v>
      </c>
      <c r="J265" s="7" t="e">
        <f>VLOOKUP('Match Score and Team Input'!E265,finaloproutput[], 3, FALSE)</f>
        <v>#N/A</v>
      </c>
      <c r="K265" s="7" t="e">
        <f>VLOOKUP('Match Score and Team Input'!F265,finaloproutput[], 3, FALSE)</f>
        <v>#N/A</v>
      </c>
      <c r="L265" s="7" t="e">
        <f>VLOOKUP('Match Score and Team Input'!G265,finaloproutput[], 3, FALSE)</f>
        <v>#N/A</v>
      </c>
      <c r="M265" s="7" t="e">
        <f t="shared" si="32"/>
        <v>#N/A</v>
      </c>
      <c r="N265" s="7">
        <f>'Match Score and Team Input'!K265</f>
        <v>0</v>
      </c>
      <c r="O265" s="7" t="e">
        <f t="shared" si="33"/>
        <v>#N/A</v>
      </c>
      <c r="P265" s="7" t="e">
        <f t="shared" si="34"/>
        <v>#N/A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</row>
    <row r="266" spans="1:132">
      <c r="A266" s="12">
        <v>265</v>
      </c>
      <c r="B266" s="12"/>
      <c r="C266" s="14" t="e">
        <f>VLOOKUP('Match Score and Team Input'!B266, finaloproutput[],3,FALSE)</f>
        <v>#N/A</v>
      </c>
      <c r="D266" s="14" t="e">
        <f>VLOOKUP('Match Score and Team Input'!C266, finaloproutput[],3,FALSE)</f>
        <v>#N/A</v>
      </c>
      <c r="E266" s="14" t="e">
        <f>VLOOKUP('Match Score and Team Input'!D266, finaloproutput[],3,FALSE)</f>
        <v>#N/A</v>
      </c>
      <c r="F266" s="14" t="e">
        <f t="shared" si="35"/>
        <v>#N/A</v>
      </c>
      <c r="G266" s="14">
        <f>'Match Score and Team Input'!H266</f>
        <v>0</v>
      </c>
      <c r="H266" s="14" t="e">
        <f t="shared" si="30"/>
        <v>#N/A</v>
      </c>
      <c r="I266" s="14" t="e">
        <f t="shared" si="31"/>
        <v>#N/A</v>
      </c>
      <c r="J266" s="7" t="e">
        <f>VLOOKUP('Match Score and Team Input'!E266,finaloproutput[], 3, FALSE)</f>
        <v>#N/A</v>
      </c>
      <c r="K266" s="7" t="e">
        <f>VLOOKUP('Match Score and Team Input'!F266,finaloproutput[], 3, FALSE)</f>
        <v>#N/A</v>
      </c>
      <c r="L266" s="7" t="e">
        <f>VLOOKUP('Match Score and Team Input'!G266,finaloproutput[], 3, FALSE)</f>
        <v>#N/A</v>
      </c>
      <c r="M266" s="7" t="e">
        <f t="shared" si="32"/>
        <v>#N/A</v>
      </c>
      <c r="N266" s="7">
        <f>'Match Score and Team Input'!K266</f>
        <v>0</v>
      </c>
      <c r="O266" s="7" t="e">
        <f t="shared" si="33"/>
        <v>#N/A</v>
      </c>
      <c r="P266" s="7" t="e">
        <f t="shared" si="34"/>
        <v>#N/A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</row>
    <row r="267" spans="1:132">
      <c r="A267" s="12">
        <v>266</v>
      </c>
      <c r="B267" s="12"/>
      <c r="C267" s="14" t="e">
        <f>VLOOKUP('Match Score and Team Input'!B267, finaloproutput[],3,FALSE)</f>
        <v>#N/A</v>
      </c>
      <c r="D267" s="14" t="e">
        <f>VLOOKUP('Match Score and Team Input'!C267, finaloproutput[],3,FALSE)</f>
        <v>#N/A</v>
      </c>
      <c r="E267" s="14" t="e">
        <f>VLOOKUP('Match Score and Team Input'!D267, finaloproutput[],3,FALSE)</f>
        <v>#N/A</v>
      </c>
      <c r="F267" s="14" t="e">
        <f t="shared" si="35"/>
        <v>#N/A</v>
      </c>
      <c r="G267" s="14">
        <f>'Match Score and Team Input'!H267</f>
        <v>0</v>
      </c>
      <c r="H267" s="14" t="e">
        <f t="shared" si="30"/>
        <v>#N/A</v>
      </c>
      <c r="I267" s="14" t="e">
        <f t="shared" si="31"/>
        <v>#N/A</v>
      </c>
      <c r="J267" s="7" t="e">
        <f>VLOOKUP('Match Score and Team Input'!E267,finaloproutput[], 3, FALSE)</f>
        <v>#N/A</v>
      </c>
      <c r="K267" s="7" t="e">
        <f>VLOOKUP('Match Score and Team Input'!F267,finaloproutput[], 3, FALSE)</f>
        <v>#N/A</v>
      </c>
      <c r="L267" s="7" t="e">
        <f>VLOOKUP('Match Score and Team Input'!G267,finaloproutput[], 3, FALSE)</f>
        <v>#N/A</v>
      </c>
      <c r="M267" s="7" t="e">
        <f t="shared" si="32"/>
        <v>#N/A</v>
      </c>
      <c r="N267" s="7">
        <f>'Match Score and Team Input'!K267</f>
        <v>0</v>
      </c>
      <c r="O267" s="7" t="e">
        <f t="shared" si="33"/>
        <v>#N/A</v>
      </c>
      <c r="P267" s="7" t="e">
        <f t="shared" si="34"/>
        <v>#N/A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</row>
    <row r="268" spans="1:132">
      <c r="A268" s="12">
        <v>267</v>
      </c>
      <c r="B268" s="12"/>
      <c r="C268" s="14" t="e">
        <f>VLOOKUP('Match Score and Team Input'!B268, finaloproutput[],3,FALSE)</f>
        <v>#N/A</v>
      </c>
      <c r="D268" s="14" t="e">
        <f>VLOOKUP('Match Score and Team Input'!C268, finaloproutput[],3,FALSE)</f>
        <v>#N/A</v>
      </c>
      <c r="E268" s="14" t="e">
        <f>VLOOKUP('Match Score and Team Input'!D268, finaloproutput[],3,FALSE)</f>
        <v>#N/A</v>
      </c>
      <c r="F268" s="14" t="e">
        <f t="shared" si="35"/>
        <v>#N/A</v>
      </c>
      <c r="G268" s="14">
        <f>'Match Score and Team Input'!H268</f>
        <v>0</v>
      </c>
      <c r="H268" s="14" t="e">
        <f t="shared" si="30"/>
        <v>#N/A</v>
      </c>
      <c r="I268" s="14" t="e">
        <f t="shared" si="31"/>
        <v>#N/A</v>
      </c>
      <c r="J268" s="7" t="e">
        <f>VLOOKUP('Match Score and Team Input'!E268,finaloproutput[], 3, FALSE)</f>
        <v>#N/A</v>
      </c>
      <c r="K268" s="7" t="e">
        <f>VLOOKUP('Match Score and Team Input'!F268,finaloproutput[], 3, FALSE)</f>
        <v>#N/A</v>
      </c>
      <c r="L268" s="7" t="e">
        <f>VLOOKUP('Match Score and Team Input'!G268,finaloproutput[], 3, FALSE)</f>
        <v>#N/A</v>
      </c>
      <c r="M268" s="7" t="e">
        <f t="shared" si="32"/>
        <v>#N/A</v>
      </c>
      <c r="N268" s="7">
        <f>'Match Score and Team Input'!K268</f>
        <v>0</v>
      </c>
      <c r="O268" s="7" t="e">
        <f t="shared" si="33"/>
        <v>#N/A</v>
      </c>
      <c r="P268" s="7" t="e">
        <f t="shared" si="34"/>
        <v>#N/A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</row>
    <row r="269" spans="1:132">
      <c r="A269" s="12">
        <v>268</v>
      </c>
      <c r="B269" s="12"/>
      <c r="C269" s="14" t="e">
        <f>VLOOKUP('Match Score and Team Input'!B269, finaloproutput[],3,FALSE)</f>
        <v>#N/A</v>
      </c>
      <c r="D269" s="14" t="e">
        <f>VLOOKUP('Match Score and Team Input'!C269, finaloproutput[],3,FALSE)</f>
        <v>#N/A</v>
      </c>
      <c r="E269" s="14" t="e">
        <f>VLOOKUP('Match Score and Team Input'!D269, finaloproutput[],3,FALSE)</f>
        <v>#N/A</v>
      </c>
      <c r="F269" s="14" t="e">
        <f t="shared" si="35"/>
        <v>#N/A</v>
      </c>
      <c r="G269" s="14">
        <f>'Match Score and Team Input'!H269</f>
        <v>0</v>
      </c>
      <c r="H269" s="14" t="e">
        <f t="shared" si="30"/>
        <v>#N/A</v>
      </c>
      <c r="I269" s="14" t="e">
        <f t="shared" si="31"/>
        <v>#N/A</v>
      </c>
      <c r="J269" s="7" t="e">
        <f>VLOOKUP('Match Score and Team Input'!E269,finaloproutput[], 3, FALSE)</f>
        <v>#N/A</v>
      </c>
      <c r="K269" s="7" t="e">
        <f>VLOOKUP('Match Score and Team Input'!F269,finaloproutput[], 3, FALSE)</f>
        <v>#N/A</v>
      </c>
      <c r="L269" s="7" t="e">
        <f>VLOOKUP('Match Score and Team Input'!G269,finaloproutput[], 3, FALSE)</f>
        <v>#N/A</v>
      </c>
      <c r="M269" s="7" t="e">
        <f t="shared" si="32"/>
        <v>#N/A</v>
      </c>
      <c r="N269" s="7">
        <f>'Match Score and Team Input'!K269</f>
        <v>0</v>
      </c>
      <c r="O269" s="7" t="e">
        <f t="shared" si="33"/>
        <v>#N/A</v>
      </c>
      <c r="P269" s="7" t="e">
        <f t="shared" si="34"/>
        <v>#N/A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</row>
    <row r="270" spans="1:132">
      <c r="A270" s="12">
        <v>269</v>
      </c>
      <c r="B270" s="12"/>
      <c r="C270" s="14" t="e">
        <f>VLOOKUP('Match Score and Team Input'!B270, finaloproutput[],3,FALSE)</f>
        <v>#N/A</v>
      </c>
      <c r="D270" s="14" t="e">
        <f>VLOOKUP('Match Score and Team Input'!C270, finaloproutput[],3,FALSE)</f>
        <v>#N/A</v>
      </c>
      <c r="E270" s="14" t="e">
        <f>VLOOKUP('Match Score and Team Input'!D270, finaloproutput[],3,FALSE)</f>
        <v>#N/A</v>
      </c>
      <c r="F270" s="14" t="e">
        <f t="shared" si="35"/>
        <v>#N/A</v>
      </c>
      <c r="G270" s="14">
        <f>'Match Score and Team Input'!H270</f>
        <v>0</v>
      </c>
      <c r="H270" s="14" t="e">
        <f t="shared" si="30"/>
        <v>#N/A</v>
      </c>
      <c r="I270" s="14" t="e">
        <f t="shared" si="31"/>
        <v>#N/A</v>
      </c>
      <c r="J270" s="7" t="e">
        <f>VLOOKUP('Match Score and Team Input'!E270,finaloproutput[], 3, FALSE)</f>
        <v>#N/A</v>
      </c>
      <c r="K270" s="7" t="e">
        <f>VLOOKUP('Match Score and Team Input'!F270,finaloproutput[], 3, FALSE)</f>
        <v>#N/A</v>
      </c>
      <c r="L270" s="7" t="e">
        <f>VLOOKUP('Match Score and Team Input'!G270,finaloproutput[], 3, FALSE)</f>
        <v>#N/A</v>
      </c>
      <c r="M270" s="7" t="e">
        <f t="shared" si="32"/>
        <v>#N/A</v>
      </c>
      <c r="N270" s="7">
        <f>'Match Score and Team Input'!K270</f>
        <v>0</v>
      </c>
      <c r="O270" s="7" t="e">
        <f t="shared" si="33"/>
        <v>#N/A</v>
      </c>
      <c r="P270" s="7" t="e">
        <f t="shared" si="34"/>
        <v>#N/A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</row>
    <row r="271" spans="1:132">
      <c r="A271" s="12">
        <v>270</v>
      </c>
      <c r="B271" s="12"/>
      <c r="C271" s="14" t="e">
        <f>VLOOKUP('Match Score and Team Input'!B271, finaloproutput[],3,FALSE)</f>
        <v>#N/A</v>
      </c>
      <c r="D271" s="14" t="e">
        <f>VLOOKUP('Match Score and Team Input'!C271, finaloproutput[],3,FALSE)</f>
        <v>#N/A</v>
      </c>
      <c r="E271" s="14" t="e">
        <f>VLOOKUP('Match Score and Team Input'!D271, finaloproutput[],3,FALSE)</f>
        <v>#N/A</v>
      </c>
      <c r="F271" s="14" t="e">
        <f t="shared" si="35"/>
        <v>#N/A</v>
      </c>
      <c r="G271" s="14">
        <f>'Match Score and Team Input'!H271</f>
        <v>0</v>
      </c>
      <c r="H271" s="14" t="e">
        <f t="shared" si="30"/>
        <v>#N/A</v>
      </c>
      <c r="I271" s="14" t="e">
        <f t="shared" si="31"/>
        <v>#N/A</v>
      </c>
      <c r="J271" s="7" t="e">
        <f>VLOOKUP('Match Score and Team Input'!E271,finaloproutput[], 3, FALSE)</f>
        <v>#N/A</v>
      </c>
      <c r="K271" s="7" t="e">
        <f>VLOOKUP('Match Score and Team Input'!F271,finaloproutput[], 3, FALSE)</f>
        <v>#N/A</v>
      </c>
      <c r="L271" s="7" t="e">
        <f>VLOOKUP('Match Score and Team Input'!G271,finaloproutput[], 3, FALSE)</f>
        <v>#N/A</v>
      </c>
      <c r="M271" s="7" t="e">
        <f t="shared" si="32"/>
        <v>#N/A</v>
      </c>
      <c r="N271" s="7">
        <f>'Match Score and Team Input'!K271</f>
        <v>0</v>
      </c>
      <c r="O271" s="7" t="e">
        <f t="shared" si="33"/>
        <v>#N/A</v>
      </c>
      <c r="P271" s="7" t="e">
        <f t="shared" si="34"/>
        <v>#N/A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</row>
    <row r="272" spans="1:132">
      <c r="A272" s="12">
        <v>271</v>
      </c>
      <c r="B272" s="12"/>
      <c r="C272" s="14" t="e">
        <f>VLOOKUP('Match Score and Team Input'!B272, finaloproutput[],3,FALSE)</f>
        <v>#N/A</v>
      </c>
      <c r="D272" s="14" t="e">
        <f>VLOOKUP('Match Score and Team Input'!C272, finaloproutput[],3,FALSE)</f>
        <v>#N/A</v>
      </c>
      <c r="E272" s="14" t="e">
        <f>VLOOKUP('Match Score and Team Input'!D272, finaloproutput[],3,FALSE)</f>
        <v>#N/A</v>
      </c>
      <c r="F272" s="14" t="e">
        <f t="shared" si="35"/>
        <v>#N/A</v>
      </c>
      <c r="G272" s="14">
        <f>'Match Score and Team Input'!H272</f>
        <v>0</v>
      </c>
      <c r="H272" s="14" t="e">
        <f t="shared" si="30"/>
        <v>#N/A</v>
      </c>
      <c r="I272" s="14" t="e">
        <f t="shared" si="31"/>
        <v>#N/A</v>
      </c>
      <c r="J272" s="7" t="e">
        <f>VLOOKUP('Match Score and Team Input'!E272,finaloproutput[], 3, FALSE)</f>
        <v>#N/A</v>
      </c>
      <c r="K272" s="7" t="e">
        <f>VLOOKUP('Match Score and Team Input'!F272,finaloproutput[], 3, FALSE)</f>
        <v>#N/A</v>
      </c>
      <c r="L272" s="7" t="e">
        <f>VLOOKUP('Match Score and Team Input'!G272,finaloproutput[], 3, FALSE)</f>
        <v>#N/A</v>
      </c>
      <c r="M272" s="7" t="e">
        <f t="shared" si="32"/>
        <v>#N/A</v>
      </c>
      <c r="N272" s="7">
        <f>'Match Score and Team Input'!K272</f>
        <v>0</v>
      </c>
      <c r="O272" s="7" t="e">
        <f t="shared" si="33"/>
        <v>#N/A</v>
      </c>
      <c r="P272" s="7" t="e">
        <f t="shared" si="34"/>
        <v>#N/A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</row>
    <row r="273" spans="1:132">
      <c r="A273" s="12">
        <v>272</v>
      </c>
      <c r="B273" s="12"/>
      <c r="C273" s="14" t="e">
        <f>VLOOKUP('Match Score and Team Input'!B273, finaloproutput[],3,FALSE)</f>
        <v>#N/A</v>
      </c>
      <c r="D273" s="14" t="e">
        <f>VLOOKUP('Match Score and Team Input'!C273, finaloproutput[],3,FALSE)</f>
        <v>#N/A</v>
      </c>
      <c r="E273" s="14" t="e">
        <f>VLOOKUP('Match Score and Team Input'!D273, finaloproutput[],3,FALSE)</f>
        <v>#N/A</v>
      </c>
      <c r="F273" s="14" t="e">
        <f t="shared" si="35"/>
        <v>#N/A</v>
      </c>
      <c r="G273" s="14">
        <f>'Match Score and Team Input'!H273</f>
        <v>0</v>
      </c>
      <c r="H273" s="14" t="e">
        <f t="shared" si="30"/>
        <v>#N/A</v>
      </c>
      <c r="I273" s="14" t="e">
        <f t="shared" si="31"/>
        <v>#N/A</v>
      </c>
      <c r="J273" s="7" t="e">
        <f>VLOOKUP('Match Score and Team Input'!E273,finaloproutput[], 3, FALSE)</f>
        <v>#N/A</v>
      </c>
      <c r="K273" s="7" t="e">
        <f>VLOOKUP('Match Score and Team Input'!F273,finaloproutput[], 3, FALSE)</f>
        <v>#N/A</v>
      </c>
      <c r="L273" s="7" t="e">
        <f>VLOOKUP('Match Score and Team Input'!G273,finaloproutput[], 3, FALSE)</f>
        <v>#N/A</v>
      </c>
      <c r="M273" s="7" t="e">
        <f t="shared" si="32"/>
        <v>#N/A</v>
      </c>
      <c r="N273" s="7">
        <f>'Match Score and Team Input'!K273</f>
        <v>0</v>
      </c>
      <c r="O273" s="7" t="e">
        <f t="shared" si="33"/>
        <v>#N/A</v>
      </c>
      <c r="P273" s="7" t="e">
        <f t="shared" si="34"/>
        <v>#N/A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</row>
    <row r="274" spans="1:132">
      <c r="A274" s="12">
        <v>273</v>
      </c>
      <c r="B274" s="12"/>
      <c r="C274" s="14" t="e">
        <f>VLOOKUP('Match Score and Team Input'!B274, finaloproutput[],3,FALSE)</f>
        <v>#N/A</v>
      </c>
      <c r="D274" s="14" t="e">
        <f>VLOOKUP('Match Score and Team Input'!C274, finaloproutput[],3,FALSE)</f>
        <v>#N/A</v>
      </c>
      <c r="E274" s="14" t="e">
        <f>VLOOKUP('Match Score and Team Input'!D274, finaloproutput[],3,FALSE)</f>
        <v>#N/A</v>
      </c>
      <c r="F274" s="14" t="e">
        <f t="shared" si="35"/>
        <v>#N/A</v>
      </c>
      <c r="G274" s="14">
        <f>'Match Score and Team Input'!H274</f>
        <v>0</v>
      </c>
      <c r="H274" s="14" t="e">
        <f t="shared" si="30"/>
        <v>#N/A</v>
      </c>
      <c r="I274" s="14" t="e">
        <f t="shared" si="31"/>
        <v>#N/A</v>
      </c>
      <c r="J274" s="7" t="e">
        <f>VLOOKUP('Match Score and Team Input'!E274,finaloproutput[], 3, FALSE)</f>
        <v>#N/A</v>
      </c>
      <c r="K274" s="7" t="e">
        <f>VLOOKUP('Match Score and Team Input'!F274,finaloproutput[], 3, FALSE)</f>
        <v>#N/A</v>
      </c>
      <c r="L274" s="7" t="e">
        <f>VLOOKUP('Match Score and Team Input'!G274,finaloproutput[], 3, FALSE)</f>
        <v>#N/A</v>
      </c>
      <c r="M274" s="7" t="e">
        <f t="shared" si="32"/>
        <v>#N/A</v>
      </c>
      <c r="N274" s="7">
        <f>'Match Score and Team Input'!K274</f>
        <v>0</v>
      </c>
      <c r="O274" s="7" t="e">
        <f t="shared" si="33"/>
        <v>#N/A</v>
      </c>
      <c r="P274" s="7" t="e">
        <f t="shared" si="34"/>
        <v>#N/A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</row>
    <row r="275" spans="1:132">
      <c r="A275" s="12">
        <v>274</v>
      </c>
      <c r="B275" s="12"/>
      <c r="C275" s="14" t="e">
        <f>VLOOKUP('Match Score and Team Input'!B275, finaloproutput[],3,FALSE)</f>
        <v>#N/A</v>
      </c>
      <c r="D275" s="14" t="e">
        <f>VLOOKUP('Match Score and Team Input'!C275, finaloproutput[],3,FALSE)</f>
        <v>#N/A</v>
      </c>
      <c r="E275" s="14" t="e">
        <f>VLOOKUP('Match Score and Team Input'!D275, finaloproutput[],3,FALSE)</f>
        <v>#N/A</v>
      </c>
      <c r="F275" s="14" t="e">
        <f t="shared" si="35"/>
        <v>#N/A</v>
      </c>
      <c r="G275" s="14">
        <f>'Match Score and Team Input'!H275</f>
        <v>0</v>
      </c>
      <c r="H275" s="14" t="e">
        <f t="shared" si="30"/>
        <v>#N/A</v>
      </c>
      <c r="I275" s="14" t="e">
        <f t="shared" si="31"/>
        <v>#N/A</v>
      </c>
      <c r="J275" s="7" t="e">
        <f>VLOOKUP('Match Score and Team Input'!E275,finaloproutput[], 3, FALSE)</f>
        <v>#N/A</v>
      </c>
      <c r="K275" s="7" t="e">
        <f>VLOOKUP('Match Score and Team Input'!F275,finaloproutput[], 3, FALSE)</f>
        <v>#N/A</v>
      </c>
      <c r="L275" s="7" t="e">
        <f>VLOOKUP('Match Score and Team Input'!G275,finaloproutput[], 3, FALSE)</f>
        <v>#N/A</v>
      </c>
      <c r="M275" s="7" t="e">
        <f t="shared" si="32"/>
        <v>#N/A</v>
      </c>
      <c r="N275" s="7">
        <f>'Match Score and Team Input'!K275</f>
        <v>0</v>
      </c>
      <c r="O275" s="7" t="e">
        <f t="shared" si="33"/>
        <v>#N/A</v>
      </c>
      <c r="P275" s="7" t="e">
        <f t="shared" si="34"/>
        <v>#N/A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</row>
    <row r="276" spans="1:132">
      <c r="A276" s="12">
        <v>275</v>
      </c>
      <c r="B276" s="12"/>
      <c r="C276" s="14" t="e">
        <f>VLOOKUP('Match Score and Team Input'!B276, finaloproutput[],3,FALSE)</f>
        <v>#N/A</v>
      </c>
      <c r="D276" s="14" t="e">
        <f>VLOOKUP('Match Score and Team Input'!C276, finaloproutput[],3,FALSE)</f>
        <v>#N/A</v>
      </c>
      <c r="E276" s="14" t="e">
        <f>VLOOKUP('Match Score and Team Input'!D276, finaloproutput[],3,FALSE)</f>
        <v>#N/A</v>
      </c>
      <c r="F276" s="14" t="e">
        <f t="shared" si="35"/>
        <v>#N/A</v>
      </c>
      <c r="G276" s="14">
        <f>'Match Score and Team Input'!H276</f>
        <v>0</v>
      </c>
      <c r="H276" s="14" t="e">
        <f t="shared" si="30"/>
        <v>#N/A</v>
      </c>
      <c r="I276" s="14" t="e">
        <f t="shared" si="31"/>
        <v>#N/A</v>
      </c>
      <c r="J276" s="7" t="e">
        <f>VLOOKUP('Match Score and Team Input'!E276,finaloproutput[], 3, FALSE)</f>
        <v>#N/A</v>
      </c>
      <c r="K276" s="7" t="e">
        <f>VLOOKUP('Match Score and Team Input'!F276,finaloproutput[], 3, FALSE)</f>
        <v>#N/A</v>
      </c>
      <c r="L276" s="7" t="e">
        <f>VLOOKUP('Match Score and Team Input'!G276,finaloproutput[], 3, FALSE)</f>
        <v>#N/A</v>
      </c>
      <c r="M276" s="7" t="e">
        <f t="shared" si="32"/>
        <v>#N/A</v>
      </c>
      <c r="N276" s="7">
        <f>'Match Score and Team Input'!K276</f>
        <v>0</v>
      </c>
      <c r="O276" s="7" t="e">
        <f t="shared" si="33"/>
        <v>#N/A</v>
      </c>
      <c r="P276" s="7" t="e">
        <f t="shared" si="34"/>
        <v>#N/A</v>
      </c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</row>
    <row r="277" spans="1:132">
      <c r="A277" s="12">
        <v>276</v>
      </c>
      <c r="B277" s="12"/>
      <c r="C277" s="14" t="e">
        <f>VLOOKUP('Match Score and Team Input'!B277, finaloproutput[],3,FALSE)</f>
        <v>#N/A</v>
      </c>
      <c r="D277" s="14" t="e">
        <f>VLOOKUP('Match Score and Team Input'!C277, finaloproutput[],3,FALSE)</f>
        <v>#N/A</v>
      </c>
      <c r="E277" s="14" t="e">
        <f>VLOOKUP('Match Score and Team Input'!D277, finaloproutput[],3,FALSE)</f>
        <v>#N/A</v>
      </c>
      <c r="F277" s="14" t="e">
        <f t="shared" si="35"/>
        <v>#N/A</v>
      </c>
      <c r="G277" s="14">
        <f>'Match Score and Team Input'!H277</f>
        <v>0</v>
      </c>
      <c r="H277" s="14" t="e">
        <f t="shared" si="30"/>
        <v>#N/A</v>
      </c>
      <c r="I277" s="14" t="e">
        <f t="shared" si="31"/>
        <v>#N/A</v>
      </c>
      <c r="J277" s="7" t="e">
        <f>VLOOKUP('Match Score and Team Input'!E277,finaloproutput[], 3, FALSE)</f>
        <v>#N/A</v>
      </c>
      <c r="K277" s="7" t="e">
        <f>VLOOKUP('Match Score and Team Input'!F277,finaloproutput[], 3, FALSE)</f>
        <v>#N/A</v>
      </c>
      <c r="L277" s="7" t="e">
        <f>VLOOKUP('Match Score and Team Input'!G277,finaloproutput[], 3, FALSE)</f>
        <v>#N/A</v>
      </c>
      <c r="M277" s="7" t="e">
        <f t="shared" si="32"/>
        <v>#N/A</v>
      </c>
      <c r="N277" s="7">
        <f>'Match Score and Team Input'!K277</f>
        <v>0</v>
      </c>
      <c r="O277" s="7" t="e">
        <f t="shared" si="33"/>
        <v>#N/A</v>
      </c>
      <c r="P277" s="7" t="e">
        <f t="shared" si="34"/>
        <v>#N/A</v>
      </c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</row>
    <row r="278" spans="1:132">
      <c r="A278" s="12">
        <v>277</v>
      </c>
      <c r="B278" s="12"/>
      <c r="C278" s="14" t="e">
        <f>VLOOKUP('Match Score and Team Input'!B278, finaloproutput[],3,FALSE)</f>
        <v>#N/A</v>
      </c>
      <c r="D278" s="14" t="e">
        <f>VLOOKUP('Match Score and Team Input'!C278, finaloproutput[],3,FALSE)</f>
        <v>#N/A</v>
      </c>
      <c r="E278" s="14" t="e">
        <f>VLOOKUP('Match Score and Team Input'!D278, finaloproutput[],3,FALSE)</f>
        <v>#N/A</v>
      </c>
      <c r="F278" s="14" t="e">
        <f t="shared" si="35"/>
        <v>#N/A</v>
      </c>
      <c r="G278" s="14">
        <f>'Match Score and Team Input'!H278</f>
        <v>0</v>
      </c>
      <c r="H278" s="14" t="e">
        <f t="shared" si="30"/>
        <v>#N/A</v>
      </c>
      <c r="I278" s="14" t="e">
        <f t="shared" si="31"/>
        <v>#N/A</v>
      </c>
      <c r="J278" s="7" t="e">
        <f>VLOOKUP('Match Score and Team Input'!E278,finaloproutput[], 3, FALSE)</f>
        <v>#N/A</v>
      </c>
      <c r="K278" s="7" t="e">
        <f>VLOOKUP('Match Score and Team Input'!F278,finaloproutput[], 3, FALSE)</f>
        <v>#N/A</v>
      </c>
      <c r="L278" s="7" t="e">
        <f>VLOOKUP('Match Score and Team Input'!G278,finaloproutput[], 3, FALSE)</f>
        <v>#N/A</v>
      </c>
      <c r="M278" s="7" t="e">
        <f t="shared" si="32"/>
        <v>#N/A</v>
      </c>
      <c r="N278" s="7">
        <f>'Match Score and Team Input'!K278</f>
        <v>0</v>
      </c>
      <c r="O278" s="7" t="e">
        <f t="shared" si="33"/>
        <v>#N/A</v>
      </c>
      <c r="P278" s="7" t="e">
        <f t="shared" si="34"/>
        <v>#N/A</v>
      </c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</row>
    <row r="279" spans="1:132">
      <c r="A279" s="12">
        <v>278</v>
      </c>
      <c r="B279" s="12"/>
      <c r="C279" s="14" t="e">
        <f>VLOOKUP('Match Score and Team Input'!B279, finaloproutput[],3,FALSE)</f>
        <v>#N/A</v>
      </c>
      <c r="D279" s="14" t="e">
        <f>VLOOKUP('Match Score and Team Input'!C279, finaloproutput[],3,FALSE)</f>
        <v>#N/A</v>
      </c>
      <c r="E279" s="14" t="e">
        <f>VLOOKUP('Match Score and Team Input'!D279, finaloproutput[],3,FALSE)</f>
        <v>#N/A</v>
      </c>
      <c r="F279" s="14" t="e">
        <f t="shared" si="35"/>
        <v>#N/A</v>
      </c>
      <c r="G279" s="14">
        <f>'Match Score and Team Input'!H279</f>
        <v>0</v>
      </c>
      <c r="H279" s="14" t="e">
        <f t="shared" si="30"/>
        <v>#N/A</v>
      </c>
      <c r="I279" s="14" t="e">
        <f t="shared" si="31"/>
        <v>#N/A</v>
      </c>
      <c r="J279" s="7" t="e">
        <f>VLOOKUP('Match Score and Team Input'!E279,finaloproutput[], 3, FALSE)</f>
        <v>#N/A</v>
      </c>
      <c r="K279" s="7" t="e">
        <f>VLOOKUP('Match Score and Team Input'!F279,finaloproutput[], 3, FALSE)</f>
        <v>#N/A</v>
      </c>
      <c r="L279" s="7" t="e">
        <f>VLOOKUP('Match Score and Team Input'!G279,finaloproutput[], 3, FALSE)</f>
        <v>#N/A</v>
      </c>
      <c r="M279" s="7" t="e">
        <f t="shared" si="32"/>
        <v>#N/A</v>
      </c>
      <c r="N279" s="7">
        <f>'Match Score and Team Input'!K279</f>
        <v>0</v>
      </c>
      <c r="O279" s="7" t="e">
        <f t="shared" si="33"/>
        <v>#N/A</v>
      </c>
      <c r="P279" s="7" t="e">
        <f t="shared" si="34"/>
        <v>#N/A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</row>
    <row r="280" spans="1:132">
      <c r="A280" s="12">
        <v>279</v>
      </c>
      <c r="B280" s="12"/>
      <c r="C280" s="14" t="e">
        <f>VLOOKUP('Match Score and Team Input'!B280, finaloproutput[],3,FALSE)</f>
        <v>#N/A</v>
      </c>
      <c r="D280" s="14" t="e">
        <f>VLOOKUP('Match Score and Team Input'!C280, finaloproutput[],3,FALSE)</f>
        <v>#N/A</v>
      </c>
      <c r="E280" s="14" t="e">
        <f>VLOOKUP('Match Score and Team Input'!D280, finaloproutput[],3,FALSE)</f>
        <v>#N/A</v>
      </c>
      <c r="F280" s="14" t="e">
        <f t="shared" si="35"/>
        <v>#N/A</v>
      </c>
      <c r="G280" s="14">
        <f>'Match Score and Team Input'!H280</f>
        <v>0</v>
      </c>
      <c r="H280" s="14" t="e">
        <f t="shared" ref="H280:H343" si="36">(F280-G280)</f>
        <v>#N/A</v>
      </c>
      <c r="I280" s="14" t="e">
        <f t="shared" ref="I280:I343" si="37">O280</f>
        <v>#N/A</v>
      </c>
      <c r="J280" s="7" t="e">
        <f>VLOOKUP('Match Score and Team Input'!E280,finaloproutput[], 3, FALSE)</f>
        <v>#N/A</v>
      </c>
      <c r="K280" s="7" t="e">
        <f>VLOOKUP('Match Score and Team Input'!F280,finaloproutput[], 3, FALSE)</f>
        <v>#N/A</v>
      </c>
      <c r="L280" s="7" t="e">
        <f>VLOOKUP('Match Score and Team Input'!G280,finaloproutput[], 3, FALSE)</f>
        <v>#N/A</v>
      </c>
      <c r="M280" s="7" t="e">
        <f t="shared" ref="M280:M343" si="38">SUM(J280:L280)</f>
        <v>#N/A</v>
      </c>
      <c r="N280" s="7">
        <f>'Match Score and Team Input'!K280</f>
        <v>0</v>
      </c>
      <c r="O280" s="7" t="e">
        <f t="shared" ref="O280:O343" si="39">(M280-N280)</f>
        <v>#N/A</v>
      </c>
      <c r="P280" s="7" t="e">
        <f t="shared" ref="P280:P343" si="40">H280</f>
        <v>#N/A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</row>
    <row r="281" spans="1:132">
      <c r="A281" s="12">
        <v>280</v>
      </c>
      <c r="B281" s="12"/>
      <c r="C281" s="14" t="e">
        <f>VLOOKUP('Match Score and Team Input'!B281, finaloproutput[],3,FALSE)</f>
        <v>#N/A</v>
      </c>
      <c r="D281" s="14" t="e">
        <f>VLOOKUP('Match Score and Team Input'!C281, finaloproutput[],3,FALSE)</f>
        <v>#N/A</v>
      </c>
      <c r="E281" s="14" t="e">
        <f>VLOOKUP('Match Score and Team Input'!D281, finaloproutput[],3,FALSE)</f>
        <v>#N/A</v>
      </c>
      <c r="F281" s="14" t="e">
        <f t="shared" si="35"/>
        <v>#N/A</v>
      </c>
      <c r="G281" s="14">
        <f>'Match Score and Team Input'!H281</f>
        <v>0</v>
      </c>
      <c r="H281" s="14" t="e">
        <f t="shared" si="36"/>
        <v>#N/A</v>
      </c>
      <c r="I281" s="14" t="e">
        <f t="shared" si="37"/>
        <v>#N/A</v>
      </c>
      <c r="J281" s="7" t="e">
        <f>VLOOKUP('Match Score and Team Input'!E281,finaloproutput[], 3, FALSE)</f>
        <v>#N/A</v>
      </c>
      <c r="K281" s="7" t="e">
        <f>VLOOKUP('Match Score and Team Input'!F281,finaloproutput[], 3, FALSE)</f>
        <v>#N/A</v>
      </c>
      <c r="L281" s="7" t="e">
        <f>VLOOKUP('Match Score and Team Input'!G281,finaloproutput[], 3, FALSE)</f>
        <v>#N/A</v>
      </c>
      <c r="M281" s="7" t="e">
        <f t="shared" si="38"/>
        <v>#N/A</v>
      </c>
      <c r="N281" s="7">
        <f>'Match Score and Team Input'!K281</f>
        <v>0</v>
      </c>
      <c r="O281" s="7" t="e">
        <f t="shared" si="39"/>
        <v>#N/A</v>
      </c>
      <c r="P281" s="7" t="e">
        <f t="shared" si="40"/>
        <v>#N/A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</row>
    <row r="282" spans="1:132">
      <c r="A282" s="12">
        <v>281</v>
      </c>
      <c r="B282" s="12"/>
      <c r="C282" s="14" t="e">
        <f>VLOOKUP('Match Score and Team Input'!B282, finaloproutput[],3,FALSE)</f>
        <v>#N/A</v>
      </c>
      <c r="D282" s="14" t="e">
        <f>VLOOKUP('Match Score and Team Input'!C282, finaloproutput[],3,FALSE)</f>
        <v>#N/A</v>
      </c>
      <c r="E282" s="14" t="e">
        <f>VLOOKUP('Match Score and Team Input'!D282, finaloproutput[],3,FALSE)</f>
        <v>#N/A</v>
      </c>
      <c r="F282" s="14" t="e">
        <f t="shared" si="35"/>
        <v>#N/A</v>
      </c>
      <c r="G282" s="14">
        <f>'Match Score and Team Input'!H282</f>
        <v>0</v>
      </c>
      <c r="H282" s="14" t="e">
        <f t="shared" si="36"/>
        <v>#N/A</v>
      </c>
      <c r="I282" s="14" t="e">
        <f t="shared" si="37"/>
        <v>#N/A</v>
      </c>
      <c r="J282" s="7" t="e">
        <f>VLOOKUP('Match Score and Team Input'!E282,finaloproutput[], 3, FALSE)</f>
        <v>#N/A</v>
      </c>
      <c r="K282" s="7" t="e">
        <f>VLOOKUP('Match Score and Team Input'!F282,finaloproutput[], 3, FALSE)</f>
        <v>#N/A</v>
      </c>
      <c r="L282" s="7" t="e">
        <f>VLOOKUP('Match Score and Team Input'!G282,finaloproutput[], 3, FALSE)</f>
        <v>#N/A</v>
      </c>
      <c r="M282" s="7" t="e">
        <f t="shared" si="38"/>
        <v>#N/A</v>
      </c>
      <c r="N282" s="7">
        <f>'Match Score and Team Input'!K282</f>
        <v>0</v>
      </c>
      <c r="O282" s="7" t="e">
        <f t="shared" si="39"/>
        <v>#N/A</v>
      </c>
      <c r="P282" s="7" t="e">
        <f t="shared" si="40"/>
        <v>#N/A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</row>
    <row r="283" spans="1:132">
      <c r="A283" s="12">
        <v>282</v>
      </c>
      <c r="B283" s="12"/>
      <c r="C283" s="14" t="e">
        <f>VLOOKUP('Match Score and Team Input'!B283, finaloproutput[],3,FALSE)</f>
        <v>#N/A</v>
      </c>
      <c r="D283" s="14" t="e">
        <f>VLOOKUP('Match Score and Team Input'!C283, finaloproutput[],3,FALSE)</f>
        <v>#N/A</v>
      </c>
      <c r="E283" s="14" t="e">
        <f>VLOOKUP('Match Score and Team Input'!D283, finaloproutput[],3,FALSE)</f>
        <v>#N/A</v>
      </c>
      <c r="F283" s="14" t="e">
        <f t="shared" si="35"/>
        <v>#N/A</v>
      </c>
      <c r="G283" s="14">
        <f>'Match Score and Team Input'!H283</f>
        <v>0</v>
      </c>
      <c r="H283" s="14" t="e">
        <f t="shared" si="36"/>
        <v>#N/A</v>
      </c>
      <c r="I283" s="14" t="e">
        <f t="shared" si="37"/>
        <v>#N/A</v>
      </c>
      <c r="J283" s="7" t="e">
        <f>VLOOKUP('Match Score and Team Input'!E283,finaloproutput[], 3, FALSE)</f>
        <v>#N/A</v>
      </c>
      <c r="K283" s="7" t="e">
        <f>VLOOKUP('Match Score and Team Input'!F283,finaloproutput[], 3, FALSE)</f>
        <v>#N/A</v>
      </c>
      <c r="L283" s="7" t="e">
        <f>VLOOKUP('Match Score and Team Input'!G283,finaloproutput[], 3, FALSE)</f>
        <v>#N/A</v>
      </c>
      <c r="M283" s="7" t="e">
        <f t="shared" si="38"/>
        <v>#N/A</v>
      </c>
      <c r="N283" s="7">
        <f>'Match Score and Team Input'!K283</f>
        <v>0</v>
      </c>
      <c r="O283" s="7" t="e">
        <f t="shared" si="39"/>
        <v>#N/A</v>
      </c>
      <c r="P283" s="7" t="e">
        <f t="shared" si="40"/>
        <v>#N/A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</row>
    <row r="284" spans="1:132">
      <c r="A284" s="12">
        <v>283</v>
      </c>
      <c r="B284" s="12"/>
      <c r="C284" s="14" t="e">
        <f>VLOOKUP('Match Score and Team Input'!B284, finaloproutput[],3,FALSE)</f>
        <v>#N/A</v>
      </c>
      <c r="D284" s="14" t="e">
        <f>VLOOKUP('Match Score and Team Input'!C284, finaloproutput[],3,FALSE)</f>
        <v>#N/A</v>
      </c>
      <c r="E284" s="14" t="e">
        <f>VLOOKUP('Match Score and Team Input'!D284, finaloproutput[],3,FALSE)</f>
        <v>#N/A</v>
      </c>
      <c r="F284" s="14" t="e">
        <f t="shared" si="35"/>
        <v>#N/A</v>
      </c>
      <c r="G284" s="14">
        <f>'Match Score and Team Input'!H284</f>
        <v>0</v>
      </c>
      <c r="H284" s="14" t="e">
        <f t="shared" si="36"/>
        <v>#N/A</v>
      </c>
      <c r="I284" s="14" t="e">
        <f t="shared" si="37"/>
        <v>#N/A</v>
      </c>
      <c r="J284" s="7" t="e">
        <f>VLOOKUP('Match Score and Team Input'!E284,finaloproutput[], 3, FALSE)</f>
        <v>#N/A</v>
      </c>
      <c r="K284" s="7" t="e">
        <f>VLOOKUP('Match Score and Team Input'!F284,finaloproutput[], 3, FALSE)</f>
        <v>#N/A</v>
      </c>
      <c r="L284" s="7" t="e">
        <f>VLOOKUP('Match Score and Team Input'!G284,finaloproutput[], 3, FALSE)</f>
        <v>#N/A</v>
      </c>
      <c r="M284" s="7" t="e">
        <f t="shared" si="38"/>
        <v>#N/A</v>
      </c>
      <c r="N284" s="7">
        <f>'Match Score and Team Input'!K284</f>
        <v>0</v>
      </c>
      <c r="O284" s="7" t="e">
        <f t="shared" si="39"/>
        <v>#N/A</v>
      </c>
      <c r="P284" s="7" t="e">
        <f t="shared" si="40"/>
        <v>#N/A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</row>
    <row r="285" spans="1:132">
      <c r="A285" s="12">
        <v>284</v>
      </c>
      <c r="B285" s="12"/>
      <c r="C285" s="14" t="e">
        <f>VLOOKUP('Match Score and Team Input'!B285, finaloproutput[],3,FALSE)</f>
        <v>#N/A</v>
      </c>
      <c r="D285" s="14" t="e">
        <f>VLOOKUP('Match Score and Team Input'!C285, finaloproutput[],3,FALSE)</f>
        <v>#N/A</v>
      </c>
      <c r="E285" s="14" t="e">
        <f>VLOOKUP('Match Score and Team Input'!D285, finaloproutput[],3,FALSE)</f>
        <v>#N/A</v>
      </c>
      <c r="F285" s="14" t="e">
        <f t="shared" si="35"/>
        <v>#N/A</v>
      </c>
      <c r="G285" s="14">
        <f>'Match Score and Team Input'!H285</f>
        <v>0</v>
      </c>
      <c r="H285" s="14" t="e">
        <f t="shared" si="36"/>
        <v>#N/A</v>
      </c>
      <c r="I285" s="14" t="e">
        <f t="shared" si="37"/>
        <v>#N/A</v>
      </c>
      <c r="J285" s="7" t="e">
        <f>VLOOKUP('Match Score and Team Input'!E285,finaloproutput[], 3, FALSE)</f>
        <v>#N/A</v>
      </c>
      <c r="K285" s="7" t="e">
        <f>VLOOKUP('Match Score and Team Input'!F285,finaloproutput[], 3, FALSE)</f>
        <v>#N/A</v>
      </c>
      <c r="L285" s="7" t="e">
        <f>VLOOKUP('Match Score and Team Input'!G285,finaloproutput[], 3, FALSE)</f>
        <v>#N/A</v>
      </c>
      <c r="M285" s="7" t="e">
        <f t="shared" si="38"/>
        <v>#N/A</v>
      </c>
      <c r="N285" s="7">
        <f>'Match Score and Team Input'!K285</f>
        <v>0</v>
      </c>
      <c r="O285" s="7" t="e">
        <f t="shared" si="39"/>
        <v>#N/A</v>
      </c>
      <c r="P285" s="7" t="e">
        <f t="shared" si="40"/>
        <v>#N/A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</row>
    <row r="286" spans="1:132">
      <c r="A286" s="12">
        <v>285</v>
      </c>
      <c r="B286" s="12"/>
      <c r="C286" s="14" t="e">
        <f>VLOOKUP('Match Score and Team Input'!B286, finaloproutput[],3,FALSE)</f>
        <v>#N/A</v>
      </c>
      <c r="D286" s="14" t="e">
        <f>VLOOKUP('Match Score and Team Input'!C286, finaloproutput[],3,FALSE)</f>
        <v>#N/A</v>
      </c>
      <c r="E286" s="14" t="e">
        <f>VLOOKUP('Match Score and Team Input'!D286, finaloproutput[],3,FALSE)</f>
        <v>#N/A</v>
      </c>
      <c r="F286" s="14" t="e">
        <f t="shared" si="35"/>
        <v>#N/A</v>
      </c>
      <c r="G286" s="14">
        <f>'Match Score and Team Input'!H286</f>
        <v>0</v>
      </c>
      <c r="H286" s="14" t="e">
        <f t="shared" si="36"/>
        <v>#N/A</v>
      </c>
      <c r="I286" s="14" t="e">
        <f t="shared" si="37"/>
        <v>#N/A</v>
      </c>
      <c r="J286" s="7" t="e">
        <f>VLOOKUP('Match Score and Team Input'!E286,finaloproutput[], 3, FALSE)</f>
        <v>#N/A</v>
      </c>
      <c r="K286" s="7" t="e">
        <f>VLOOKUP('Match Score and Team Input'!F286,finaloproutput[], 3, FALSE)</f>
        <v>#N/A</v>
      </c>
      <c r="L286" s="7" t="e">
        <f>VLOOKUP('Match Score and Team Input'!G286,finaloproutput[], 3, FALSE)</f>
        <v>#N/A</v>
      </c>
      <c r="M286" s="7" t="e">
        <f t="shared" si="38"/>
        <v>#N/A</v>
      </c>
      <c r="N286" s="7">
        <f>'Match Score and Team Input'!K286</f>
        <v>0</v>
      </c>
      <c r="O286" s="7" t="e">
        <f t="shared" si="39"/>
        <v>#N/A</v>
      </c>
      <c r="P286" s="7" t="e">
        <f t="shared" si="40"/>
        <v>#N/A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</row>
    <row r="287" spans="1:132">
      <c r="A287" s="12">
        <v>286</v>
      </c>
      <c r="B287" s="12"/>
      <c r="C287" s="14" t="e">
        <f>VLOOKUP('Match Score and Team Input'!B287, finaloproutput[],3,FALSE)</f>
        <v>#N/A</v>
      </c>
      <c r="D287" s="14" t="e">
        <f>VLOOKUP('Match Score and Team Input'!C287, finaloproutput[],3,FALSE)</f>
        <v>#N/A</v>
      </c>
      <c r="E287" s="14" t="e">
        <f>VLOOKUP('Match Score and Team Input'!D287, finaloproutput[],3,FALSE)</f>
        <v>#N/A</v>
      </c>
      <c r="F287" s="14" t="e">
        <f t="shared" si="35"/>
        <v>#N/A</v>
      </c>
      <c r="G287" s="14">
        <f>'Match Score and Team Input'!H287</f>
        <v>0</v>
      </c>
      <c r="H287" s="14" t="e">
        <f t="shared" si="36"/>
        <v>#N/A</v>
      </c>
      <c r="I287" s="14" t="e">
        <f t="shared" si="37"/>
        <v>#N/A</v>
      </c>
      <c r="J287" s="7" t="e">
        <f>VLOOKUP('Match Score and Team Input'!E287,finaloproutput[], 3, FALSE)</f>
        <v>#N/A</v>
      </c>
      <c r="K287" s="7" t="e">
        <f>VLOOKUP('Match Score and Team Input'!F287,finaloproutput[], 3, FALSE)</f>
        <v>#N/A</v>
      </c>
      <c r="L287" s="7" t="e">
        <f>VLOOKUP('Match Score and Team Input'!G287,finaloproutput[], 3, FALSE)</f>
        <v>#N/A</v>
      </c>
      <c r="M287" s="7" t="e">
        <f t="shared" si="38"/>
        <v>#N/A</v>
      </c>
      <c r="N287" s="7">
        <f>'Match Score and Team Input'!K287</f>
        <v>0</v>
      </c>
      <c r="O287" s="7" t="e">
        <f t="shared" si="39"/>
        <v>#N/A</v>
      </c>
      <c r="P287" s="7" t="e">
        <f t="shared" si="40"/>
        <v>#N/A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</row>
    <row r="288" spans="1:132">
      <c r="A288" s="12">
        <v>287</v>
      </c>
      <c r="B288" s="12"/>
      <c r="C288" s="14" t="e">
        <f>VLOOKUP('Match Score and Team Input'!B288, finaloproutput[],3,FALSE)</f>
        <v>#N/A</v>
      </c>
      <c r="D288" s="14" t="e">
        <f>VLOOKUP('Match Score and Team Input'!C288, finaloproutput[],3,FALSE)</f>
        <v>#N/A</v>
      </c>
      <c r="E288" s="14" t="e">
        <f>VLOOKUP('Match Score and Team Input'!D288, finaloproutput[],3,FALSE)</f>
        <v>#N/A</v>
      </c>
      <c r="F288" s="14" t="e">
        <f t="shared" si="35"/>
        <v>#N/A</v>
      </c>
      <c r="G288" s="14">
        <f>'Match Score and Team Input'!H288</f>
        <v>0</v>
      </c>
      <c r="H288" s="14" t="e">
        <f t="shared" si="36"/>
        <v>#N/A</v>
      </c>
      <c r="I288" s="14" t="e">
        <f t="shared" si="37"/>
        <v>#N/A</v>
      </c>
      <c r="J288" s="7" t="e">
        <f>VLOOKUP('Match Score and Team Input'!E288,finaloproutput[], 3, FALSE)</f>
        <v>#N/A</v>
      </c>
      <c r="K288" s="7" t="e">
        <f>VLOOKUP('Match Score and Team Input'!F288,finaloproutput[], 3, FALSE)</f>
        <v>#N/A</v>
      </c>
      <c r="L288" s="7" t="e">
        <f>VLOOKUP('Match Score and Team Input'!G288,finaloproutput[], 3, FALSE)</f>
        <v>#N/A</v>
      </c>
      <c r="M288" s="7" t="e">
        <f t="shared" si="38"/>
        <v>#N/A</v>
      </c>
      <c r="N288" s="7">
        <f>'Match Score and Team Input'!K288</f>
        <v>0</v>
      </c>
      <c r="O288" s="7" t="e">
        <f t="shared" si="39"/>
        <v>#N/A</v>
      </c>
      <c r="P288" s="7" t="e">
        <f t="shared" si="40"/>
        <v>#N/A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</row>
    <row r="289" spans="1:132">
      <c r="A289" s="12">
        <v>288</v>
      </c>
      <c r="B289" s="12"/>
      <c r="C289" s="14" t="e">
        <f>VLOOKUP('Match Score and Team Input'!B289, finaloproutput[],3,FALSE)</f>
        <v>#N/A</v>
      </c>
      <c r="D289" s="14" t="e">
        <f>VLOOKUP('Match Score and Team Input'!C289, finaloproutput[],3,FALSE)</f>
        <v>#N/A</v>
      </c>
      <c r="E289" s="14" t="e">
        <f>VLOOKUP('Match Score and Team Input'!D289, finaloproutput[],3,FALSE)</f>
        <v>#N/A</v>
      </c>
      <c r="F289" s="14" t="e">
        <f t="shared" si="35"/>
        <v>#N/A</v>
      </c>
      <c r="G289" s="14">
        <f>'Match Score and Team Input'!H289</f>
        <v>0</v>
      </c>
      <c r="H289" s="14" t="e">
        <f t="shared" si="36"/>
        <v>#N/A</v>
      </c>
      <c r="I289" s="14" t="e">
        <f t="shared" si="37"/>
        <v>#N/A</v>
      </c>
      <c r="J289" s="7" t="e">
        <f>VLOOKUP('Match Score and Team Input'!E289,finaloproutput[], 3, FALSE)</f>
        <v>#N/A</v>
      </c>
      <c r="K289" s="7" t="e">
        <f>VLOOKUP('Match Score and Team Input'!F289,finaloproutput[], 3, FALSE)</f>
        <v>#N/A</v>
      </c>
      <c r="L289" s="7" t="e">
        <f>VLOOKUP('Match Score and Team Input'!G289,finaloproutput[], 3, FALSE)</f>
        <v>#N/A</v>
      </c>
      <c r="M289" s="7" t="e">
        <f t="shared" si="38"/>
        <v>#N/A</v>
      </c>
      <c r="N289" s="7">
        <f>'Match Score and Team Input'!K289</f>
        <v>0</v>
      </c>
      <c r="O289" s="7" t="e">
        <f t="shared" si="39"/>
        <v>#N/A</v>
      </c>
      <c r="P289" s="7" t="e">
        <f t="shared" si="40"/>
        <v>#N/A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</row>
    <row r="290" spans="1:132">
      <c r="A290" s="12">
        <v>289</v>
      </c>
      <c r="B290" s="12"/>
      <c r="C290" s="14" t="e">
        <f>VLOOKUP('Match Score and Team Input'!B290, finaloproutput[],3,FALSE)</f>
        <v>#N/A</v>
      </c>
      <c r="D290" s="14" t="e">
        <f>VLOOKUP('Match Score and Team Input'!C290, finaloproutput[],3,FALSE)</f>
        <v>#N/A</v>
      </c>
      <c r="E290" s="14" t="e">
        <f>VLOOKUP('Match Score and Team Input'!D290, finaloproutput[],3,FALSE)</f>
        <v>#N/A</v>
      </c>
      <c r="F290" s="14" t="e">
        <f t="shared" si="35"/>
        <v>#N/A</v>
      </c>
      <c r="G290" s="14">
        <f>'Match Score and Team Input'!H290</f>
        <v>0</v>
      </c>
      <c r="H290" s="14" t="e">
        <f t="shared" si="36"/>
        <v>#N/A</v>
      </c>
      <c r="I290" s="14" t="e">
        <f t="shared" si="37"/>
        <v>#N/A</v>
      </c>
      <c r="J290" s="7" t="e">
        <f>VLOOKUP('Match Score and Team Input'!E290,finaloproutput[], 3, FALSE)</f>
        <v>#N/A</v>
      </c>
      <c r="K290" s="7" t="e">
        <f>VLOOKUP('Match Score and Team Input'!F290,finaloproutput[], 3, FALSE)</f>
        <v>#N/A</v>
      </c>
      <c r="L290" s="7" t="e">
        <f>VLOOKUP('Match Score and Team Input'!G290,finaloproutput[], 3, FALSE)</f>
        <v>#N/A</v>
      </c>
      <c r="M290" s="7" t="e">
        <f t="shared" si="38"/>
        <v>#N/A</v>
      </c>
      <c r="N290" s="7">
        <f>'Match Score and Team Input'!K290</f>
        <v>0</v>
      </c>
      <c r="O290" s="7" t="e">
        <f t="shared" si="39"/>
        <v>#N/A</v>
      </c>
      <c r="P290" s="7" t="e">
        <f t="shared" si="40"/>
        <v>#N/A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</row>
    <row r="291" spans="1:132">
      <c r="A291" s="12">
        <v>290</v>
      </c>
      <c r="B291" s="12"/>
      <c r="C291" s="14" t="e">
        <f>VLOOKUP('Match Score and Team Input'!B291, finaloproutput[],3,FALSE)</f>
        <v>#N/A</v>
      </c>
      <c r="D291" s="14" t="e">
        <f>VLOOKUP('Match Score and Team Input'!C291, finaloproutput[],3,FALSE)</f>
        <v>#N/A</v>
      </c>
      <c r="E291" s="14" t="e">
        <f>VLOOKUP('Match Score and Team Input'!D291, finaloproutput[],3,FALSE)</f>
        <v>#N/A</v>
      </c>
      <c r="F291" s="14" t="e">
        <f t="shared" si="35"/>
        <v>#N/A</v>
      </c>
      <c r="G291" s="14">
        <f>'Match Score and Team Input'!H291</f>
        <v>0</v>
      </c>
      <c r="H291" s="14" t="e">
        <f t="shared" si="36"/>
        <v>#N/A</v>
      </c>
      <c r="I291" s="14" t="e">
        <f t="shared" si="37"/>
        <v>#N/A</v>
      </c>
      <c r="J291" s="7" t="e">
        <f>VLOOKUP('Match Score and Team Input'!E291,finaloproutput[], 3, FALSE)</f>
        <v>#N/A</v>
      </c>
      <c r="K291" s="7" t="e">
        <f>VLOOKUP('Match Score and Team Input'!F291,finaloproutput[], 3, FALSE)</f>
        <v>#N/A</v>
      </c>
      <c r="L291" s="7" t="e">
        <f>VLOOKUP('Match Score and Team Input'!G291,finaloproutput[], 3, FALSE)</f>
        <v>#N/A</v>
      </c>
      <c r="M291" s="7" t="e">
        <f t="shared" si="38"/>
        <v>#N/A</v>
      </c>
      <c r="N291" s="7">
        <f>'Match Score and Team Input'!K291</f>
        <v>0</v>
      </c>
      <c r="O291" s="7" t="e">
        <f t="shared" si="39"/>
        <v>#N/A</v>
      </c>
      <c r="P291" s="7" t="e">
        <f t="shared" si="40"/>
        <v>#N/A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</row>
    <row r="292" spans="1:132">
      <c r="A292" s="12">
        <v>291</v>
      </c>
      <c r="B292" s="12"/>
      <c r="C292" s="14" t="e">
        <f>VLOOKUP('Match Score and Team Input'!B292, finaloproutput[],3,FALSE)</f>
        <v>#N/A</v>
      </c>
      <c r="D292" s="14" t="e">
        <f>VLOOKUP('Match Score and Team Input'!C292, finaloproutput[],3,FALSE)</f>
        <v>#N/A</v>
      </c>
      <c r="E292" s="14" t="e">
        <f>VLOOKUP('Match Score and Team Input'!D292, finaloproutput[],3,FALSE)</f>
        <v>#N/A</v>
      </c>
      <c r="F292" s="14" t="e">
        <f t="shared" si="35"/>
        <v>#N/A</v>
      </c>
      <c r="G292" s="14">
        <f>'Match Score and Team Input'!H292</f>
        <v>0</v>
      </c>
      <c r="H292" s="14" t="e">
        <f t="shared" si="36"/>
        <v>#N/A</v>
      </c>
      <c r="I292" s="14" t="e">
        <f t="shared" si="37"/>
        <v>#N/A</v>
      </c>
      <c r="J292" s="7" t="e">
        <f>VLOOKUP('Match Score and Team Input'!E292,finaloproutput[], 3, FALSE)</f>
        <v>#N/A</v>
      </c>
      <c r="K292" s="7" t="e">
        <f>VLOOKUP('Match Score and Team Input'!F292,finaloproutput[], 3, FALSE)</f>
        <v>#N/A</v>
      </c>
      <c r="L292" s="7" t="e">
        <f>VLOOKUP('Match Score and Team Input'!G292,finaloproutput[], 3, FALSE)</f>
        <v>#N/A</v>
      </c>
      <c r="M292" s="7" t="e">
        <f t="shared" si="38"/>
        <v>#N/A</v>
      </c>
      <c r="N292" s="7">
        <f>'Match Score and Team Input'!K292</f>
        <v>0</v>
      </c>
      <c r="O292" s="7" t="e">
        <f t="shared" si="39"/>
        <v>#N/A</v>
      </c>
      <c r="P292" s="7" t="e">
        <f t="shared" si="40"/>
        <v>#N/A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</row>
    <row r="293" spans="1:132">
      <c r="A293" s="12">
        <v>292</v>
      </c>
      <c r="B293" s="12"/>
      <c r="C293" s="14" t="e">
        <f>VLOOKUP('Match Score and Team Input'!B293, finaloproutput[],3,FALSE)</f>
        <v>#N/A</v>
      </c>
      <c r="D293" s="14" t="e">
        <f>VLOOKUP('Match Score and Team Input'!C293, finaloproutput[],3,FALSE)</f>
        <v>#N/A</v>
      </c>
      <c r="E293" s="14" t="e">
        <f>VLOOKUP('Match Score and Team Input'!D293, finaloproutput[],3,FALSE)</f>
        <v>#N/A</v>
      </c>
      <c r="F293" s="14" t="e">
        <f t="shared" si="35"/>
        <v>#N/A</v>
      </c>
      <c r="G293" s="14">
        <f>'Match Score and Team Input'!H293</f>
        <v>0</v>
      </c>
      <c r="H293" s="14" t="e">
        <f t="shared" si="36"/>
        <v>#N/A</v>
      </c>
      <c r="I293" s="14" t="e">
        <f t="shared" si="37"/>
        <v>#N/A</v>
      </c>
      <c r="J293" s="7" t="e">
        <f>VLOOKUP('Match Score and Team Input'!E293,finaloproutput[], 3, FALSE)</f>
        <v>#N/A</v>
      </c>
      <c r="K293" s="7" t="e">
        <f>VLOOKUP('Match Score and Team Input'!F293,finaloproutput[], 3, FALSE)</f>
        <v>#N/A</v>
      </c>
      <c r="L293" s="7" t="e">
        <f>VLOOKUP('Match Score and Team Input'!G293,finaloproutput[], 3, FALSE)</f>
        <v>#N/A</v>
      </c>
      <c r="M293" s="7" t="e">
        <f t="shared" si="38"/>
        <v>#N/A</v>
      </c>
      <c r="N293" s="7">
        <f>'Match Score and Team Input'!K293</f>
        <v>0</v>
      </c>
      <c r="O293" s="7" t="e">
        <f t="shared" si="39"/>
        <v>#N/A</v>
      </c>
      <c r="P293" s="7" t="e">
        <f t="shared" si="40"/>
        <v>#N/A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</row>
    <row r="294" spans="1:132">
      <c r="A294" s="12">
        <v>293</v>
      </c>
      <c r="B294" s="12"/>
      <c r="C294" s="14" t="e">
        <f>VLOOKUP('Match Score and Team Input'!B294, finaloproutput[],3,FALSE)</f>
        <v>#N/A</v>
      </c>
      <c r="D294" s="14" t="e">
        <f>VLOOKUP('Match Score and Team Input'!C294, finaloproutput[],3,FALSE)</f>
        <v>#N/A</v>
      </c>
      <c r="E294" s="14" t="e">
        <f>VLOOKUP('Match Score and Team Input'!D294, finaloproutput[],3,FALSE)</f>
        <v>#N/A</v>
      </c>
      <c r="F294" s="14" t="e">
        <f t="shared" ref="F294:F357" si="41">SUM(C294:E294)</f>
        <v>#N/A</v>
      </c>
      <c r="G294" s="14">
        <f>'Match Score and Team Input'!H294</f>
        <v>0</v>
      </c>
      <c r="H294" s="14" t="e">
        <f t="shared" si="36"/>
        <v>#N/A</v>
      </c>
      <c r="I294" s="14" t="e">
        <f t="shared" si="37"/>
        <v>#N/A</v>
      </c>
      <c r="J294" s="7" t="e">
        <f>VLOOKUP('Match Score and Team Input'!E294,finaloproutput[], 3, FALSE)</f>
        <v>#N/A</v>
      </c>
      <c r="K294" s="7" t="e">
        <f>VLOOKUP('Match Score and Team Input'!F294,finaloproutput[], 3, FALSE)</f>
        <v>#N/A</v>
      </c>
      <c r="L294" s="7" t="e">
        <f>VLOOKUP('Match Score and Team Input'!G294,finaloproutput[], 3, FALSE)</f>
        <v>#N/A</v>
      </c>
      <c r="M294" s="7" t="e">
        <f t="shared" si="38"/>
        <v>#N/A</v>
      </c>
      <c r="N294" s="7">
        <f>'Match Score and Team Input'!K294</f>
        <v>0</v>
      </c>
      <c r="O294" s="7" t="e">
        <f t="shared" si="39"/>
        <v>#N/A</v>
      </c>
      <c r="P294" s="7" t="e">
        <f t="shared" si="40"/>
        <v>#N/A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</row>
    <row r="295" spans="1:132">
      <c r="A295" s="12">
        <v>294</v>
      </c>
      <c r="B295" s="12"/>
      <c r="C295" s="14" t="e">
        <f>VLOOKUP('Match Score and Team Input'!B295, finaloproutput[],3,FALSE)</f>
        <v>#N/A</v>
      </c>
      <c r="D295" s="14" t="e">
        <f>VLOOKUP('Match Score and Team Input'!C295, finaloproutput[],3,FALSE)</f>
        <v>#N/A</v>
      </c>
      <c r="E295" s="14" t="e">
        <f>VLOOKUP('Match Score and Team Input'!D295, finaloproutput[],3,FALSE)</f>
        <v>#N/A</v>
      </c>
      <c r="F295" s="14" t="e">
        <f t="shared" si="41"/>
        <v>#N/A</v>
      </c>
      <c r="G295" s="14">
        <f>'Match Score and Team Input'!H295</f>
        <v>0</v>
      </c>
      <c r="H295" s="14" t="e">
        <f t="shared" si="36"/>
        <v>#N/A</v>
      </c>
      <c r="I295" s="14" t="e">
        <f t="shared" si="37"/>
        <v>#N/A</v>
      </c>
      <c r="J295" s="7" t="e">
        <f>VLOOKUP('Match Score and Team Input'!E295,finaloproutput[], 3, FALSE)</f>
        <v>#N/A</v>
      </c>
      <c r="K295" s="7" t="e">
        <f>VLOOKUP('Match Score and Team Input'!F295,finaloproutput[], 3, FALSE)</f>
        <v>#N/A</v>
      </c>
      <c r="L295" s="7" t="e">
        <f>VLOOKUP('Match Score and Team Input'!G295,finaloproutput[], 3, FALSE)</f>
        <v>#N/A</v>
      </c>
      <c r="M295" s="7" t="e">
        <f t="shared" si="38"/>
        <v>#N/A</v>
      </c>
      <c r="N295" s="7">
        <f>'Match Score and Team Input'!K295</f>
        <v>0</v>
      </c>
      <c r="O295" s="7" t="e">
        <f t="shared" si="39"/>
        <v>#N/A</v>
      </c>
      <c r="P295" s="7" t="e">
        <f t="shared" si="40"/>
        <v>#N/A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</row>
    <row r="296" spans="1:132">
      <c r="A296" s="12">
        <v>295</v>
      </c>
      <c r="B296" s="12"/>
      <c r="C296" s="14" t="e">
        <f>VLOOKUP('Match Score and Team Input'!B296, finaloproutput[],3,FALSE)</f>
        <v>#N/A</v>
      </c>
      <c r="D296" s="14" t="e">
        <f>VLOOKUP('Match Score and Team Input'!C296, finaloproutput[],3,FALSE)</f>
        <v>#N/A</v>
      </c>
      <c r="E296" s="14" t="e">
        <f>VLOOKUP('Match Score and Team Input'!D296, finaloproutput[],3,FALSE)</f>
        <v>#N/A</v>
      </c>
      <c r="F296" s="14" t="e">
        <f t="shared" si="41"/>
        <v>#N/A</v>
      </c>
      <c r="G296" s="14">
        <f>'Match Score and Team Input'!H296</f>
        <v>0</v>
      </c>
      <c r="H296" s="14" t="e">
        <f t="shared" si="36"/>
        <v>#N/A</v>
      </c>
      <c r="I296" s="14" t="e">
        <f t="shared" si="37"/>
        <v>#N/A</v>
      </c>
      <c r="J296" s="7" t="e">
        <f>VLOOKUP('Match Score and Team Input'!E296,finaloproutput[], 3, FALSE)</f>
        <v>#N/A</v>
      </c>
      <c r="K296" s="7" t="e">
        <f>VLOOKUP('Match Score and Team Input'!F296,finaloproutput[], 3, FALSE)</f>
        <v>#N/A</v>
      </c>
      <c r="L296" s="7" t="e">
        <f>VLOOKUP('Match Score and Team Input'!G296,finaloproutput[], 3, FALSE)</f>
        <v>#N/A</v>
      </c>
      <c r="M296" s="7" t="e">
        <f t="shared" si="38"/>
        <v>#N/A</v>
      </c>
      <c r="N296" s="7">
        <f>'Match Score and Team Input'!K296</f>
        <v>0</v>
      </c>
      <c r="O296" s="7" t="e">
        <f t="shared" si="39"/>
        <v>#N/A</v>
      </c>
      <c r="P296" s="7" t="e">
        <f t="shared" si="40"/>
        <v>#N/A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</row>
    <row r="297" spans="1:132">
      <c r="A297" s="12">
        <v>296</v>
      </c>
      <c r="B297" s="12"/>
      <c r="C297" s="14" t="e">
        <f>VLOOKUP('Match Score and Team Input'!B297, finaloproutput[],3,FALSE)</f>
        <v>#N/A</v>
      </c>
      <c r="D297" s="14" t="e">
        <f>VLOOKUP('Match Score and Team Input'!C297, finaloproutput[],3,FALSE)</f>
        <v>#N/A</v>
      </c>
      <c r="E297" s="14" t="e">
        <f>VLOOKUP('Match Score and Team Input'!D297, finaloproutput[],3,FALSE)</f>
        <v>#N/A</v>
      </c>
      <c r="F297" s="14" t="e">
        <f t="shared" si="41"/>
        <v>#N/A</v>
      </c>
      <c r="G297" s="14">
        <f>'Match Score and Team Input'!H297</f>
        <v>0</v>
      </c>
      <c r="H297" s="14" t="e">
        <f t="shared" si="36"/>
        <v>#N/A</v>
      </c>
      <c r="I297" s="14" t="e">
        <f t="shared" si="37"/>
        <v>#N/A</v>
      </c>
      <c r="J297" s="7" t="e">
        <f>VLOOKUP('Match Score and Team Input'!E297,finaloproutput[], 3, FALSE)</f>
        <v>#N/A</v>
      </c>
      <c r="K297" s="7" t="e">
        <f>VLOOKUP('Match Score and Team Input'!F297,finaloproutput[], 3, FALSE)</f>
        <v>#N/A</v>
      </c>
      <c r="L297" s="7" t="e">
        <f>VLOOKUP('Match Score and Team Input'!G297,finaloproutput[], 3, FALSE)</f>
        <v>#N/A</v>
      </c>
      <c r="M297" s="7" t="e">
        <f t="shared" si="38"/>
        <v>#N/A</v>
      </c>
      <c r="N297" s="7">
        <f>'Match Score and Team Input'!K297</f>
        <v>0</v>
      </c>
      <c r="O297" s="7" t="e">
        <f t="shared" si="39"/>
        <v>#N/A</v>
      </c>
      <c r="P297" s="7" t="e">
        <f t="shared" si="40"/>
        <v>#N/A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</row>
    <row r="298" spans="1:132">
      <c r="A298" s="12">
        <v>297</v>
      </c>
      <c r="B298" s="12"/>
      <c r="C298" s="14" t="e">
        <f>VLOOKUP('Match Score and Team Input'!B298, finaloproutput[],3,FALSE)</f>
        <v>#N/A</v>
      </c>
      <c r="D298" s="14" t="e">
        <f>VLOOKUP('Match Score and Team Input'!C298, finaloproutput[],3,FALSE)</f>
        <v>#N/A</v>
      </c>
      <c r="E298" s="14" t="e">
        <f>VLOOKUP('Match Score and Team Input'!D298, finaloproutput[],3,FALSE)</f>
        <v>#N/A</v>
      </c>
      <c r="F298" s="14" t="e">
        <f t="shared" si="41"/>
        <v>#N/A</v>
      </c>
      <c r="G298" s="14">
        <f>'Match Score and Team Input'!H298</f>
        <v>0</v>
      </c>
      <c r="H298" s="14" t="e">
        <f t="shared" si="36"/>
        <v>#N/A</v>
      </c>
      <c r="I298" s="14" t="e">
        <f t="shared" si="37"/>
        <v>#N/A</v>
      </c>
      <c r="J298" s="7" t="e">
        <f>VLOOKUP('Match Score and Team Input'!E298,finaloproutput[], 3, FALSE)</f>
        <v>#N/A</v>
      </c>
      <c r="K298" s="7" t="e">
        <f>VLOOKUP('Match Score and Team Input'!F298,finaloproutput[], 3, FALSE)</f>
        <v>#N/A</v>
      </c>
      <c r="L298" s="7" t="e">
        <f>VLOOKUP('Match Score and Team Input'!G298,finaloproutput[], 3, FALSE)</f>
        <v>#N/A</v>
      </c>
      <c r="M298" s="7" t="e">
        <f t="shared" si="38"/>
        <v>#N/A</v>
      </c>
      <c r="N298" s="7">
        <f>'Match Score and Team Input'!K298</f>
        <v>0</v>
      </c>
      <c r="O298" s="7" t="e">
        <f t="shared" si="39"/>
        <v>#N/A</v>
      </c>
      <c r="P298" s="7" t="e">
        <f t="shared" si="40"/>
        <v>#N/A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</row>
    <row r="299" spans="1:132">
      <c r="A299" s="12">
        <v>298</v>
      </c>
      <c r="B299" s="12"/>
      <c r="C299" s="14" t="e">
        <f>VLOOKUP('Match Score and Team Input'!B299, finaloproutput[],3,FALSE)</f>
        <v>#N/A</v>
      </c>
      <c r="D299" s="14" t="e">
        <f>VLOOKUP('Match Score and Team Input'!C299, finaloproutput[],3,FALSE)</f>
        <v>#N/A</v>
      </c>
      <c r="E299" s="14" t="e">
        <f>VLOOKUP('Match Score and Team Input'!D299, finaloproutput[],3,FALSE)</f>
        <v>#N/A</v>
      </c>
      <c r="F299" s="14" t="e">
        <f t="shared" si="41"/>
        <v>#N/A</v>
      </c>
      <c r="G299" s="14">
        <f>'Match Score and Team Input'!H299</f>
        <v>0</v>
      </c>
      <c r="H299" s="14" t="e">
        <f t="shared" si="36"/>
        <v>#N/A</v>
      </c>
      <c r="I299" s="14" t="e">
        <f t="shared" si="37"/>
        <v>#N/A</v>
      </c>
      <c r="J299" s="7" t="e">
        <f>VLOOKUP('Match Score and Team Input'!E299,finaloproutput[], 3, FALSE)</f>
        <v>#N/A</v>
      </c>
      <c r="K299" s="7" t="e">
        <f>VLOOKUP('Match Score and Team Input'!F299,finaloproutput[], 3, FALSE)</f>
        <v>#N/A</v>
      </c>
      <c r="L299" s="7" t="e">
        <f>VLOOKUP('Match Score and Team Input'!G299,finaloproutput[], 3, FALSE)</f>
        <v>#N/A</v>
      </c>
      <c r="M299" s="7" t="e">
        <f t="shared" si="38"/>
        <v>#N/A</v>
      </c>
      <c r="N299" s="7">
        <f>'Match Score and Team Input'!K299</f>
        <v>0</v>
      </c>
      <c r="O299" s="7" t="e">
        <f t="shared" si="39"/>
        <v>#N/A</v>
      </c>
      <c r="P299" s="7" t="e">
        <f t="shared" si="40"/>
        <v>#N/A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</row>
    <row r="300" spans="1:132">
      <c r="A300" s="12">
        <v>299</v>
      </c>
      <c r="B300" s="12"/>
      <c r="C300" s="14" t="e">
        <f>VLOOKUP('Match Score and Team Input'!B300, finaloproutput[],3,FALSE)</f>
        <v>#N/A</v>
      </c>
      <c r="D300" s="14" t="e">
        <f>VLOOKUP('Match Score and Team Input'!C300, finaloproutput[],3,FALSE)</f>
        <v>#N/A</v>
      </c>
      <c r="E300" s="14" t="e">
        <f>VLOOKUP('Match Score and Team Input'!D300, finaloproutput[],3,FALSE)</f>
        <v>#N/A</v>
      </c>
      <c r="F300" s="14" t="e">
        <f t="shared" si="41"/>
        <v>#N/A</v>
      </c>
      <c r="G300" s="14">
        <f>'Match Score and Team Input'!H300</f>
        <v>0</v>
      </c>
      <c r="H300" s="14" t="e">
        <f t="shared" si="36"/>
        <v>#N/A</v>
      </c>
      <c r="I300" s="14" t="e">
        <f t="shared" si="37"/>
        <v>#N/A</v>
      </c>
      <c r="J300" s="7" t="e">
        <f>VLOOKUP('Match Score and Team Input'!E300,finaloproutput[], 3, FALSE)</f>
        <v>#N/A</v>
      </c>
      <c r="K300" s="7" t="e">
        <f>VLOOKUP('Match Score and Team Input'!F300,finaloproutput[], 3, FALSE)</f>
        <v>#N/A</v>
      </c>
      <c r="L300" s="7" t="e">
        <f>VLOOKUP('Match Score and Team Input'!G300,finaloproutput[], 3, FALSE)</f>
        <v>#N/A</v>
      </c>
      <c r="M300" s="7" t="e">
        <f t="shared" si="38"/>
        <v>#N/A</v>
      </c>
      <c r="N300" s="7">
        <f>'Match Score and Team Input'!K300</f>
        <v>0</v>
      </c>
      <c r="O300" s="7" t="e">
        <f t="shared" si="39"/>
        <v>#N/A</v>
      </c>
      <c r="P300" s="7" t="e">
        <f t="shared" si="40"/>
        <v>#N/A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</row>
    <row r="301" spans="1:132">
      <c r="A301" s="12">
        <v>300</v>
      </c>
      <c r="B301" s="12"/>
      <c r="C301" s="14" t="e">
        <f>VLOOKUP('Match Score and Team Input'!B301, finaloproutput[],3,FALSE)</f>
        <v>#N/A</v>
      </c>
      <c r="D301" s="14" t="e">
        <f>VLOOKUP('Match Score and Team Input'!C301, finaloproutput[],3,FALSE)</f>
        <v>#N/A</v>
      </c>
      <c r="E301" s="14" t="e">
        <f>VLOOKUP('Match Score and Team Input'!D301, finaloproutput[],3,FALSE)</f>
        <v>#N/A</v>
      </c>
      <c r="F301" s="14" t="e">
        <f t="shared" si="41"/>
        <v>#N/A</v>
      </c>
      <c r="G301" s="14">
        <f>'Match Score and Team Input'!H301</f>
        <v>0</v>
      </c>
      <c r="H301" s="14" t="e">
        <f t="shared" si="36"/>
        <v>#N/A</v>
      </c>
      <c r="I301" s="14" t="e">
        <f t="shared" si="37"/>
        <v>#N/A</v>
      </c>
      <c r="J301" s="7" t="e">
        <f>VLOOKUP('Match Score and Team Input'!E301,finaloproutput[], 3, FALSE)</f>
        <v>#N/A</v>
      </c>
      <c r="K301" s="7" t="e">
        <f>VLOOKUP('Match Score and Team Input'!F301,finaloproutput[], 3, FALSE)</f>
        <v>#N/A</v>
      </c>
      <c r="L301" s="7" t="e">
        <f>VLOOKUP('Match Score and Team Input'!G301,finaloproutput[], 3, FALSE)</f>
        <v>#N/A</v>
      </c>
      <c r="M301" s="7" t="e">
        <f t="shared" si="38"/>
        <v>#N/A</v>
      </c>
      <c r="N301" s="7">
        <f>'Match Score and Team Input'!K301</f>
        <v>0</v>
      </c>
      <c r="O301" s="7" t="e">
        <f t="shared" si="39"/>
        <v>#N/A</v>
      </c>
      <c r="P301" s="7" t="e">
        <f t="shared" si="40"/>
        <v>#N/A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</row>
    <row r="302" spans="1:132">
      <c r="A302" s="12">
        <v>301</v>
      </c>
      <c r="B302" s="12"/>
      <c r="C302" s="14" t="e">
        <f>VLOOKUP('Match Score and Team Input'!B302, finaloproutput[],3,FALSE)</f>
        <v>#N/A</v>
      </c>
      <c r="D302" s="14" t="e">
        <f>VLOOKUP('Match Score and Team Input'!C302, finaloproutput[],3,FALSE)</f>
        <v>#N/A</v>
      </c>
      <c r="E302" s="14" t="e">
        <f>VLOOKUP('Match Score and Team Input'!D302, finaloproutput[],3,FALSE)</f>
        <v>#N/A</v>
      </c>
      <c r="F302" s="14" t="e">
        <f t="shared" si="41"/>
        <v>#N/A</v>
      </c>
      <c r="G302" s="14">
        <f>'Match Score and Team Input'!H302</f>
        <v>0</v>
      </c>
      <c r="H302" s="14" t="e">
        <f t="shared" si="36"/>
        <v>#N/A</v>
      </c>
      <c r="I302" s="14" t="e">
        <f t="shared" si="37"/>
        <v>#N/A</v>
      </c>
      <c r="J302" s="7" t="e">
        <f>VLOOKUP('Match Score and Team Input'!E302,finaloproutput[], 3, FALSE)</f>
        <v>#N/A</v>
      </c>
      <c r="K302" s="7" t="e">
        <f>VLOOKUP('Match Score and Team Input'!F302,finaloproutput[], 3, FALSE)</f>
        <v>#N/A</v>
      </c>
      <c r="L302" s="7" t="e">
        <f>VLOOKUP('Match Score and Team Input'!G302,finaloproutput[], 3, FALSE)</f>
        <v>#N/A</v>
      </c>
      <c r="M302" s="7" t="e">
        <f t="shared" si="38"/>
        <v>#N/A</v>
      </c>
      <c r="N302" s="7">
        <f>'Match Score and Team Input'!K302</f>
        <v>0</v>
      </c>
      <c r="O302" s="7" t="e">
        <f t="shared" si="39"/>
        <v>#N/A</v>
      </c>
      <c r="P302" s="7" t="e">
        <f t="shared" si="40"/>
        <v>#N/A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</row>
    <row r="303" spans="1:132">
      <c r="A303" s="12">
        <v>302</v>
      </c>
      <c r="B303" s="12"/>
      <c r="C303" s="14" t="e">
        <f>VLOOKUP('Match Score and Team Input'!B303, finaloproutput[],3,FALSE)</f>
        <v>#N/A</v>
      </c>
      <c r="D303" s="14" t="e">
        <f>VLOOKUP('Match Score and Team Input'!C303, finaloproutput[],3,FALSE)</f>
        <v>#N/A</v>
      </c>
      <c r="E303" s="14" t="e">
        <f>VLOOKUP('Match Score and Team Input'!D303, finaloproutput[],3,FALSE)</f>
        <v>#N/A</v>
      </c>
      <c r="F303" s="14" t="e">
        <f t="shared" si="41"/>
        <v>#N/A</v>
      </c>
      <c r="G303" s="14">
        <f>'Match Score and Team Input'!H303</f>
        <v>0</v>
      </c>
      <c r="H303" s="14" t="e">
        <f t="shared" si="36"/>
        <v>#N/A</v>
      </c>
      <c r="I303" s="14" t="e">
        <f t="shared" si="37"/>
        <v>#N/A</v>
      </c>
      <c r="J303" s="7" t="e">
        <f>VLOOKUP('Match Score and Team Input'!E303,finaloproutput[], 3, FALSE)</f>
        <v>#N/A</v>
      </c>
      <c r="K303" s="7" t="e">
        <f>VLOOKUP('Match Score and Team Input'!F303,finaloproutput[], 3, FALSE)</f>
        <v>#N/A</v>
      </c>
      <c r="L303" s="7" t="e">
        <f>VLOOKUP('Match Score and Team Input'!G303,finaloproutput[], 3, FALSE)</f>
        <v>#N/A</v>
      </c>
      <c r="M303" s="7" t="e">
        <f t="shared" si="38"/>
        <v>#N/A</v>
      </c>
      <c r="N303" s="7">
        <f>'Match Score and Team Input'!K303</f>
        <v>0</v>
      </c>
      <c r="O303" s="7" t="e">
        <f t="shared" si="39"/>
        <v>#N/A</v>
      </c>
      <c r="P303" s="7" t="e">
        <f t="shared" si="40"/>
        <v>#N/A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</row>
    <row r="304" spans="1:132">
      <c r="A304" s="12">
        <v>303</v>
      </c>
      <c r="B304" s="12"/>
      <c r="C304" s="14" t="e">
        <f>VLOOKUP('Match Score and Team Input'!B304, finaloproutput[],3,FALSE)</f>
        <v>#N/A</v>
      </c>
      <c r="D304" s="14" t="e">
        <f>VLOOKUP('Match Score and Team Input'!C304, finaloproutput[],3,FALSE)</f>
        <v>#N/A</v>
      </c>
      <c r="E304" s="14" t="e">
        <f>VLOOKUP('Match Score and Team Input'!D304, finaloproutput[],3,FALSE)</f>
        <v>#N/A</v>
      </c>
      <c r="F304" s="14" t="e">
        <f t="shared" si="41"/>
        <v>#N/A</v>
      </c>
      <c r="G304" s="14">
        <f>'Match Score and Team Input'!H304</f>
        <v>0</v>
      </c>
      <c r="H304" s="14" t="e">
        <f t="shared" si="36"/>
        <v>#N/A</v>
      </c>
      <c r="I304" s="14" t="e">
        <f t="shared" si="37"/>
        <v>#N/A</v>
      </c>
      <c r="J304" s="7" t="e">
        <f>VLOOKUP('Match Score and Team Input'!E304,finaloproutput[], 3, FALSE)</f>
        <v>#N/A</v>
      </c>
      <c r="K304" s="7" t="e">
        <f>VLOOKUP('Match Score and Team Input'!F304,finaloproutput[], 3, FALSE)</f>
        <v>#N/A</v>
      </c>
      <c r="L304" s="7" t="e">
        <f>VLOOKUP('Match Score and Team Input'!G304,finaloproutput[], 3, FALSE)</f>
        <v>#N/A</v>
      </c>
      <c r="M304" s="7" t="e">
        <f t="shared" si="38"/>
        <v>#N/A</v>
      </c>
      <c r="N304" s="7">
        <f>'Match Score and Team Input'!K304</f>
        <v>0</v>
      </c>
      <c r="O304" s="7" t="e">
        <f t="shared" si="39"/>
        <v>#N/A</v>
      </c>
      <c r="P304" s="7" t="e">
        <f t="shared" si="40"/>
        <v>#N/A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</row>
    <row r="305" spans="1:132">
      <c r="A305" s="12">
        <v>304</v>
      </c>
      <c r="B305" s="12"/>
      <c r="C305" s="14" t="e">
        <f>VLOOKUP('Match Score and Team Input'!B305, finaloproutput[],3,FALSE)</f>
        <v>#N/A</v>
      </c>
      <c r="D305" s="14" t="e">
        <f>VLOOKUP('Match Score and Team Input'!C305, finaloproutput[],3,FALSE)</f>
        <v>#N/A</v>
      </c>
      <c r="E305" s="14" t="e">
        <f>VLOOKUP('Match Score and Team Input'!D305, finaloproutput[],3,FALSE)</f>
        <v>#N/A</v>
      </c>
      <c r="F305" s="14" t="e">
        <f t="shared" si="41"/>
        <v>#N/A</v>
      </c>
      <c r="G305" s="14">
        <f>'Match Score and Team Input'!H305</f>
        <v>0</v>
      </c>
      <c r="H305" s="14" t="e">
        <f t="shared" si="36"/>
        <v>#N/A</v>
      </c>
      <c r="I305" s="14" t="e">
        <f t="shared" si="37"/>
        <v>#N/A</v>
      </c>
      <c r="J305" s="7" t="e">
        <f>VLOOKUP('Match Score and Team Input'!E305,finaloproutput[], 3, FALSE)</f>
        <v>#N/A</v>
      </c>
      <c r="K305" s="7" t="e">
        <f>VLOOKUP('Match Score and Team Input'!F305,finaloproutput[], 3, FALSE)</f>
        <v>#N/A</v>
      </c>
      <c r="L305" s="7" t="e">
        <f>VLOOKUP('Match Score and Team Input'!G305,finaloproutput[], 3, FALSE)</f>
        <v>#N/A</v>
      </c>
      <c r="M305" s="7" t="e">
        <f t="shared" si="38"/>
        <v>#N/A</v>
      </c>
      <c r="N305" s="7">
        <f>'Match Score and Team Input'!K305</f>
        <v>0</v>
      </c>
      <c r="O305" s="7" t="e">
        <f t="shared" si="39"/>
        <v>#N/A</v>
      </c>
      <c r="P305" s="7" t="e">
        <f t="shared" si="40"/>
        <v>#N/A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</row>
    <row r="306" spans="1:132">
      <c r="A306" s="12">
        <v>305</v>
      </c>
      <c r="B306" s="12"/>
      <c r="C306" s="14" t="e">
        <f>VLOOKUP('Match Score and Team Input'!B306, finaloproutput[],3,FALSE)</f>
        <v>#N/A</v>
      </c>
      <c r="D306" s="14" t="e">
        <f>VLOOKUP('Match Score and Team Input'!C306, finaloproutput[],3,FALSE)</f>
        <v>#N/A</v>
      </c>
      <c r="E306" s="14" t="e">
        <f>VLOOKUP('Match Score and Team Input'!D306, finaloproutput[],3,FALSE)</f>
        <v>#N/A</v>
      </c>
      <c r="F306" s="14" t="e">
        <f t="shared" si="41"/>
        <v>#N/A</v>
      </c>
      <c r="G306" s="14">
        <f>'Match Score and Team Input'!H306</f>
        <v>0</v>
      </c>
      <c r="H306" s="14" t="e">
        <f t="shared" si="36"/>
        <v>#N/A</v>
      </c>
      <c r="I306" s="14" t="e">
        <f t="shared" si="37"/>
        <v>#N/A</v>
      </c>
      <c r="J306" s="7" t="e">
        <f>VLOOKUP('Match Score and Team Input'!E306,finaloproutput[], 3, FALSE)</f>
        <v>#N/A</v>
      </c>
      <c r="K306" s="7" t="e">
        <f>VLOOKUP('Match Score and Team Input'!F306,finaloproutput[], 3, FALSE)</f>
        <v>#N/A</v>
      </c>
      <c r="L306" s="7" t="e">
        <f>VLOOKUP('Match Score and Team Input'!G306,finaloproutput[], 3, FALSE)</f>
        <v>#N/A</v>
      </c>
      <c r="M306" s="7" t="e">
        <f t="shared" si="38"/>
        <v>#N/A</v>
      </c>
      <c r="N306" s="7">
        <f>'Match Score and Team Input'!K306</f>
        <v>0</v>
      </c>
      <c r="O306" s="7" t="e">
        <f t="shared" si="39"/>
        <v>#N/A</v>
      </c>
      <c r="P306" s="7" t="e">
        <f t="shared" si="40"/>
        <v>#N/A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</row>
    <row r="307" spans="1:132">
      <c r="A307" s="12">
        <v>306</v>
      </c>
      <c r="B307" s="12"/>
      <c r="C307" s="14" t="e">
        <f>VLOOKUP('Match Score and Team Input'!B307, finaloproutput[],3,FALSE)</f>
        <v>#N/A</v>
      </c>
      <c r="D307" s="14" t="e">
        <f>VLOOKUP('Match Score and Team Input'!C307, finaloproutput[],3,FALSE)</f>
        <v>#N/A</v>
      </c>
      <c r="E307" s="14" t="e">
        <f>VLOOKUP('Match Score and Team Input'!D307, finaloproutput[],3,FALSE)</f>
        <v>#N/A</v>
      </c>
      <c r="F307" s="14" t="e">
        <f t="shared" si="41"/>
        <v>#N/A</v>
      </c>
      <c r="G307" s="14">
        <f>'Match Score and Team Input'!H307</f>
        <v>0</v>
      </c>
      <c r="H307" s="14" t="e">
        <f t="shared" si="36"/>
        <v>#N/A</v>
      </c>
      <c r="I307" s="14" t="e">
        <f t="shared" si="37"/>
        <v>#N/A</v>
      </c>
      <c r="J307" s="7" t="e">
        <f>VLOOKUP('Match Score and Team Input'!E307,finaloproutput[], 3, FALSE)</f>
        <v>#N/A</v>
      </c>
      <c r="K307" s="7" t="e">
        <f>VLOOKUP('Match Score and Team Input'!F307,finaloproutput[], 3, FALSE)</f>
        <v>#N/A</v>
      </c>
      <c r="L307" s="7" t="e">
        <f>VLOOKUP('Match Score and Team Input'!G307,finaloproutput[], 3, FALSE)</f>
        <v>#N/A</v>
      </c>
      <c r="M307" s="7" t="e">
        <f t="shared" si="38"/>
        <v>#N/A</v>
      </c>
      <c r="N307" s="7">
        <f>'Match Score and Team Input'!K307</f>
        <v>0</v>
      </c>
      <c r="O307" s="7" t="e">
        <f t="shared" si="39"/>
        <v>#N/A</v>
      </c>
      <c r="P307" s="7" t="e">
        <f t="shared" si="40"/>
        <v>#N/A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</row>
    <row r="308" spans="1:132">
      <c r="A308" s="12">
        <v>307</v>
      </c>
      <c r="B308" s="12"/>
      <c r="C308" s="14" t="e">
        <f>VLOOKUP('Match Score and Team Input'!B308, finaloproutput[],3,FALSE)</f>
        <v>#N/A</v>
      </c>
      <c r="D308" s="14" t="e">
        <f>VLOOKUP('Match Score and Team Input'!C308, finaloproutput[],3,FALSE)</f>
        <v>#N/A</v>
      </c>
      <c r="E308" s="14" t="e">
        <f>VLOOKUP('Match Score and Team Input'!D308, finaloproutput[],3,FALSE)</f>
        <v>#N/A</v>
      </c>
      <c r="F308" s="14" t="e">
        <f t="shared" si="41"/>
        <v>#N/A</v>
      </c>
      <c r="G308" s="14">
        <f>'Match Score and Team Input'!H308</f>
        <v>0</v>
      </c>
      <c r="H308" s="14" t="e">
        <f t="shared" si="36"/>
        <v>#N/A</v>
      </c>
      <c r="I308" s="14" t="e">
        <f t="shared" si="37"/>
        <v>#N/A</v>
      </c>
      <c r="J308" s="7" t="e">
        <f>VLOOKUP('Match Score and Team Input'!E308,finaloproutput[], 3, FALSE)</f>
        <v>#N/A</v>
      </c>
      <c r="K308" s="7" t="e">
        <f>VLOOKUP('Match Score and Team Input'!F308,finaloproutput[], 3, FALSE)</f>
        <v>#N/A</v>
      </c>
      <c r="L308" s="7" t="e">
        <f>VLOOKUP('Match Score and Team Input'!G308,finaloproutput[], 3, FALSE)</f>
        <v>#N/A</v>
      </c>
      <c r="M308" s="7" t="e">
        <f t="shared" si="38"/>
        <v>#N/A</v>
      </c>
      <c r="N308" s="7">
        <f>'Match Score and Team Input'!K308</f>
        <v>0</v>
      </c>
      <c r="O308" s="7" t="e">
        <f t="shared" si="39"/>
        <v>#N/A</v>
      </c>
      <c r="P308" s="7" t="e">
        <f t="shared" si="40"/>
        <v>#N/A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</row>
    <row r="309" spans="1:132">
      <c r="A309" s="12">
        <v>308</v>
      </c>
      <c r="B309" s="12"/>
      <c r="C309" s="14" t="e">
        <f>VLOOKUP('Match Score and Team Input'!B309, finaloproutput[],3,FALSE)</f>
        <v>#N/A</v>
      </c>
      <c r="D309" s="14" t="e">
        <f>VLOOKUP('Match Score and Team Input'!C309, finaloproutput[],3,FALSE)</f>
        <v>#N/A</v>
      </c>
      <c r="E309" s="14" t="e">
        <f>VLOOKUP('Match Score and Team Input'!D309, finaloproutput[],3,FALSE)</f>
        <v>#N/A</v>
      </c>
      <c r="F309" s="14" t="e">
        <f t="shared" si="41"/>
        <v>#N/A</v>
      </c>
      <c r="G309" s="14">
        <f>'Match Score and Team Input'!H309</f>
        <v>0</v>
      </c>
      <c r="H309" s="14" t="e">
        <f t="shared" si="36"/>
        <v>#N/A</v>
      </c>
      <c r="I309" s="14" t="e">
        <f t="shared" si="37"/>
        <v>#N/A</v>
      </c>
      <c r="J309" s="7" t="e">
        <f>VLOOKUP('Match Score and Team Input'!E309,finaloproutput[], 3, FALSE)</f>
        <v>#N/A</v>
      </c>
      <c r="K309" s="7" t="e">
        <f>VLOOKUP('Match Score and Team Input'!F309,finaloproutput[], 3, FALSE)</f>
        <v>#N/A</v>
      </c>
      <c r="L309" s="7" t="e">
        <f>VLOOKUP('Match Score and Team Input'!G309,finaloproutput[], 3, FALSE)</f>
        <v>#N/A</v>
      </c>
      <c r="M309" s="7" t="e">
        <f t="shared" si="38"/>
        <v>#N/A</v>
      </c>
      <c r="N309" s="7">
        <f>'Match Score and Team Input'!K309</f>
        <v>0</v>
      </c>
      <c r="O309" s="7" t="e">
        <f t="shared" si="39"/>
        <v>#N/A</v>
      </c>
      <c r="P309" s="7" t="e">
        <f t="shared" si="40"/>
        <v>#N/A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</row>
    <row r="310" spans="1:132">
      <c r="A310" s="12">
        <v>309</v>
      </c>
      <c r="B310" s="12"/>
      <c r="C310" s="14" t="e">
        <f>VLOOKUP('Match Score and Team Input'!B310, finaloproutput[],3,FALSE)</f>
        <v>#N/A</v>
      </c>
      <c r="D310" s="14" t="e">
        <f>VLOOKUP('Match Score and Team Input'!C310, finaloproutput[],3,FALSE)</f>
        <v>#N/A</v>
      </c>
      <c r="E310" s="14" t="e">
        <f>VLOOKUP('Match Score and Team Input'!D310, finaloproutput[],3,FALSE)</f>
        <v>#N/A</v>
      </c>
      <c r="F310" s="14" t="e">
        <f t="shared" si="41"/>
        <v>#N/A</v>
      </c>
      <c r="G310" s="14">
        <f>'Match Score and Team Input'!H310</f>
        <v>0</v>
      </c>
      <c r="H310" s="14" t="e">
        <f t="shared" si="36"/>
        <v>#N/A</v>
      </c>
      <c r="I310" s="14" t="e">
        <f t="shared" si="37"/>
        <v>#N/A</v>
      </c>
      <c r="J310" s="7" t="e">
        <f>VLOOKUP('Match Score and Team Input'!E310,finaloproutput[], 3, FALSE)</f>
        <v>#N/A</v>
      </c>
      <c r="K310" s="7" t="e">
        <f>VLOOKUP('Match Score and Team Input'!F310,finaloproutput[], 3, FALSE)</f>
        <v>#N/A</v>
      </c>
      <c r="L310" s="7" t="e">
        <f>VLOOKUP('Match Score and Team Input'!G310,finaloproutput[], 3, FALSE)</f>
        <v>#N/A</v>
      </c>
      <c r="M310" s="7" t="e">
        <f t="shared" si="38"/>
        <v>#N/A</v>
      </c>
      <c r="N310" s="7">
        <f>'Match Score and Team Input'!K310</f>
        <v>0</v>
      </c>
      <c r="O310" s="7" t="e">
        <f t="shared" si="39"/>
        <v>#N/A</v>
      </c>
      <c r="P310" s="7" t="e">
        <f t="shared" si="40"/>
        <v>#N/A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</row>
    <row r="311" spans="1:132">
      <c r="A311" s="12">
        <v>310</v>
      </c>
      <c r="B311" s="12"/>
      <c r="C311" s="14" t="e">
        <f>VLOOKUP('Match Score and Team Input'!B311, finaloproutput[],3,FALSE)</f>
        <v>#N/A</v>
      </c>
      <c r="D311" s="14" t="e">
        <f>VLOOKUP('Match Score and Team Input'!C311, finaloproutput[],3,FALSE)</f>
        <v>#N/A</v>
      </c>
      <c r="E311" s="14" t="e">
        <f>VLOOKUP('Match Score and Team Input'!D311, finaloproutput[],3,FALSE)</f>
        <v>#N/A</v>
      </c>
      <c r="F311" s="14" t="e">
        <f t="shared" si="41"/>
        <v>#N/A</v>
      </c>
      <c r="G311" s="14">
        <f>'Match Score and Team Input'!H311</f>
        <v>0</v>
      </c>
      <c r="H311" s="14" t="e">
        <f t="shared" si="36"/>
        <v>#N/A</v>
      </c>
      <c r="I311" s="14" t="e">
        <f t="shared" si="37"/>
        <v>#N/A</v>
      </c>
      <c r="J311" s="7" t="e">
        <f>VLOOKUP('Match Score and Team Input'!E311,finaloproutput[], 3, FALSE)</f>
        <v>#N/A</v>
      </c>
      <c r="K311" s="7" t="e">
        <f>VLOOKUP('Match Score and Team Input'!F311,finaloproutput[], 3, FALSE)</f>
        <v>#N/A</v>
      </c>
      <c r="L311" s="7" t="e">
        <f>VLOOKUP('Match Score and Team Input'!G311,finaloproutput[], 3, FALSE)</f>
        <v>#N/A</v>
      </c>
      <c r="M311" s="7" t="e">
        <f t="shared" si="38"/>
        <v>#N/A</v>
      </c>
      <c r="N311" s="7">
        <f>'Match Score and Team Input'!K311</f>
        <v>0</v>
      </c>
      <c r="O311" s="7" t="e">
        <f t="shared" si="39"/>
        <v>#N/A</v>
      </c>
      <c r="P311" s="7" t="e">
        <f t="shared" si="40"/>
        <v>#N/A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</row>
    <row r="312" spans="1:132">
      <c r="A312" s="12">
        <v>311</v>
      </c>
      <c r="B312" s="12"/>
      <c r="C312" s="14" t="e">
        <f>VLOOKUP('Match Score and Team Input'!B312, finaloproutput[],3,FALSE)</f>
        <v>#N/A</v>
      </c>
      <c r="D312" s="14" t="e">
        <f>VLOOKUP('Match Score and Team Input'!C312, finaloproutput[],3,FALSE)</f>
        <v>#N/A</v>
      </c>
      <c r="E312" s="14" t="e">
        <f>VLOOKUP('Match Score and Team Input'!D312, finaloproutput[],3,FALSE)</f>
        <v>#N/A</v>
      </c>
      <c r="F312" s="14" t="e">
        <f t="shared" si="41"/>
        <v>#N/A</v>
      </c>
      <c r="G312" s="14">
        <f>'Match Score and Team Input'!H312</f>
        <v>0</v>
      </c>
      <c r="H312" s="14" t="e">
        <f t="shared" si="36"/>
        <v>#N/A</v>
      </c>
      <c r="I312" s="14" t="e">
        <f t="shared" si="37"/>
        <v>#N/A</v>
      </c>
      <c r="J312" s="7" t="e">
        <f>VLOOKUP('Match Score and Team Input'!E312,finaloproutput[], 3, FALSE)</f>
        <v>#N/A</v>
      </c>
      <c r="K312" s="7" t="e">
        <f>VLOOKUP('Match Score and Team Input'!F312,finaloproutput[], 3, FALSE)</f>
        <v>#N/A</v>
      </c>
      <c r="L312" s="7" t="e">
        <f>VLOOKUP('Match Score and Team Input'!G312,finaloproutput[], 3, FALSE)</f>
        <v>#N/A</v>
      </c>
      <c r="M312" s="7" t="e">
        <f t="shared" si="38"/>
        <v>#N/A</v>
      </c>
      <c r="N312" s="7">
        <f>'Match Score and Team Input'!K312</f>
        <v>0</v>
      </c>
      <c r="O312" s="7" t="e">
        <f t="shared" si="39"/>
        <v>#N/A</v>
      </c>
      <c r="P312" s="7" t="e">
        <f t="shared" si="40"/>
        <v>#N/A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</row>
    <row r="313" spans="1:132">
      <c r="A313" s="12">
        <v>312</v>
      </c>
      <c r="B313" s="12"/>
      <c r="C313" s="14" t="e">
        <f>VLOOKUP('Match Score and Team Input'!B313, finaloproutput[],3,FALSE)</f>
        <v>#N/A</v>
      </c>
      <c r="D313" s="14" t="e">
        <f>VLOOKUP('Match Score and Team Input'!C313, finaloproutput[],3,FALSE)</f>
        <v>#N/A</v>
      </c>
      <c r="E313" s="14" t="e">
        <f>VLOOKUP('Match Score and Team Input'!D313, finaloproutput[],3,FALSE)</f>
        <v>#N/A</v>
      </c>
      <c r="F313" s="14" t="e">
        <f t="shared" si="41"/>
        <v>#N/A</v>
      </c>
      <c r="G313" s="14">
        <f>'Match Score and Team Input'!H313</f>
        <v>0</v>
      </c>
      <c r="H313" s="14" t="e">
        <f t="shared" si="36"/>
        <v>#N/A</v>
      </c>
      <c r="I313" s="14" t="e">
        <f t="shared" si="37"/>
        <v>#N/A</v>
      </c>
      <c r="J313" s="7" t="e">
        <f>VLOOKUP('Match Score and Team Input'!E313,finaloproutput[], 3, FALSE)</f>
        <v>#N/A</v>
      </c>
      <c r="K313" s="7" t="e">
        <f>VLOOKUP('Match Score and Team Input'!F313,finaloproutput[], 3, FALSE)</f>
        <v>#N/A</v>
      </c>
      <c r="L313" s="7" t="e">
        <f>VLOOKUP('Match Score and Team Input'!G313,finaloproutput[], 3, FALSE)</f>
        <v>#N/A</v>
      </c>
      <c r="M313" s="7" t="e">
        <f t="shared" si="38"/>
        <v>#N/A</v>
      </c>
      <c r="N313" s="7">
        <f>'Match Score and Team Input'!K313</f>
        <v>0</v>
      </c>
      <c r="O313" s="7" t="e">
        <f t="shared" si="39"/>
        <v>#N/A</v>
      </c>
      <c r="P313" s="7" t="e">
        <f t="shared" si="40"/>
        <v>#N/A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</row>
    <row r="314" spans="1:132">
      <c r="A314" s="12">
        <v>313</v>
      </c>
      <c r="B314" s="12"/>
      <c r="C314" s="14" t="e">
        <f>VLOOKUP('Match Score and Team Input'!B314, finaloproutput[],3,FALSE)</f>
        <v>#N/A</v>
      </c>
      <c r="D314" s="14" t="e">
        <f>VLOOKUP('Match Score and Team Input'!C314, finaloproutput[],3,FALSE)</f>
        <v>#N/A</v>
      </c>
      <c r="E314" s="14" t="e">
        <f>VLOOKUP('Match Score and Team Input'!D314, finaloproutput[],3,FALSE)</f>
        <v>#N/A</v>
      </c>
      <c r="F314" s="14" t="e">
        <f t="shared" si="41"/>
        <v>#N/A</v>
      </c>
      <c r="G314" s="14">
        <f>'Match Score and Team Input'!H314</f>
        <v>0</v>
      </c>
      <c r="H314" s="14" t="e">
        <f t="shared" si="36"/>
        <v>#N/A</v>
      </c>
      <c r="I314" s="14" t="e">
        <f t="shared" si="37"/>
        <v>#N/A</v>
      </c>
      <c r="J314" s="7" t="e">
        <f>VLOOKUP('Match Score and Team Input'!E314,finaloproutput[], 3, FALSE)</f>
        <v>#N/A</v>
      </c>
      <c r="K314" s="7" t="e">
        <f>VLOOKUP('Match Score and Team Input'!F314,finaloproutput[], 3, FALSE)</f>
        <v>#N/A</v>
      </c>
      <c r="L314" s="7" t="e">
        <f>VLOOKUP('Match Score and Team Input'!G314,finaloproutput[], 3, FALSE)</f>
        <v>#N/A</v>
      </c>
      <c r="M314" s="7" t="e">
        <f t="shared" si="38"/>
        <v>#N/A</v>
      </c>
      <c r="N314" s="7">
        <f>'Match Score and Team Input'!K314</f>
        <v>0</v>
      </c>
      <c r="O314" s="7" t="e">
        <f t="shared" si="39"/>
        <v>#N/A</v>
      </c>
      <c r="P314" s="7" t="e">
        <f t="shared" si="40"/>
        <v>#N/A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</row>
    <row r="315" spans="1:132">
      <c r="A315" s="12">
        <v>314</v>
      </c>
      <c r="B315" s="12"/>
      <c r="C315" s="14" t="e">
        <f>VLOOKUP('Match Score and Team Input'!B315, finaloproutput[],3,FALSE)</f>
        <v>#N/A</v>
      </c>
      <c r="D315" s="14" t="e">
        <f>VLOOKUP('Match Score and Team Input'!C315, finaloproutput[],3,FALSE)</f>
        <v>#N/A</v>
      </c>
      <c r="E315" s="14" t="e">
        <f>VLOOKUP('Match Score and Team Input'!D315, finaloproutput[],3,FALSE)</f>
        <v>#N/A</v>
      </c>
      <c r="F315" s="14" t="e">
        <f t="shared" si="41"/>
        <v>#N/A</v>
      </c>
      <c r="G315" s="14">
        <f>'Match Score and Team Input'!H315</f>
        <v>0</v>
      </c>
      <c r="H315" s="14" t="e">
        <f t="shared" si="36"/>
        <v>#N/A</v>
      </c>
      <c r="I315" s="14" t="e">
        <f t="shared" si="37"/>
        <v>#N/A</v>
      </c>
      <c r="J315" s="7" t="e">
        <f>VLOOKUP('Match Score and Team Input'!E315,finaloproutput[], 3, FALSE)</f>
        <v>#N/A</v>
      </c>
      <c r="K315" s="7" t="e">
        <f>VLOOKUP('Match Score and Team Input'!F315,finaloproutput[], 3, FALSE)</f>
        <v>#N/A</v>
      </c>
      <c r="L315" s="7" t="e">
        <f>VLOOKUP('Match Score and Team Input'!G315,finaloproutput[], 3, FALSE)</f>
        <v>#N/A</v>
      </c>
      <c r="M315" s="7" t="e">
        <f t="shared" si="38"/>
        <v>#N/A</v>
      </c>
      <c r="N315" s="7">
        <f>'Match Score and Team Input'!K315</f>
        <v>0</v>
      </c>
      <c r="O315" s="7" t="e">
        <f t="shared" si="39"/>
        <v>#N/A</v>
      </c>
      <c r="P315" s="7" t="e">
        <f t="shared" si="40"/>
        <v>#N/A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</row>
    <row r="316" spans="1:132">
      <c r="A316" s="12">
        <v>315</v>
      </c>
      <c r="B316" s="12"/>
      <c r="C316" s="14" t="e">
        <f>VLOOKUP('Match Score and Team Input'!B316, finaloproutput[],3,FALSE)</f>
        <v>#N/A</v>
      </c>
      <c r="D316" s="14" t="e">
        <f>VLOOKUP('Match Score and Team Input'!C316, finaloproutput[],3,FALSE)</f>
        <v>#N/A</v>
      </c>
      <c r="E316" s="14" t="e">
        <f>VLOOKUP('Match Score and Team Input'!D316, finaloproutput[],3,FALSE)</f>
        <v>#N/A</v>
      </c>
      <c r="F316" s="14" t="e">
        <f t="shared" si="41"/>
        <v>#N/A</v>
      </c>
      <c r="G316" s="14">
        <f>'Match Score and Team Input'!H316</f>
        <v>0</v>
      </c>
      <c r="H316" s="14" t="e">
        <f t="shared" si="36"/>
        <v>#N/A</v>
      </c>
      <c r="I316" s="14" t="e">
        <f t="shared" si="37"/>
        <v>#N/A</v>
      </c>
      <c r="J316" s="7" t="e">
        <f>VLOOKUP('Match Score and Team Input'!E316,finaloproutput[], 3, FALSE)</f>
        <v>#N/A</v>
      </c>
      <c r="K316" s="7" t="e">
        <f>VLOOKUP('Match Score and Team Input'!F316,finaloproutput[], 3, FALSE)</f>
        <v>#N/A</v>
      </c>
      <c r="L316" s="7" t="e">
        <f>VLOOKUP('Match Score and Team Input'!G316,finaloproutput[], 3, FALSE)</f>
        <v>#N/A</v>
      </c>
      <c r="M316" s="7" t="e">
        <f t="shared" si="38"/>
        <v>#N/A</v>
      </c>
      <c r="N316" s="7">
        <f>'Match Score and Team Input'!K316</f>
        <v>0</v>
      </c>
      <c r="O316" s="7" t="e">
        <f t="shared" si="39"/>
        <v>#N/A</v>
      </c>
      <c r="P316" s="7" t="e">
        <f t="shared" si="40"/>
        <v>#N/A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</row>
    <row r="317" spans="1:132">
      <c r="A317" s="12">
        <v>316</v>
      </c>
      <c r="B317" s="12"/>
      <c r="C317" s="14" t="e">
        <f>VLOOKUP('Match Score and Team Input'!B317, finaloproutput[],3,FALSE)</f>
        <v>#N/A</v>
      </c>
      <c r="D317" s="14" t="e">
        <f>VLOOKUP('Match Score and Team Input'!C317, finaloproutput[],3,FALSE)</f>
        <v>#N/A</v>
      </c>
      <c r="E317" s="14" t="e">
        <f>VLOOKUP('Match Score and Team Input'!D317, finaloproutput[],3,FALSE)</f>
        <v>#N/A</v>
      </c>
      <c r="F317" s="14" t="e">
        <f t="shared" si="41"/>
        <v>#N/A</v>
      </c>
      <c r="G317" s="14">
        <f>'Match Score and Team Input'!H317</f>
        <v>0</v>
      </c>
      <c r="H317" s="14" t="e">
        <f t="shared" si="36"/>
        <v>#N/A</v>
      </c>
      <c r="I317" s="14" t="e">
        <f t="shared" si="37"/>
        <v>#N/A</v>
      </c>
      <c r="J317" s="7" t="e">
        <f>VLOOKUP('Match Score and Team Input'!E317,finaloproutput[], 3, FALSE)</f>
        <v>#N/A</v>
      </c>
      <c r="K317" s="7" t="e">
        <f>VLOOKUP('Match Score and Team Input'!F317,finaloproutput[], 3, FALSE)</f>
        <v>#N/A</v>
      </c>
      <c r="L317" s="7" t="e">
        <f>VLOOKUP('Match Score and Team Input'!G317,finaloproutput[], 3, FALSE)</f>
        <v>#N/A</v>
      </c>
      <c r="M317" s="7" t="e">
        <f t="shared" si="38"/>
        <v>#N/A</v>
      </c>
      <c r="N317" s="7">
        <f>'Match Score and Team Input'!K317</f>
        <v>0</v>
      </c>
      <c r="O317" s="7" t="e">
        <f t="shared" si="39"/>
        <v>#N/A</v>
      </c>
      <c r="P317" s="7" t="e">
        <f t="shared" si="40"/>
        <v>#N/A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</row>
    <row r="318" spans="1:132">
      <c r="A318" s="12">
        <v>317</v>
      </c>
      <c r="B318" s="12"/>
      <c r="C318" s="14" t="e">
        <f>VLOOKUP('Match Score and Team Input'!B318, finaloproutput[],3,FALSE)</f>
        <v>#N/A</v>
      </c>
      <c r="D318" s="14" t="e">
        <f>VLOOKUP('Match Score and Team Input'!C318, finaloproutput[],3,FALSE)</f>
        <v>#N/A</v>
      </c>
      <c r="E318" s="14" t="e">
        <f>VLOOKUP('Match Score and Team Input'!D318, finaloproutput[],3,FALSE)</f>
        <v>#N/A</v>
      </c>
      <c r="F318" s="14" t="e">
        <f t="shared" si="41"/>
        <v>#N/A</v>
      </c>
      <c r="G318" s="14">
        <f>'Match Score and Team Input'!H318</f>
        <v>0</v>
      </c>
      <c r="H318" s="14" t="e">
        <f t="shared" si="36"/>
        <v>#N/A</v>
      </c>
      <c r="I318" s="14" t="e">
        <f t="shared" si="37"/>
        <v>#N/A</v>
      </c>
      <c r="J318" s="7" t="e">
        <f>VLOOKUP('Match Score and Team Input'!E318,finaloproutput[], 3, FALSE)</f>
        <v>#N/A</v>
      </c>
      <c r="K318" s="7" t="e">
        <f>VLOOKUP('Match Score and Team Input'!F318,finaloproutput[], 3, FALSE)</f>
        <v>#N/A</v>
      </c>
      <c r="L318" s="7" t="e">
        <f>VLOOKUP('Match Score and Team Input'!G318,finaloproutput[], 3, FALSE)</f>
        <v>#N/A</v>
      </c>
      <c r="M318" s="7" t="e">
        <f t="shared" si="38"/>
        <v>#N/A</v>
      </c>
      <c r="N318" s="7">
        <f>'Match Score and Team Input'!K318</f>
        <v>0</v>
      </c>
      <c r="O318" s="7" t="e">
        <f t="shared" si="39"/>
        <v>#N/A</v>
      </c>
      <c r="P318" s="7" t="e">
        <f t="shared" si="40"/>
        <v>#N/A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</row>
    <row r="319" spans="1:132">
      <c r="A319" s="12">
        <v>318</v>
      </c>
      <c r="B319" s="12"/>
      <c r="C319" s="14" t="e">
        <f>VLOOKUP('Match Score and Team Input'!B319, finaloproutput[],3,FALSE)</f>
        <v>#N/A</v>
      </c>
      <c r="D319" s="14" t="e">
        <f>VLOOKUP('Match Score and Team Input'!C319, finaloproutput[],3,FALSE)</f>
        <v>#N/A</v>
      </c>
      <c r="E319" s="14" t="e">
        <f>VLOOKUP('Match Score and Team Input'!D319, finaloproutput[],3,FALSE)</f>
        <v>#N/A</v>
      </c>
      <c r="F319" s="14" t="e">
        <f t="shared" si="41"/>
        <v>#N/A</v>
      </c>
      <c r="G319" s="14">
        <f>'Match Score and Team Input'!H319</f>
        <v>0</v>
      </c>
      <c r="H319" s="14" t="e">
        <f t="shared" si="36"/>
        <v>#N/A</v>
      </c>
      <c r="I319" s="14" t="e">
        <f t="shared" si="37"/>
        <v>#N/A</v>
      </c>
      <c r="J319" s="7" t="e">
        <f>VLOOKUP('Match Score and Team Input'!E319,finaloproutput[], 3, FALSE)</f>
        <v>#N/A</v>
      </c>
      <c r="K319" s="7" t="e">
        <f>VLOOKUP('Match Score and Team Input'!F319,finaloproutput[], 3, FALSE)</f>
        <v>#N/A</v>
      </c>
      <c r="L319" s="7" t="e">
        <f>VLOOKUP('Match Score and Team Input'!G319,finaloproutput[], 3, FALSE)</f>
        <v>#N/A</v>
      </c>
      <c r="M319" s="7" t="e">
        <f t="shared" si="38"/>
        <v>#N/A</v>
      </c>
      <c r="N319" s="7">
        <f>'Match Score and Team Input'!K319</f>
        <v>0</v>
      </c>
      <c r="O319" s="7" t="e">
        <f t="shared" si="39"/>
        <v>#N/A</v>
      </c>
      <c r="P319" s="7" t="e">
        <f t="shared" si="40"/>
        <v>#N/A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</row>
    <row r="320" spans="1:132">
      <c r="A320" s="12">
        <v>319</v>
      </c>
      <c r="B320" s="12"/>
      <c r="C320" s="14" t="e">
        <f>VLOOKUP('Match Score and Team Input'!B320, finaloproutput[],3,FALSE)</f>
        <v>#N/A</v>
      </c>
      <c r="D320" s="14" t="e">
        <f>VLOOKUP('Match Score and Team Input'!C320, finaloproutput[],3,FALSE)</f>
        <v>#N/A</v>
      </c>
      <c r="E320" s="14" t="e">
        <f>VLOOKUP('Match Score and Team Input'!D320, finaloproutput[],3,FALSE)</f>
        <v>#N/A</v>
      </c>
      <c r="F320" s="14" t="e">
        <f t="shared" si="41"/>
        <v>#N/A</v>
      </c>
      <c r="G320" s="14">
        <f>'Match Score and Team Input'!H320</f>
        <v>0</v>
      </c>
      <c r="H320" s="14" t="e">
        <f t="shared" si="36"/>
        <v>#N/A</v>
      </c>
      <c r="I320" s="14" t="e">
        <f t="shared" si="37"/>
        <v>#N/A</v>
      </c>
      <c r="J320" s="7" t="e">
        <f>VLOOKUP('Match Score and Team Input'!E320,finaloproutput[], 3, FALSE)</f>
        <v>#N/A</v>
      </c>
      <c r="K320" s="7" t="e">
        <f>VLOOKUP('Match Score and Team Input'!F320,finaloproutput[], 3, FALSE)</f>
        <v>#N/A</v>
      </c>
      <c r="L320" s="7" t="e">
        <f>VLOOKUP('Match Score and Team Input'!G320,finaloproutput[], 3, FALSE)</f>
        <v>#N/A</v>
      </c>
      <c r="M320" s="7" t="e">
        <f t="shared" si="38"/>
        <v>#N/A</v>
      </c>
      <c r="N320" s="7">
        <f>'Match Score and Team Input'!K320</f>
        <v>0</v>
      </c>
      <c r="O320" s="7" t="e">
        <f t="shared" si="39"/>
        <v>#N/A</v>
      </c>
      <c r="P320" s="7" t="e">
        <f t="shared" si="40"/>
        <v>#N/A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</row>
    <row r="321" spans="1:132">
      <c r="A321" s="12">
        <v>320</v>
      </c>
      <c r="B321" s="12"/>
      <c r="C321" s="14" t="e">
        <f>VLOOKUP('Match Score and Team Input'!B321, finaloproutput[],3,FALSE)</f>
        <v>#N/A</v>
      </c>
      <c r="D321" s="14" t="e">
        <f>VLOOKUP('Match Score and Team Input'!C321, finaloproutput[],3,FALSE)</f>
        <v>#N/A</v>
      </c>
      <c r="E321" s="14" t="e">
        <f>VLOOKUP('Match Score and Team Input'!D321, finaloproutput[],3,FALSE)</f>
        <v>#N/A</v>
      </c>
      <c r="F321" s="14" t="e">
        <f t="shared" si="41"/>
        <v>#N/A</v>
      </c>
      <c r="G321" s="14">
        <f>'Match Score and Team Input'!H321</f>
        <v>0</v>
      </c>
      <c r="H321" s="14" t="e">
        <f t="shared" si="36"/>
        <v>#N/A</v>
      </c>
      <c r="I321" s="14" t="e">
        <f t="shared" si="37"/>
        <v>#N/A</v>
      </c>
      <c r="J321" s="7" t="e">
        <f>VLOOKUP('Match Score and Team Input'!E321,finaloproutput[], 3, FALSE)</f>
        <v>#N/A</v>
      </c>
      <c r="K321" s="7" t="e">
        <f>VLOOKUP('Match Score and Team Input'!F321,finaloproutput[], 3, FALSE)</f>
        <v>#N/A</v>
      </c>
      <c r="L321" s="7" t="e">
        <f>VLOOKUP('Match Score and Team Input'!G321,finaloproutput[], 3, FALSE)</f>
        <v>#N/A</v>
      </c>
      <c r="M321" s="7" t="e">
        <f t="shared" si="38"/>
        <v>#N/A</v>
      </c>
      <c r="N321" s="7">
        <f>'Match Score and Team Input'!K321</f>
        <v>0</v>
      </c>
      <c r="O321" s="7" t="e">
        <f t="shared" si="39"/>
        <v>#N/A</v>
      </c>
      <c r="P321" s="7" t="e">
        <f t="shared" si="40"/>
        <v>#N/A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</row>
    <row r="322" spans="1:132">
      <c r="A322" s="12">
        <v>321</v>
      </c>
      <c r="B322" s="12"/>
      <c r="C322" s="14" t="e">
        <f>VLOOKUP('Match Score and Team Input'!B322, finaloproutput[],3,FALSE)</f>
        <v>#N/A</v>
      </c>
      <c r="D322" s="14" t="e">
        <f>VLOOKUP('Match Score and Team Input'!C322, finaloproutput[],3,FALSE)</f>
        <v>#N/A</v>
      </c>
      <c r="E322" s="14" t="e">
        <f>VLOOKUP('Match Score and Team Input'!D322, finaloproutput[],3,FALSE)</f>
        <v>#N/A</v>
      </c>
      <c r="F322" s="14" t="e">
        <f t="shared" si="41"/>
        <v>#N/A</v>
      </c>
      <c r="G322" s="14">
        <f>'Match Score and Team Input'!H322</f>
        <v>0</v>
      </c>
      <c r="H322" s="14" t="e">
        <f t="shared" si="36"/>
        <v>#N/A</v>
      </c>
      <c r="I322" s="14" t="e">
        <f t="shared" si="37"/>
        <v>#N/A</v>
      </c>
      <c r="J322" s="7" t="e">
        <f>VLOOKUP('Match Score and Team Input'!E322,finaloproutput[], 3, FALSE)</f>
        <v>#N/A</v>
      </c>
      <c r="K322" s="7" t="e">
        <f>VLOOKUP('Match Score and Team Input'!F322,finaloproutput[], 3, FALSE)</f>
        <v>#N/A</v>
      </c>
      <c r="L322" s="7" t="e">
        <f>VLOOKUP('Match Score and Team Input'!G322,finaloproutput[], 3, FALSE)</f>
        <v>#N/A</v>
      </c>
      <c r="M322" s="7" t="e">
        <f t="shared" si="38"/>
        <v>#N/A</v>
      </c>
      <c r="N322" s="7">
        <f>'Match Score and Team Input'!K322</f>
        <v>0</v>
      </c>
      <c r="O322" s="7" t="e">
        <f t="shared" si="39"/>
        <v>#N/A</v>
      </c>
      <c r="P322" s="7" t="e">
        <f t="shared" si="40"/>
        <v>#N/A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</row>
    <row r="323" spans="1:132">
      <c r="A323" s="12">
        <v>322</v>
      </c>
      <c r="B323" s="12"/>
      <c r="C323" s="14" t="e">
        <f>VLOOKUP('Match Score and Team Input'!B323, finaloproutput[],3,FALSE)</f>
        <v>#N/A</v>
      </c>
      <c r="D323" s="14" t="e">
        <f>VLOOKUP('Match Score and Team Input'!C323, finaloproutput[],3,FALSE)</f>
        <v>#N/A</v>
      </c>
      <c r="E323" s="14" t="e">
        <f>VLOOKUP('Match Score and Team Input'!D323, finaloproutput[],3,FALSE)</f>
        <v>#N/A</v>
      </c>
      <c r="F323" s="14" t="e">
        <f t="shared" si="41"/>
        <v>#N/A</v>
      </c>
      <c r="G323" s="14">
        <f>'Match Score and Team Input'!H323</f>
        <v>0</v>
      </c>
      <c r="H323" s="14" t="e">
        <f t="shared" si="36"/>
        <v>#N/A</v>
      </c>
      <c r="I323" s="14" t="e">
        <f t="shared" si="37"/>
        <v>#N/A</v>
      </c>
      <c r="J323" s="7" t="e">
        <f>VLOOKUP('Match Score and Team Input'!E323,finaloproutput[], 3, FALSE)</f>
        <v>#N/A</v>
      </c>
      <c r="K323" s="7" t="e">
        <f>VLOOKUP('Match Score and Team Input'!F323,finaloproutput[], 3, FALSE)</f>
        <v>#N/A</v>
      </c>
      <c r="L323" s="7" t="e">
        <f>VLOOKUP('Match Score and Team Input'!G323,finaloproutput[], 3, FALSE)</f>
        <v>#N/A</v>
      </c>
      <c r="M323" s="7" t="e">
        <f t="shared" si="38"/>
        <v>#N/A</v>
      </c>
      <c r="N323" s="7">
        <f>'Match Score and Team Input'!K323</f>
        <v>0</v>
      </c>
      <c r="O323" s="7" t="e">
        <f t="shared" si="39"/>
        <v>#N/A</v>
      </c>
      <c r="P323" s="7" t="e">
        <f t="shared" si="40"/>
        <v>#N/A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</row>
    <row r="324" spans="1:132">
      <c r="A324" s="12">
        <v>323</v>
      </c>
      <c r="B324" s="12"/>
      <c r="C324" s="14" t="e">
        <f>VLOOKUP('Match Score and Team Input'!B324, finaloproutput[],3,FALSE)</f>
        <v>#N/A</v>
      </c>
      <c r="D324" s="14" t="e">
        <f>VLOOKUP('Match Score and Team Input'!C324, finaloproutput[],3,FALSE)</f>
        <v>#N/A</v>
      </c>
      <c r="E324" s="14" t="e">
        <f>VLOOKUP('Match Score and Team Input'!D324, finaloproutput[],3,FALSE)</f>
        <v>#N/A</v>
      </c>
      <c r="F324" s="14" t="e">
        <f t="shared" si="41"/>
        <v>#N/A</v>
      </c>
      <c r="G324" s="14">
        <f>'Match Score and Team Input'!H324</f>
        <v>0</v>
      </c>
      <c r="H324" s="14" t="e">
        <f t="shared" si="36"/>
        <v>#N/A</v>
      </c>
      <c r="I324" s="14" t="e">
        <f t="shared" si="37"/>
        <v>#N/A</v>
      </c>
      <c r="J324" s="7" t="e">
        <f>VLOOKUP('Match Score and Team Input'!E324,finaloproutput[], 3, FALSE)</f>
        <v>#N/A</v>
      </c>
      <c r="K324" s="7" t="e">
        <f>VLOOKUP('Match Score and Team Input'!F324,finaloproutput[], 3, FALSE)</f>
        <v>#N/A</v>
      </c>
      <c r="L324" s="7" t="e">
        <f>VLOOKUP('Match Score and Team Input'!G324,finaloproutput[], 3, FALSE)</f>
        <v>#N/A</v>
      </c>
      <c r="M324" s="7" t="e">
        <f t="shared" si="38"/>
        <v>#N/A</v>
      </c>
      <c r="N324" s="7">
        <f>'Match Score and Team Input'!K324</f>
        <v>0</v>
      </c>
      <c r="O324" s="7" t="e">
        <f t="shared" si="39"/>
        <v>#N/A</v>
      </c>
      <c r="P324" s="7" t="e">
        <f t="shared" si="40"/>
        <v>#N/A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</row>
    <row r="325" spans="1:132">
      <c r="A325" s="12">
        <v>324</v>
      </c>
      <c r="B325" s="12"/>
      <c r="C325" s="14" t="e">
        <f>VLOOKUP('Match Score and Team Input'!B325, finaloproutput[],3,FALSE)</f>
        <v>#N/A</v>
      </c>
      <c r="D325" s="14" t="e">
        <f>VLOOKUP('Match Score and Team Input'!C325, finaloproutput[],3,FALSE)</f>
        <v>#N/A</v>
      </c>
      <c r="E325" s="14" t="e">
        <f>VLOOKUP('Match Score and Team Input'!D325, finaloproutput[],3,FALSE)</f>
        <v>#N/A</v>
      </c>
      <c r="F325" s="14" t="e">
        <f t="shared" si="41"/>
        <v>#N/A</v>
      </c>
      <c r="G325" s="14">
        <f>'Match Score and Team Input'!H325</f>
        <v>0</v>
      </c>
      <c r="H325" s="14" t="e">
        <f t="shared" si="36"/>
        <v>#N/A</v>
      </c>
      <c r="I325" s="14" t="e">
        <f t="shared" si="37"/>
        <v>#N/A</v>
      </c>
      <c r="J325" s="7" t="e">
        <f>VLOOKUP('Match Score and Team Input'!E325,finaloproutput[], 3, FALSE)</f>
        <v>#N/A</v>
      </c>
      <c r="K325" s="7" t="e">
        <f>VLOOKUP('Match Score and Team Input'!F325,finaloproutput[], 3, FALSE)</f>
        <v>#N/A</v>
      </c>
      <c r="L325" s="7" t="e">
        <f>VLOOKUP('Match Score and Team Input'!G325,finaloproutput[], 3, FALSE)</f>
        <v>#N/A</v>
      </c>
      <c r="M325" s="7" t="e">
        <f t="shared" si="38"/>
        <v>#N/A</v>
      </c>
      <c r="N325" s="7">
        <f>'Match Score and Team Input'!K325</f>
        <v>0</v>
      </c>
      <c r="O325" s="7" t="e">
        <f t="shared" si="39"/>
        <v>#N/A</v>
      </c>
      <c r="P325" s="7" t="e">
        <f t="shared" si="40"/>
        <v>#N/A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</row>
    <row r="326" spans="1:132">
      <c r="A326" s="12">
        <v>325</v>
      </c>
      <c r="B326" s="12"/>
      <c r="C326" s="14" t="e">
        <f>VLOOKUP('Match Score and Team Input'!B326, finaloproutput[],3,FALSE)</f>
        <v>#N/A</v>
      </c>
      <c r="D326" s="14" t="e">
        <f>VLOOKUP('Match Score and Team Input'!C326, finaloproutput[],3,FALSE)</f>
        <v>#N/A</v>
      </c>
      <c r="E326" s="14" t="e">
        <f>VLOOKUP('Match Score and Team Input'!D326, finaloproutput[],3,FALSE)</f>
        <v>#N/A</v>
      </c>
      <c r="F326" s="14" t="e">
        <f t="shared" si="41"/>
        <v>#N/A</v>
      </c>
      <c r="G326" s="14">
        <f>'Match Score and Team Input'!H326</f>
        <v>0</v>
      </c>
      <c r="H326" s="14" t="e">
        <f t="shared" si="36"/>
        <v>#N/A</v>
      </c>
      <c r="I326" s="14" t="e">
        <f t="shared" si="37"/>
        <v>#N/A</v>
      </c>
      <c r="J326" s="7" t="e">
        <f>VLOOKUP('Match Score and Team Input'!E326,finaloproutput[], 3, FALSE)</f>
        <v>#N/A</v>
      </c>
      <c r="K326" s="7" t="e">
        <f>VLOOKUP('Match Score and Team Input'!F326,finaloproutput[], 3, FALSE)</f>
        <v>#N/A</v>
      </c>
      <c r="L326" s="7" t="e">
        <f>VLOOKUP('Match Score and Team Input'!G326,finaloproutput[], 3, FALSE)</f>
        <v>#N/A</v>
      </c>
      <c r="M326" s="7" t="e">
        <f t="shared" si="38"/>
        <v>#N/A</v>
      </c>
      <c r="N326" s="7">
        <f>'Match Score and Team Input'!K326</f>
        <v>0</v>
      </c>
      <c r="O326" s="7" t="e">
        <f t="shared" si="39"/>
        <v>#N/A</v>
      </c>
      <c r="P326" s="7" t="e">
        <f t="shared" si="40"/>
        <v>#N/A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</row>
    <row r="327" spans="1:132">
      <c r="A327" s="12">
        <v>326</v>
      </c>
      <c r="B327" s="12"/>
      <c r="C327" s="14" t="e">
        <f>VLOOKUP('Match Score and Team Input'!B327, finaloproutput[],3,FALSE)</f>
        <v>#N/A</v>
      </c>
      <c r="D327" s="14" t="e">
        <f>VLOOKUP('Match Score and Team Input'!C327, finaloproutput[],3,FALSE)</f>
        <v>#N/A</v>
      </c>
      <c r="E327" s="14" t="e">
        <f>VLOOKUP('Match Score and Team Input'!D327, finaloproutput[],3,FALSE)</f>
        <v>#N/A</v>
      </c>
      <c r="F327" s="14" t="e">
        <f t="shared" si="41"/>
        <v>#N/A</v>
      </c>
      <c r="G327" s="14">
        <f>'Match Score and Team Input'!H327</f>
        <v>0</v>
      </c>
      <c r="H327" s="14" t="e">
        <f t="shared" si="36"/>
        <v>#N/A</v>
      </c>
      <c r="I327" s="14" t="e">
        <f t="shared" si="37"/>
        <v>#N/A</v>
      </c>
      <c r="J327" s="7" t="e">
        <f>VLOOKUP('Match Score and Team Input'!E327,finaloproutput[], 3, FALSE)</f>
        <v>#N/A</v>
      </c>
      <c r="K327" s="7" t="e">
        <f>VLOOKUP('Match Score and Team Input'!F327,finaloproutput[], 3, FALSE)</f>
        <v>#N/A</v>
      </c>
      <c r="L327" s="7" t="e">
        <f>VLOOKUP('Match Score and Team Input'!G327,finaloproutput[], 3, FALSE)</f>
        <v>#N/A</v>
      </c>
      <c r="M327" s="7" t="e">
        <f t="shared" si="38"/>
        <v>#N/A</v>
      </c>
      <c r="N327" s="7">
        <f>'Match Score and Team Input'!K327</f>
        <v>0</v>
      </c>
      <c r="O327" s="7" t="e">
        <f t="shared" si="39"/>
        <v>#N/A</v>
      </c>
      <c r="P327" s="7" t="e">
        <f t="shared" si="40"/>
        <v>#N/A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</row>
    <row r="328" spans="1:132">
      <c r="A328" s="12">
        <v>327</v>
      </c>
      <c r="B328" s="12"/>
      <c r="C328" s="14" t="e">
        <f>VLOOKUP('Match Score and Team Input'!B328, finaloproutput[],3,FALSE)</f>
        <v>#N/A</v>
      </c>
      <c r="D328" s="14" t="e">
        <f>VLOOKUP('Match Score and Team Input'!C328, finaloproutput[],3,FALSE)</f>
        <v>#N/A</v>
      </c>
      <c r="E328" s="14" t="e">
        <f>VLOOKUP('Match Score and Team Input'!D328, finaloproutput[],3,FALSE)</f>
        <v>#N/A</v>
      </c>
      <c r="F328" s="14" t="e">
        <f t="shared" si="41"/>
        <v>#N/A</v>
      </c>
      <c r="G328" s="14">
        <f>'Match Score and Team Input'!H328</f>
        <v>0</v>
      </c>
      <c r="H328" s="14" t="e">
        <f t="shared" si="36"/>
        <v>#N/A</v>
      </c>
      <c r="I328" s="14" t="e">
        <f t="shared" si="37"/>
        <v>#N/A</v>
      </c>
      <c r="J328" s="7" t="e">
        <f>VLOOKUP('Match Score and Team Input'!E328,finaloproutput[], 3, FALSE)</f>
        <v>#N/A</v>
      </c>
      <c r="K328" s="7" t="e">
        <f>VLOOKUP('Match Score and Team Input'!F328,finaloproutput[], 3, FALSE)</f>
        <v>#N/A</v>
      </c>
      <c r="L328" s="7" t="e">
        <f>VLOOKUP('Match Score and Team Input'!G328,finaloproutput[], 3, FALSE)</f>
        <v>#N/A</v>
      </c>
      <c r="M328" s="7" t="e">
        <f t="shared" si="38"/>
        <v>#N/A</v>
      </c>
      <c r="N328" s="7">
        <f>'Match Score and Team Input'!K328</f>
        <v>0</v>
      </c>
      <c r="O328" s="7" t="e">
        <f t="shared" si="39"/>
        <v>#N/A</v>
      </c>
      <c r="P328" s="7" t="e">
        <f t="shared" si="40"/>
        <v>#N/A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</row>
    <row r="329" spans="1:132">
      <c r="A329" s="12">
        <v>328</v>
      </c>
      <c r="B329" s="12"/>
      <c r="C329" s="14" t="e">
        <f>VLOOKUP('Match Score and Team Input'!B329, finaloproutput[],3,FALSE)</f>
        <v>#N/A</v>
      </c>
      <c r="D329" s="14" t="e">
        <f>VLOOKUP('Match Score and Team Input'!C329, finaloproutput[],3,FALSE)</f>
        <v>#N/A</v>
      </c>
      <c r="E329" s="14" t="e">
        <f>VLOOKUP('Match Score and Team Input'!D329, finaloproutput[],3,FALSE)</f>
        <v>#N/A</v>
      </c>
      <c r="F329" s="14" t="e">
        <f t="shared" si="41"/>
        <v>#N/A</v>
      </c>
      <c r="G329" s="14">
        <f>'Match Score and Team Input'!H329</f>
        <v>0</v>
      </c>
      <c r="H329" s="14" t="e">
        <f t="shared" si="36"/>
        <v>#N/A</v>
      </c>
      <c r="I329" s="14" t="e">
        <f t="shared" si="37"/>
        <v>#N/A</v>
      </c>
      <c r="J329" s="7" t="e">
        <f>VLOOKUP('Match Score and Team Input'!E329,finaloproutput[], 3, FALSE)</f>
        <v>#N/A</v>
      </c>
      <c r="K329" s="7" t="e">
        <f>VLOOKUP('Match Score and Team Input'!F329,finaloproutput[], 3, FALSE)</f>
        <v>#N/A</v>
      </c>
      <c r="L329" s="7" t="e">
        <f>VLOOKUP('Match Score and Team Input'!G329,finaloproutput[], 3, FALSE)</f>
        <v>#N/A</v>
      </c>
      <c r="M329" s="7" t="e">
        <f t="shared" si="38"/>
        <v>#N/A</v>
      </c>
      <c r="N329" s="7">
        <f>'Match Score and Team Input'!K329</f>
        <v>0</v>
      </c>
      <c r="O329" s="7" t="e">
        <f t="shared" si="39"/>
        <v>#N/A</v>
      </c>
      <c r="P329" s="7" t="e">
        <f t="shared" si="40"/>
        <v>#N/A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</row>
    <row r="330" spans="1:132">
      <c r="A330" s="12">
        <v>329</v>
      </c>
      <c r="B330" s="12"/>
      <c r="C330" s="14" t="e">
        <f>VLOOKUP('Match Score and Team Input'!B330, finaloproutput[],3,FALSE)</f>
        <v>#N/A</v>
      </c>
      <c r="D330" s="14" t="e">
        <f>VLOOKUP('Match Score and Team Input'!C330, finaloproutput[],3,FALSE)</f>
        <v>#N/A</v>
      </c>
      <c r="E330" s="14" t="e">
        <f>VLOOKUP('Match Score and Team Input'!D330, finaloproutput[],3,FALSE)</f>
        <v>#N/A</v>
      </c>
      <c r="F330" s="14" t="e">
        <f t="shared" si="41"/>
        <v>#N/A</v>
      </c>
      <c r="G330" s="14">
        <f>'Match Score and Team Input'!H330</f>
        <v>0</v>
      </c>
      <c r="H330" s="14" t="e">
        <f t="shared" si="36"/>
        <v>#N/A</v>
      </c>
      <c r="I330" s="14" t="e">
        <f t="shared" si="37"/>
        <v>#N/A</v>
      </c>
      <c r="J330" s="7" t="e">
        <f>VLOOKUP('Match Score and Team Input'!E330,finaloproutput[], 3, FALSE)</f>
        <v>#N/A</v>
      </c>
      <c r="K330" s="7" t="e">
        <f>VLOOKUP('Match Score and Team Input'!F330,finaloproutput[], 3, FALSE)</f>
        <v>#N/A</v>
      </c>
      <c r="L330" s="7" t="e">
        <f>VLOOKUP('Match Score and Team Input'!G330,finaloproutput[], 3, FALSE)</f>
        <v>#N/A</v>
      </c>
      <c r="M330" s="7" t="e">
        <f t="shared" si="38"/>
        <v>#N/A</v>
      </c>
      <c r="N330" s="7">
        <f>'Match Score and Team Input'!K330</f>
        <v>0</v>
      </c>
      <c r="O330" s="7" t="e">
        <f t="shared" si="39"/>
        <v>#N/A</v>
      </c>
      <c r="P330" s="7" t="e">
        <f t="shared" si="40"/>
        <v>#N/A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</row>
    <row r="331" spans="1:132">
      <c r="A331" s="12">
        <v>330</v>
      </c>
      <c r="B331" s="12"/>
      <c r="C331" s="14" t="e">
        <f>VLOOKUP('Match Score and Team Input'!B331, finaloproutput[],3,FALSE)</f>
        <v>#N/A</v>
      </c>
      <c r="D331" s="14" t="e">
        <f>VLOOKUP('Match Score and Team Input'!C331, finaloproutput[],3,FALSE)</f>
        <v>#N/A</v>
      </c>
      <c r="E331" s="14" t="e">
        <f>VLOOKUP('Match Score and Team Input'!D331, finaloproutput[],3,FALSE)</f>
        <v>#N/A</v>
      </c>
      <c r="F331" s="14" t="e">
        <f t="shared" si="41"/>
        <v>#N/A</v>
      </c>
      <c r="G331" s="14">
        <f>'Match Score and Team Input'!H331</f>
        <v>0</v>
      </c>
      <c r="H331" s="14" t="e">
        <f t="shared" si="36"/>
        <v>#N/A</v>
      </c>
      <c r="I331" s="14" t="e">
        <f t="shared" si="37"/>
        <v>#N/A</v>
      </c>
      <c r="J331" s="7" t="e">
        <f>VLOOKUP('Match Score and Team Input'!E331,finaloproutput[], 3, FALSE)</f>
        <v>#N/A</v>
      </c>
      <c r="K331" s="7" t="e">
        <f>VLOOKUP('Match Score and Team Input'!F331,finaloproutput[], 3, FALSE)</f>
        <v>#N/A</v>
      </c>
      <c r="L331" s="7" t="e">
        <f>VLOOKUP('Match Score and Team Input'!G331,finaloproutput[], 3, FALSE)</f>
        <v>#N/A</v>
      </c>
      <c r="M331" s="7" t="e">
        <f t="shared" si="38"/>
        <v>#N/A</v>
      </c>
      <c r="N331" s="7">
        <f>'Match Score and Team Input'!K331</f>
        <v>0</v>
      </c>
      <c r="O331" s="7" t="e">
        <f t="shared" si="39"/>
        <v>#N/A</v>
      </c>
      <c r="P331" s="7" t="e">
        <f t="shared" si="40"/>
        <v>#N/A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</row>
    <row r="332" spans="1:132">
      <c r="A332" s="12">
        <v>331</v>
      </c>
      <c r="B332" s="12"/>
      <c r="C332" s="14" t="e">
        <f>VLOOKUP('Match Score and Team Input'!B332, finaloproutput[],3,FALSE)</f>
        <v>#N/A</v>
      </c>
      <c r="D332" s="14" t="e">
        <f>VLOOKUP('Match Score and Team Input'!C332, finaloproutput[],3,FALSE)</f>
        <v>#N/A</v>
      </c>
      <c r="E332" s="14" t="e">
        <f>VLOOKUP('Match Score and Team Input'!D332, finaloproutput[],3,FALSE)</f>
        <v>#N/A</v>
      </c>
      <c r="F332" s="14" t="e">
        <f t="shared" si="41"/>
        <v>#N/A</v>
      </c>
      <c r="G332" s="14">
        <f>'Match Score and Team Input'!H332</f>
        <v>0</v>
      </c>
      <c r="H332" s="14" t="e">
        <f t="shared" si="36"/>
        <v>#N/A</v>
      </c>
      <c r="I332" s="14" t="e">
        <f t="shared" si="37"/>
        <v>#N/A</v>
      </c>
      <c r="J332" s="7" t="e">
        <f>VLOOKUP('Match Score and Team Input'!E332,finaloproutput[], 3, FALSE)</f>
        <v>#N/A</v>
      </c>
      <c r="K332" s="7" t="e">
        <f>VLOOKUP('Match Score and Team Input'!F332,finaloproutput[], 3, FALSE)</f>
        <v>#N/A</v>
      </c>
      <c r="L332" s="7" t="e">
        <f>VLOOKUP('Match Score and Team Input'!G332,finaloproutput[], 3, FALSE)</f>
        <v>#N/A</v>
      </c>
      <c r="M332" s="7" t="e">
        <f t="shared" si="38"/>
        <v>#N/A</v>
      </c>
      <c r="N332" s="7">
        <f>'Match Score and Team Input'!K332</f>
        <v>0</v>
      </c>
      <c r="O332" s="7" t="e">
        <f t="shared" si="39"/>
        <v>#N/A</v>
      </c>
      <c r="P332" s="7" t="e">
        <f t="shared" si="40"/>
        <v>#N/A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</row>
    <row r="333" spans="1:132">
      <c r="A333" s="12">
        <v>332</v>
      </c>
      <c r="B333" s="12"/>
      <c r="C333" s="14" t="e">
        <f>VLOOKUP('Match Score and Team Input'!B333, finaloproutput[],3,FALSE)</f>
        <v>#N/A</v>
      </c>
      <c r="D333" s="14" t="e">
        <f>VLOOKUP('Match Score and Team Input'!C333, finaloproutput[],3,FALSE)</f>
        <v>#N/A</v>
      </c>
      <c r="E333" s="14" t="e">
        <f>VLOOKUP('Match Score and Team Input'!D333, finaloproutput[],3,FALSE)</f>
        <v>#N/A</v>
      </c>
      <c r="F333" s="14" t="e">
        <f t="shared" si="41"/>
        <v>#N/A</v>
      </c>
      <c r="G333" s="14">
        <f>'Match Score and Team Input'!H333</f>
        <v>0</v>
      </c>
      <c r="H333" s="14" t="e">
        <f t="shared" si="36"/>
        <v>#N/A</v>
      </c>
      <c r="I333" s="14" t="e">
        <f t="shared" si="37"/>
        <v>#N/A</v>
      </c>
      <c r="J333" s="7" t="e">
        <f>VLOOKUP('Match Score and Team Input'!E333,finaloproutput[], 3, FALSE)</f>
        <v>#N/A</v>
      </c>
      <c r="K333" s="7" t="e">
        <f>VLOOKUP('Match Score and Team Input'!F333,finaloproutput[], 3, FALSE)</f>
        <v>#N/A</v>
      </c>
      <c r="L333" s="7" t="e">
        <f>VLOOKUP('Match Score and Team Input'!G333,finaloproutput[], 3, FALSE)</f>
        <v>#N/A</v>
      </c>
      <c r="M333" s="7" t="e">
        <f t="shared" si="38"/>
        <v>#N/A</v>
      </c>
      <c r="N333" s="7">
        <f>'Match Score and Team Input'!K333</f>
        <v>0</v>
      </c>
      <c r="O333" s="7" t="e">
        <f t="shared" si="39"/>
        <v>#N/A</v>
      </c>
      <c r="P333" s="7" t="e">
        <f t="shared" si="40"/>
        <v>#N/A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</row>
    <row r="334" spans="1:132">
      <c r="A334" s="12">
        <v>333</v>
      </c>
      <c r="B334" s="12"/>
      <c r="C334" s="14" t="e">
        <f>VLOOKUP('Match Score and Team Input'!B334, finaloproutput[],3,FALSE)</f>
        <v>#N/A</v>
      </c>
      <c r="D334" s="14" t="e">
        <f>VLOOKUP('Match Score and Team Input'!C334, finaloproutput[],3,FALSE)</f>
        <v>#N/A</v>
      </c>
      <c r="E334" s="14" t="e">
        <f>VLOOKUP('Match Score and Team Input'!D334, finaloproutput[],3,FALSE)</f>
        <v>#N/A</v>
      </c>
      <c r="F334" s="14" t="e">
        <f t="shared" si="41"/>
        <v>#N/A</v>
      </c>
      <c r="G334" s="14">
        <f>'Match Score and Team Input'!H334</f>
        <v>0</v>
      </c>
      <c r="H334" s="14" t="e">
        <f t="shared" si="36"/>
        <v>#N/A</v>
      </c>
      <c r="I334" s="14" t="e">
        <f t="shared" si="37"/>
        <v>#N/A</v>
      </c>
      <c r="J334" s="7" t="e">
        <f>VLOOKUP('Match Score and Team Input'!E334,finaloproutput[], 3, FALSE)</f>
        <v>#N/A</v>
      </c>
      <c r="K334" s="7" t="e">
        <f>VLOOKUP('Match Score and Team Input'!F334,finaloproutput[], 3, FALSE)</f>
        <v>#N/A</v>
      </c>
      <c r="L334" s="7" t="e">
        <f>VLOOKUP('Match Score and Team Input'!G334,finaloproutput[], 3, FALSE)</f>
        <v>#N/A</v>
      </c>
      <c r="M334" s="7" t="e">
        <f t="shared" si="38"/>
        <v>#N/A</v>
      </c>
      <c r="N334" s="7">
        <f>'Match Score and Team Input'!K334</f>
        <v>0</v>
      </c>
      <c r="O334" s="7" t="e">
        <f t="shared" si="39"/>
        <v>#N/A</v>
      </c>
      <c r="P334" s="7" t="e">
        <f t="shared" si="40"/>
        <v>#N/A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</row>
    <row r="335" spans="1:132">
      <c r="A335" s="12">
        <v>334</v>
      </c>
      <c r="B335" s="12"/>
      <c r="C335" s="14" t="e">
        <f>VLOOKUP('Match Score and Team Input'!B335, finaloproutput[],3,FALSE)</f>
        <v>#N/A</v>
      </c>
      <c r="D335" s="14" t="e">
        <f>VLOOKUP('Match Score and Team Input'!C335, finaloproutput[],3,FALSE)</f>
        <v>#N/A</v>
      </c>
      <c r="E335" s="14" t="e">
        <f>VLOOKUP('Match Score and Team Input'!D335, finaloproutput[],3,FALSE)</f>
        <v>#N/A</v>
      </c>
      <c r="F335" s="14" t="e">
        <f t="shared" si="41"/>
        <v>#N/A</v>
      </c>
      <c r="G335" s="14">
        <f>'Match Score and Team Input'!H335</f>
        <v>0</v>
      </c>
      <c r="H335" s="14" t="e">
        <f t="shared" si="36"/>
        <v>#N/A</v>
      </c>
      <c r="I335" s="14" t="e">
        <f t="shared" si="37"/>
        <v>#N/A</v>
      </c>
      <c r="J335" s="7" t="e">
        <f>VLOOKUP('Match Score and Team Input'!E335,finaloproutput[], 3, FALSE)</f>
        <v>#N/A</v>
      </c>
      <c r="K335" s="7" t="e">
        <f>VLOOKUP('Match Score and Team Input'!F335,finaloproutput[], 3, FALSE)</f>
        <v>#N/A</v>
      </c>
      <c r="L335" s="7" t="e">
        <f>VLOOKUP('Match Score and Team Input'!G335,finaloproutput[], 3, FALSE)</f>
        <v>#N/A</v>
      </c>
      <c r="M335" s="7" t="e">
        <f t="shared" si="38"/>
        <v>#N/A</v>
      </c>
      <c r="N335" s="7">
        <f>'Match Score and Team Input'!K335</f>
        <v>0</v>
      </c>
      <c r="O335" s="7" t="e">
        <f t="shared" si="39"/>
        <v>#N/A</v>
      </c>
      <c r="P335" s="7" t="e">
        <f t="shared" si="40"/>
        <v>#N/A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</row>
    <row r="336" spans="1:132">
      <c r="A336" s="12">
        <v>335</v>
      </c>
      <c r="B336" s="12"/>
      <c r="C336" s="14" t="e">
        <f>VLOOKUP('Match Score and Team Input'!B336, finaloproutput[],3,FALSE)</f>
        <v>#N/A</v>
      </c>
      <c r="D336" s="14" t="e">
        <f>VLOOKUP('Match Score and Team Input'!C336, finaloproutput[],3,FALSE)</f>
        <v>#N/A</v>
      </c>
      <c r="E336" s="14" t="e">
        <f>VLOOKUP('Match Score and Team Input'!D336, finaloproutput[],3,FALSE)</f>
        <v>#N/A</v>
      </c>
      <c r="F336" s="14" t="e">
        <f t="shared" si="41"/>
        <v>#N/A</v>
      </c>
      <c r="G336" s="14">
        <f>'Match Score and Team Input'!H336</f>
        <v>0</v>
      </c>
      <c r="H336" s="14" t="e">
        <f t="shared" si="36"/>
        <v>#N/A</v>
      </c>
      <c r="I336" s="14" t="e">
        <f t="shared" si="37"/>
        <v>#N/A</v>
      </c>
      <c r="J336" s="7" t="e">
        <f>VLOOKUP('Match Score and Team Input'!E336,finaloproutput[], 3, FALSE)</f>
        <v>#N/A</v>
      </c>
      <c r="K336" s="7" t="e">
        <f>VLOOKUP('Match Score and Team Input'!F336,finaloproutput[], 3, FALSE)</f>
        <v>#N/A</v>
      </c>
      <c r="L336" s="7" t="e">
        <f>VLOOKUP('Match Score and Team Input'!G336,finaloproutput[], 3, FALSE)</f>
        <v>#N/A</v>
      </c>
      <c r="M336" s="7" t="e">
        <f t="shared" si="38"/>
        <v>#N/A</v>
      </c>
      <c r="N336" s="7">
        <f>'Match Score and Team Input'!K336</f>
        <v>0</v>
      </c>
      <c r="O336" s="7" t="e">
        <f t="shared" si="39"/>
        <v>#N/A</v>
      </c>
      <c r="P336" s="7" t="e">
        <f t="shared" si="40"/>
        <v>#N/A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</row>
    <row r="337" spans="1:132">
      <c r="A337" s="12">
        <v>336</v>
      </c>
      <c r="B337" s="12"/>
      <c r="C337" s="14" t="e">
        <f>VLOOKUP('Match Score and Team Input'!B337, finaloproutput[],3,FALSE)</f>
        <v>#N/A</v>
      </c>
      <c r="D337" s="14" t="e">
        <f>VLOOKUP('Match Score and Team Input'!C337, finaloproutput[],3,FALSE)</f>
        <v>#N/A</v>
      </c>
      <c r="E337" s="14" t="e">
        <f>VLOOKUP('Match Score and Team Input'!D337, finaloproutput[],3,FALSE)</f>
        <v>#N/A</v>
      </c>
      <c r="F337" s="14" t="e">
        <f t="shared" si="41"/>
        <v>#N/A</v>
      </c>
      <c r="G337" s="14">
        <f>'Match Score and Team Input'!H337</f>
        <v>0</v>
      </c>
      <c r="H337" s="14" t="e">
        <f t="shared" si="36"/>
        <v>#N/A</v>
      </c>
      <c r="I337" s="14" t="e">
        <f t="shared" si="37"/>
        <v>#N/A</v>
      </c>
      <c r="J337" s="7" t="e">
        <f>VLOOKUP('Match Score and Team Input'!E337,finaloproutput[], 3, FALSE)</f>
        <v>#N/A</v>
      </c>
      <c r="K337" s="7" t="e">
        <f>VLOOKUP('Match Score and Team Input'!F337,finaloproutput[], 3, FALSE)</f>
        <v>#N/A</v>
      </c>
      <c r="L337" s="7" t="e">
        <f>VLOOKUP('Match Score and Team Input'!G337,finaloproutput[], 3, FALSE)</f>
        <v>#N/A</v>
      </c>
      <c r="M337" s="7" t="e">
        <f t="shared" si="38"/>
        <v>#N/A</v>
      </c>
      <c r="N337" s="7">
        <f>'Match Score and Team Input'!K337</f>
        <v>0</v>
      </c>
      <c r="O337" s="7" t="e">
        <f t="shared" si="39"/>
        <v>#N/A</v>
      </c>
      <c r="P337" s="7" t="e">
        <f t="shared" si="40"/>
        <v>#N/A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</row>
    <row r="338" spans="1:132">
      <c r="A338" s="12">
        <v>337</v>
      </c>
      <c r="B338" s="12"/>
      <c r="C338" s="14" t="e">
        <f>VLOOKUP('Match Score and Team Input'!B338, finaloproutput[],3,FALSE)</f>
        <v>#N/A</v>
      </c>
      <c r="D338" s="14" t="e">
        <f>VLOOKUP('Match Score and Team Input'!C338, finaloproutput[],3,FALSE)</f>
        <v>#N/A</v>
      </c>
      <c r="E338" s="14" t="e">
        <f>VLOOKUP('Match Score and Team Input'!D338, finaloproutput[],3,FALSE)</f>
        <v>#N/A</v>
      </c>
      <c r="F338" s="14" t="e">
        <f t="shared" si="41"/>
        <v>#N/A</v>
      </c>
      <c r="G338" s="14">
        <f>'Match Score and Team Input'!H338</f>
        <v>0</v>
      </c>
      <c r="H338" s="14" t="e">
        <f t="shared" si="36"/>
        <v>#N/A</v>
      </c>
      <c r="I338" s="14" t="e">
        <f t="shared" si="37"/>
        <v>#N/A</v>
      </c>
      <c r="J338" s="7" t="e">
        <f>VLOOKUP('Match Score and Team Input'!E338,finaloproutput[], 3, FALSE)</f>
        <v>#N/A</v>
      </c>
      <c r="K338" s="7" t="e">
        <f>VLOOKUP('Match Score and Team Input'!F338,finaloproutput[], 3, FALSE)</f>
        <v>#N/A</v>
      </c>
      <c r="L338" s="7" t="e">
        <f>VLOOKUP('Match Score and Team Input'!G338,finaloproutput[], 3, FALSE)</f>
        <v>#N/A</v>
      </c>
      <c r="M338" s="7" t="e">
        <f t="shared" si="38"/>
        <v>#N/A</v>
      </c>
      <c r="N338" s="7">
        <f>'Match Score and Team Input'!K338</f>
        <v>0</v>
      </c>
      <c r="O338" s="7" t="e">
        <f t="shared" si="39"/>
        <v>#N/A</v>
      </c>
      <c r="P338" s="7" t="e">
        <f t="shared" si="40"/>
        <v>#N/A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</row>
    <row r="339" spans="1:132">
      <c r="A339" s="12">
        <v>338</v>
      </c>
      <c r="B339" s="12"/>
      <c r="C339" s="14" t="e">
        <f>VLOOKUP('Match Score and Team Input'!B339, finaloproutput[],3,FALSE)</f>
        <v>#N/A</v>
      </c>
      <c r="D339" s="14" t="e">
        <f>VLOOKUP('Match Score and Team Input'!C339, finaloproutput[],3,FALSE)</f>
        <v>#N/A</v>
      </c>
      <c r="E339" s="14" t="e">
        <f>VLOOKUP('Match Score and Team Input'!D339, finaloproutput[],3,FALSE)</f>
        <v>#N/A</v>
      </c>
      <c r="F339" s="14" t="e">
        <f t="shared" si="41"/>
        <v>#N/A</v>
      </c>
      <c r="G339" s="14">
        <f>'Match Score and Team Input'!H339</f>
        <v>0</v>
      </c>
      <c r="H339" s="14" t="e">
        <f t="shared" si="36"/>
        <v>#N/A</v>
      </c>
      <c r="I339" s="14" t="e">
        <f t="shared" si="37"/>
        <v>#N/A</v>
      </c>
      <c r="J339" s="7" t="e">
        <f>VLOOKUP('Match Score and Team Input'!E339,finaloproutput[], 3, FALSE)</f>
        <v>#N/A</v>
      </c>
      <c r="K339" s="7" t="e">
        <f>VLOOKUP('Match Score and Team Input'!F339,finaloproutput[], 3, FALSE)</f>
        <v>#N/A</v>
      </c>
      <c r="L339" s="7" t="e">
        <f>VLOOKUP('Match Score and Team Input'!G339,finaloproutput[], 3, FALSE)</f>
        <v>#N/A</v>
      </c>
      <c r="M339" s="7" t="e">
        <f t="shared" si="38"/>
        <v>#N/A</v>
      </c>
      <c r="N339" s="7">
        <f>'Match Score and Team Input'!K339</f>
        <v>0</v>
      </c>
      <c r="O339" s="7" t="e">
        <f t="shared" si="39"/>
        <v>#N/A</v>
      </c>
      <c r="P339" s="7" t="e">
        <f t="shared" si="40"/>
        <v>#N/A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</row>
    <row r="340" spans="1:132">
      <c r="A340" s="12">
        <v>339</v>
      </c>
      <c r="B340" s="12"/>
      <c r="C340" s="14" t="e">
        <f>VLOOKUP('Match Score and Team Input'!B340, finaloproutput[],3,FALSE)</f>
        <v>#N/A</v>
      </c>
      <c r="D340" s="14" t="e">
        <f>VLOOKUP('Match Score and Team Input'!C340, finaloproutput[],3,FALSE)</f>
        <v>#N/A</v>
      </c>
      <c r="E340" s="14" t="e">
        <f>VLOOKUP('Match Score and Team Input'!D340, finaloproutput[],3,FALSE)</f>
        <v>#N/A</v>
      </c>
      <c r="F340" s="14" t="e">
        <f t="shared" si="41"/>
        <v>#N/A</v>
      </c>
      <c r="G340" s="14">
        <f>'Match Score and Team Input'!H340</f>
        <v>0</v>
      </c>
      <c r="H340" s="14" t="e">
        <f t="shared" si="36"/>
        <v>#N/A</v>
      </c>
      <c r="I340" s="14" t="e">
        <f t="shared" si="37"/>
        <v>#N/A</v>
      </c>
      <c r="J340" s="7" t="e">
        <f>VLOOKUP('Match Score and Team Input'!E340,finaloproutput[], 3, FALSE)</f>
        <v>#N/A</v>
      </c>
      <c r="K340" s="7" t="e">
        <f>VLOOKUP('Match Score and Team Input'!F340,finaloproutput[], 3, FALSE)</f>
        <v>#N/A</v>
      </c>
      <c r="L340" s="7" t="e">
        <f>VLOOKUP('Match Score and Team Input'!G340,finaloproutput[], 3, FALSE)</f>
        <v>#N/A</v>
      </c>
      <c r="M340" s="7" t="e">
        <f t="shared" si="38"/>
        <v>#N/A</v>
      </c>
      <c r="N340" s="7">
        <f>'Match Score and Team Input'!K340</f>
        <v>0</v>
      </c>
      <c r="O340" s="7" t="e">
        <f t="shared" si="39"/>
        <v>#N/A</v>
      </c>
      <c r="P340" s="7" t="e">
        <f t="shared" si="40"/>
        <v>#N/A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</row>
    <row r="341" spans="1:132">
      <c r="A341" s="12">
        <v>340</v>
      </c>
      <c r="B341" s="12"/>
      <c r="C341" s="14" t="e">
        <f>VLOOKUP('Match Score and Team Input'!B341, finaloproutput[],3,FALSE)</f>
        <v>#N/A</v>
      </c>
      <c r="D341" s="14" t="e">
        <f>VLOOKUP('Match Score and Team Input'!C341, finaloproutput[],3,FALSE)</f>
        <v>#N/A</v>
      </c>
      <c r="E341" s="14" t="e">
        <f>VLOOKUP('Match Score and Team Input'!D341, finaloproutput[],3,FALSE)</f>
        <v>#N/A</v>
      </c>
      <c r="F341" s="14" t="e">
        <f t="shared" si="41"/>
        <v>#N/A</v>
      </c>
      <c r="G341" s="14">
        <f>'Match Score and Team Input'!H341</f>
        <v>0</v>
      </c>
      <c r="H341" s="14" t="e">
        <f t="shared" si="36"/>
        <v>#N/A</v>
      </c>
      <c r="I341" s="14" t="e">
        <f t="shared" si="37"/>
        <v>#N/A</v>
      </c>
      <c r="J341" s="7" t="e">
        <f>VLOOKUP('Match Score and Team Input'!E341,finaloproutput[], 3, FALSE)</f>
        <v>#N/A</v>
      </c>
      <c r="K341" s="7" t="e">
        <f>VLOOKUP('Match Score and Team Input'!F341,finaloproutput[], 3, FALSE)</f>
        <v>#N/A</v>
      </c>
      <c r="L341" s="7" t="e">
        <f>VLOOKUP('Match Score and Team Input'!G341,finaloproutput[], 3, FALSE)</f>
        <v>#N/A</v>
      </c>
      <c r="M341" s="7" t="e">
        <f t="shared" si="38"/>
        <v>#N/A</v>
      </c>
      <c r="N341" s="7">
        <f>'Match Score and Team Input'!K341</f>
        <v>0</v>
      </c>
      <c r="O341" s="7" t="e">
        <f t="shared" si="39"/>
        <v>#N/A</v>
      </c>
      <c r="P341" s="7" t="e">
        <f t="shared" si="40"/>
        <v>#N/A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</row>
    <row r="342" spans="1:132">
      <c r="A342" s="12">
        <v>341</v>
      </c>
      <c r="B342" s="12"/>
      <c r="C342" s="14" t="e">
        <f>VLOOKUP('Match Score and Team Input'!B342, finaloproutput[],3,FALSE)</f>
        <v>#N/A</v>
      </c>
      <c r="D342" s="14" t="e">
        <f>VLOOKUP('Match Score and Team Input'!C342, finaloproutput[],3,FALSE)</f>
        <v>#N/A</v>
      </c>
      <c r="E342" s="14" t="e">
        <f>VLOOKUP('Match Score and Team Input'!D342, finaloproutput[],3,FALSE)</f>
        <v>#N/A</v>
      </c>
      <c r="F342" s="14" t="e">
        <f t="shared" si="41"/>
        <v>#N/A</v>
      </c>
      <c r="G342" s="14">
        <f>'Match Score and Team Input'!H342</f>
        <v>0</v>
      </c>
      <c r="H342" s="14" t="e">
        <f t="shared" si="36"/>
        <v>#N/A</v>
      </c>
      <c r="I342" s="14" t="e">
        <f t="shared" si="37"/>
        <v>#N/A</v>
      </c>
      <c r="J342" s="7" t="e">
        <f>VLOOKUP('Match Score and Team Input'!E342,finaloproutput[], 3, FALSE)</f>
        <v>#N/A</v>
      </c>
      <c r="K342" s="7" t="e">
        <f>VLOOKUP('Match Score and Team Input'!F342,finaloproutput[], 3, FALSE)</f>
        <v>#N/A</v>
      </c>
      <c r="L342" s="7" t="e">
        <f>VLOOKUP('Match Score and Team Input'!G342,finaloproutput[], 3, FALSE)</f>
        <v>#N/A</v>
      </c>
      <c r="M342" s="7" t="e">
        <f t="shared" si="38"/>
        <v>#N/A</v>
      </c>
      <c r="N342" s="7">
        <f>'Match Score and Team Input'!K342</f>
        <v>0</v>
      </c>
      <c r="O342" s="7" t="e">
        <f t="shared" si="39"/>
        <v>#N/A</v>
      </c>
      <c r="P342" s="7" t="e">
        <f t="shared" si="40"/>
        <v>#N/A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</row>
    <row r="343" spans="1:132">
      <c r="A343" s="12">
        <v>342</v>
      </c>
      <c r="B343" s="12"/>
      <c r="C343" s="14" t="e">
        <f>VLOOKUP('Match Score and Team Input'!B343, finaloproutput[],3,FALSE)</f>
        <v>#N/A</v>
      </c>
      <c r="D343" s="14" t="e">
        <f>VLOOKUP('Match Score and Team Input'!C343, finaloproutput[],3,FALSE)</f>
        <v>#N/A</v>
      </c>
      <c r="E343" s="14" t="e">
        <f>VLOOKUP('Match Score and Team Input'!D343, finaloproutput[],3,FALSE)</f>
        <v>#N/A</v>
      </c>
      <c r="F343" s="14" t="e">
        <f t="shared" si="41"/>
        <v>#N/A</v>
      </c>
      <c r="G343" s="14">
        <f>'Match Score and Team Input'!H343</f>
        <v>0</v>
      </c>
      <c r="H343" s="14" t="e">
        <f t="shared" si="36"/>
        <v>#N/A</v>
      </c>
      <c r="I343" s="14" t="e">
        <f t="shared" si="37"/>
        <v>#N/A</v>
      </c>
      <c r="J343" s="7" t="e">
        <f>VLOOKUP('Match Score and Team Input'!E343,finaloproutput[], 3, FALSE)</f>
        <v>#N/A</v>
      </c>
      <c r="K343" s="7" t="e">
        <f>VLOOKUP('Match Score and Team Input'!F343,finaloproutput[], 3, FALSE)</f>
        <v>#N/A</v>
      </c>
      <c r="L343" s="7" t="e">
        <f>VLOOKUP('Match Score and Team Input'!G343,finaloproutput[], 3, FALSE)</f>
        <v>#N/A</v>
      </c>
      <c r="M343" s="7" t="e">
        <f t="shared" si="38"/>
        <v>#N/A</v>
      </c>
      <c r="N343" s="7">
        <f>'Match Score and Team Input'!K343</f>
        <v>0</v>
      </c>
      <c r="O343" s="7" t="e">
        <f t="shared" si="39"/>
        <v>#N/A</v>
      </c>
      <c r="P343" s="7" t="e">
        <f t="shared" si="40"/>
        <v>#N/A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</row>
    <row r="344" spans="1:132">
      <c r="A344" s="12">
        <v>343</v>
      </c>
      <c r="B344" s="12"/>
      <c r="C344" s="14" t="e">
        <f>VLOOKUP('Match Score and Team Input'!B344, finaloproutput[],3,FALSE)</f>
        <v>#N/A</v>
      </c>
      <c r="D344" s="14" t="e">
        <f>VLOOKUP('Match Score and Team Input'!C344, finaloproutput[],3,FALSE)</f>
        <v>#N/A</v>
      </c>
      <c r="E344" s="14" t="e">
        <f>VLOOKUP('Match Score and Team Input'!D344, finaloproutput[],3,FALSE)</f>
        <v>#N/A</v>
      </c>
      <c r="F344" s="14" t="e">
        <f t="shared" si="41"/>
        <v>#N/A</v>
      </c>
      <c r="G344" s="14">
        <f>'Match Score and Team Input'!H344</f>
        <v>0</v>
      </c>
      <c r="H344" s="14" t="e">
        <f t="shared" ref="H344:H401" si="42">(F344-G344)</f>
        <v>#N/A</v>
      </c>
      <c r="I344" s="14" t="e">
        <f t="shared" ref="I344:I401" si="43">O344</f>
        <v>#N/A</v>
      </c>
      <c r="J344" s="7" t="e">
        <f>VLOOKUP('Match Score and Team Input'!E344,finaloproutput[], 3, FALSE)</f>
        <v>#N/A</v>
      </c>
      <c r="K344" s="7" t="e">
        <f>VLOOKUP('Match Score and Team Input'!F344,finaloproutput[], 3, FALSE)</f>
        <v>#N/A</v>
      </c>
      <c r="L344" s="7" t="e">
        <f>VLOOKUP('Match Score and Team Input'!G344,finaloproutput[], 3, FALSE)</f>
        <v>#N/A</v>
      </c>
      <c r="M344" s="7" t="e">
        <f t="shared" ref="M344:M401" si="44">SUM(J344:L344)</f>
        <v>#N/A</v>
      </c>
      <c r="N344" s="7">
        <f>'Match Score and Team Input'!K344</f>
        <v>0</v>
      </c>
      <c r="O344" s="7" t="e">
        <f t="shared" ref="O344:O401" si="45">(M344-N344)</f>
        <v>#N/A</v>
      </c>
      <c r="P344" s="7" t="e">
        <f t="shared" ref="P344:P401" si="46">H344</f>
        <v>#N/A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</row>
    <row r="345" spans="1:132">
      <c r="A345" s="12">
        <v>344</v>
      </c>
      <c r="B345" s="12"/>
      <c r="C345" s="14" t="e">
        <f>VLOOKUP('Match Score and Team Input'!B345, finaloproutput[],3,FALSE)</f>
        <v>#N/A</v>
      </c>
      <c r="D345" s="14" t="e">
        <f>VLOOKUP('Match Score and Team Input'!C345, finaloproutput[],3,FALSE)</f>
        <v>#N/A</v>
      </c>
      <c r="E345" s="14" t="e">
        <f>VLOOKUP('Match Score and Team Input'!D345, finaloproutput[],3,FALSE)</f>
        <v>#N/A</v>
      </c>
      <c r="F345" s="14" t="e">
        <f t="shared" si="41"/>
        <v>#N/A</v>
      </c>
      <c r="G345" s="14">
        <f>'Match Score and Team Input'!H345</f>
        <v>0</v>
      </c>
      <c r="H345" s="14" t="e">
        <f t="shared" si="42"/>
        <v>#N/A</v>
      </c>
      <c r="I345" s="14" t="e">
        <f t="shared" si="43"/>
        <v>#N/A</v>
      </c>
      <c r="J345" s="7" t="e">
        <f>VLOOKUP('Match Score and Team Input'!E345,finaloproutput[], 3, FALSE)</f>
        <v>#N/A</v>
      </c>
      <c r="K345" s="7" t="e">
        <f>VLOOKUP('Match Score and Team Input'!F345,finaloproutput[], 3, FALSE)</f>
        <v>#N/A</v>
      </c>
      <c r="L345" s="7" t="e">
        <f>VLOOKUP('Match Score and Team Input'!G345,finaloproutput[], 3, FALSE)</f>
        <v>#N/A</v>
      </c>
      <c r="M345" s="7" t="e">
        <f t="shared" si="44"/>
        <v>#N/A</v>
      </c>
      <c r="N345" s="7">
        <f>'Match Score and Team Input'!K345</f>
        <v>0</v>
      </c>
      <c r="O345" s="7" t="e">
        <f t="shared" si="45"/>
        <v>#N/A</v>
      </c>
      <c r="P345" s="7" t="e">
        <f t="shared" si="46"/>
        <v>#N/A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</row>
    <row r="346" spans="1:132">
      <c r="A346" s="12">
        <v>345</v>
      </c>
      <c r="B346" s="12"/>
      <c r="C346" s="14" t="e">
        <f>VLOOKUP('Match Score and Team Input'!B346, finaloproutput[],3,FALSE)</f>
        <v>#N/A</v>
      </c>
      <c r="D346" s="14" t="e">
        <f>VLOOKUP('Match Score and Team Input'!C346, finaloproutput[],3,FALSE)</f>
        <v>#N/A</v>
      </c>
      <c r="E346" s="14" t="e">
        <f>VLOOKUP('Match Score and Team Input'!D346, finaloproutput[],3,FALSE)</f>
        <v>#N/A</v>
      </c>
      <c r="F346" s="14" t="e">
        <f t="shared" si="41"/>
        <v>#N/A</v>
      </c>
      <c r="G346" s="14">
        <f>'Match Score and Team Input'!H346</f>
        <v>0</v>
      </c>
      <c r="H346" s="14" t="e">
        <f t="shared" si="42"/>
        <v>#N/A</v>
      </c>
      <c r="I346" s="14" t="e">
        <f t="shared" si="43"/>
        <v>#N/A</v>
      </c>
      <c r="J346" s="7" t="e">
        <f>VLOOKUP('Match Score and Team Input'!E346,finaloproutput[], 3, FALSE)</f>
        <v>#N/A</v>
      </c>
      <c r="K346" s="7" t="e">
        <f>VLOOKUP('Match Score and Team Input'!F346,finaloproutput[], 3, FALSE)</f>
        <v>#N/A</v>
      </c>
      <c r="L346" s="7" t="e">
        <f>VLOOKUP('Match Score and Team Input'!G346,finaloproutput[], 3, FALSE)</f>
        <v>#N/A</v>
      </c>
      <c r="M346" s="7" t="e">
        <f t="shared" si="44"/>
        <v>#N/A</v>
      </c>
      <c r="N346" s="7">
        <f>'Match Score and Team Input'!K346</f>
        <v>0</v>
      </c>
      <c r="O346" s="7" t="e">
        <f t="shared" si="45"/>
        <v>#N/A</v>
      </c>
      <c r="P346" s="7" t="e">
        <f t="shared" si="46"/>
        <v>#N/A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</row>
    <row r="347" spans="1:132">
      <c r="A347" s="12">
        <v>346</v>
      </c>
      <c r="B347" s="12"/>
      <c r="C347" s="14" t="e">
        <f>VLOOKUP('Match Score and Team Input'!B347, finaloproutput[],3,FALSE)</f>
        <v>#N/A</v>
      </c>
      <c r="D347" s="14" t="e">
        <f>VLOOKUP('Match Score and Team Input'!C347, finaloproutput[],3,FALSE)</f>
        <v>#N/A</v>
      </c>
      <c r="E347" s="14" t="e">
        <f>VLOOKUP('Match Score and Team Input'!D347, finaloproutput[],3,FALSE)</f>
        <v>#N/A</v>
      </c>
      <c r="F347" s="14" t="e">
        <f t="shared" si="41"/>
        <v>#N/A</v>
      </c>
      <c r="G347" s="14">
        <f>'Match Score and Team Input'!H347</f>
        <v>0</v>
      </c>
      <c r="H347" s="14" t="e">
        <f t="shared" si="42"/>
        <v>#N/A</v>
      </c>
      <c r="I347" s="14" t="e">
        <f t="shared" si="43"/>
        <v>#N/A</v>
      </c>
      <c r="J347" s="7" t="e">
        <f>VLOOKUP('Match Score and Team Input'!E347,finaloproutput[], 3, FALSE)</f>
        <v>#N/A</v>
      </c>
      <c r="K347" s="7" t="e">
        <f>VLOOKUP('Match Score and Team Input'!F347,finaloproutput[], 3, FALSE)</f>
        <v>#N/A</v>
      </c>
      <c r="L347" s="7" t="e">
        <f>VLOOKUP('Match Score and Team Input'!G347,finaloproutput[], 3, FALSE)</f>
        <v>#N/A</v>
      </c>
      <c r="M347" s="7" t="e">
        <f t="shared" si="44"/>
        <v>#N/A</v>
      </c>
      <c r="N347" s="7">
        <f>'Match Score and Team Input'!K347</f>
        <v>0</v>
      </c>
      <c r="O347" s="7" t="e">
        <f t="shared" si="45"/>
        <v>#N/A</v>
      </c>
      <c r="P347" s="7" t="e">
        <f t="shared" si="46"/>
        <v>#N/A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</row>
    <row r="348" spans="1:132">
      <c r="A348" s="12">
        <v>347</v>
      </c>
      <c r="B348" s="12"/>
      <c r="C348" s="14" t="e">
        <f>VLOOKUP('Match Score and Team Input'!B348, finaloproutput[],3,FALSE)</f>
        <v>#N/A</v>
      </c>
      <c r="D348" s="14" t="e">
        <f>VLOOKUP('Match Score and Team Input'!C348, finaloproutput[],3,FALSE)</f>
        <v>#N/A</v>
      </c>
      <c r="E348" s="14" t="e">
        <f>VLOOKUP('Match Score and Team Input'!D348, finaloproutput[],3,FALSE)</f>
        <v>#N/A</v>
      </c>
      <c r="F348" s="14" t="e">
        <f t="shared" si="41"/>
        <v>#N/A</v>
      </c>
      <c r="G348" s="14">
        <f>'Match Score and Team Input'!H348</f>
        <v>0</v>
      </c>
      <c r="H348" s="14" t="e">
        <f t="shared" si="42"/>
        <v>#N/A</v>
      </c>
      <c r="I348" s="14" t="e">
        <f t="shared" si="43"/>
        <v>#N/A</v>
      </c>
      <c r="J348" s="7" t="e">
        <f>VLOOKUP('Match Score and Team Input'!E348,finaloproutput[], 3, FALSE)</f>
        <v>#N/A</v>
      </c>
      <c r="K348" s="7" t="e">
        <f>VLOOKUP('Match Score and Team Input'!F348,finaloproutput[], 3, FALSE)</f>
        <v>#N/A</v>
      </c>
      <c r="L348" s="7" t="e">
        <f>VLOOKUP('Match Score and Team Input'!G348,finaloproutput[], 3, FALSE)</f>
        <v>#N/A</v>
      </c>
      <c r="M348" s="7" t="e">
        <f t="shared" si="44"/>
        <v>#N/A</v>
      </c>
      <c r="N348" s="7">
        <f>'Match Score and Team Input'!K348</f>
        <v>0</v>
      </c>
      <c r="O348" s="7" t="e">
        <f t="shared" si="45"/>
        <v>#N/A</v>
      </c>
      <c r="P348" s="7" t="e">
        <f t="shared" si="46"/>
        <v>#N/A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</row>
    <row r="349" spans="1:132">
      <c r="A349" s="12">
        <v>348</v>
      </c>
      <c r="B349" s="12"/>
      <c r="C349" s="14" t="e">
        <f>VLOOKUP('Match Score and Team Input'!B349, finaloproutput[],3,FALSE)</f>
        <v>#N/A</v>
      </c>
      <c r="D349" s="14" t="e">
        <f>VLOOKUP('Match Score and Team Input'!C349, finaloproutput[],3,FALSE)</f>
        <v>#N/A</v>
      </c>
      <c r="E349" s="14" t="e">
        <f>VLOOKUP('Match Score and Team Input'!D349, finaloproutput[],3,FALSE)</f>
        <v>#N/A</v>
      </c>
      <c r="F349" s="14" t="e">
        <f t="shared" si="41"/>
        <v>#N/A</v>
      </c>
      <c r="G349" s="14">
        <f>'Match Score and Team Input'!H349</f>
        <v>0</v>
      </c>
      <c r="H349" s="14" t="e">
        <f t="shared" si="42"/>
        <v>#N/A</v>
      </c>
      <c r="I349" s="14" t="e">
        <f t="shared" si="43"/>
        <v>#N/A</v>
      </c>
      <c r="J349" s="7" t="e">
        <f>VLOOKUP('Match Score and Team Input'!E349,finaloproutput[], 3, FALSE)</f>
        <v>#N/A</v>
      </c>
      <c r="K349" s="7" t="e">
        <f>VLOOKUP('Match Score and Team Input'!F349,finaloproutput[], 3, FALSE)</f>
        <v>#N/A</v>
      </c>
      <c r="L349" s="7" t="e">
        <f>VLOOKUP('Match Score and Team Input'!G349,finaloproutput[], 3, FALSE)</f>
        <v>#N/A</v>
      </c>
      <c r="M349" s="7" t="e">
        <f t="shared" si="44"/>
        <v>#N/A</v>
      </c>
      <c r="N349" s="7">
        <f>'Match Score and Team Input'!K349</f>
        <v>0</v>
      </c>
      <c r="O349" s="7" t="e">
        <f t="shared" si="45"/>
        <v>#N/A</v>
      </c>
      <c r="P349" s="7" t="e">
        <f t="shared" si="46"/>
        <v>#N/A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</row>
    <row r="350" spans="1:132">
      <c r="A350" s="12">
        <v>349</v>
      </c>
      <c r="B350" s="12"/>
      <c r="C350" s="14" t="e">
        <f>VLOOKUP('Match Score and Team Input'!B350, finaloproutput[],3,FALSE)</f>
        <v>#N/A</v>
      </c>
      <c r="D350" s="14" t="e">
        <f>VLOOKUP('Match Score and Team Input'!C350, finaloproutput[],3,FALSE)</f>
        <v>#N/A</v>
      </c>
      <c r="E350" s="14" t="e">
        <f>VLOOKUP('Match Score and Team Input'!D350, finaloproutput[],3,FALSE)</f>
        <v>#N/A</v>
      </c>
      <c r="F350" s="14" t="e">
        <f t="shared" si="41"/>
        <v>#N/A</v>
      </c>
      <c r="G350" s="14">
        <f>'Match Score and Team Input'!H350</f>
        <v>0</v>
      </c>
      <c r="H350" s="14" t="e">
        <f t="shared" si="42"/>
        <v>#N/A</v>
      </c>
      <c r="I350" s="14" t="e">
        <f t="shared" si="43"/>
        <v>#N/A</v>
      </c>
      <c r="J350" s="7" t="e">
        <f>VLOOKUP('Match Score and Team Input'!E350,finaloproutput[], 3, FALSE)</f>
        <v>#N/A</v>
      </c>
      <c r="K350" s="7" t="e">
        <f>VLOOKUP('Match Score and Team Input'!F350,finaloproutput[], 3, FALSE)</f>
        <v>#N/A</v>
      </c>
      <c r="L350" s="7" t="e">
        <f>VLOOKUP('Match Score and Team Input'!G350,finaloproutput[], 3, FALSE)</f>
        <v>#N/A</v>
      </c>
      <c r="M350" s="7" t="e">
        <f t="shared" si="44"/>
        <v>#N/A</v>
      </c>
      <c r="N350" s="7">
        <f>'Match Score and Team Input'!K350</f>
        <v>0</v>
      </c>
      <c r="O350" s="7" t="e">
        <f t="shared" si="45"/>
        <v>#N/A</v>
      </c>
      <c r="P350" s="7" t="e">
        <f t="shared" si="46"/>
        <v>#N/A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</row>
    <row r="351" spans="1:132">
      <c r="A351" s="12">
        <v>350</v>
      </c>
      <c r="B351" s="12"/>
      <c r="C351" s="14" t="e">
        <f>VLOOKUP('Match Score and Team Input'!B351, finaloproutput[],3,FALSE)</f>
        <v>#N/A</v>
      </c>
      <c r="D351" s="14" t="e">
        <f>VLOOKUP('Match Score and Team Input'!C351, finaloproutput[],3,FALSE)</f>
        <v>#N/A</v>
      </c>
      <c r="E351" s="14" t="e">
        <f>VLOOKUP('Match Score and Team Input'!D351, finaloproutput[],3,FALSE)</f>
        <v>#N/A</v>
      </c>
      <c r="F351" s="14" t="e">
        <f t="shared" si="41"/>
        <v>#N/A</v>
      </c>
      <c r="G351" s="14">
        <f>'Match Score and Team Input'!H351</f>
        <v>0</v>
      </c>
      <c r="H351" s="14" t="e">
        <f t="shared" si="42"/>
        <v>#N/A</v>
      </c>
      <c r="I351" s="14" t="e">
        <f t="shared" si="43"/>
        <v>#N/A</v>
      </c>
      <c r="J351" s="7" t="e">
        <f>VLOOKUP('Match Score and Team Input'!E351,finaloproutput[], 3, FALSE)</f>
        <v>#N/A</v>
      </c>
      <c r="K351" s="7" t="e">
        <f>VLOOKUP('Match Score and Team Input'!F351,finaloproutput[], 3, FALSE)</f>
        <v>#N/A</v>
      </c>
      <c r="L351" s="7" t="e">
        <f>VLOOKUP('Match Score and Team Input'!G351,finaloproutput[], 3, FALSE)</f>
        <v>#N/A</v>
      </c>
      <c r="M351" s="7" t="e">
        <f t="shared" si="44"/>
        <v>#N/A</v>
      </c>
      <c r="N351" s="7">
        <f>'Match Score and Team Input'!K351</f>
        <v>0</v>
      </c>
      <c r="O351" s="7" t="e">
        <f t="shared" si="45"/>
        <v>#N/A</v>
      </c>
      <c r="P351" s="7" t="e">
        <f t="shared" si="46"/>
        <v>#N/A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</row>
    <row r="352" spans="1:132">
      <c r="A352" s="12">
        <v>351</v>
      </c>
      <c r="B352" s="12"/>
      <c r="C352" s="14" t="e">
        <f>VLOOKUP('Match Score and Team Input'!B352, finaloproutput[],3,FALSE)</f>
        <v>#N/A</v>
      </c>
      <c r="D352" s="14" t="e">
        <f>VLOOKUP('Match Score and Team Input'!C352, finaloproutput[],3,FALSE)</f>
        <v>#N/A</v>
      </c>
      <c r="E352" s="14" t="e">
        <f>VLOOKUP('Match Score and Team Input'!D352, finaloproutput[],3,FALSE)</f>
        <v>#N/A</v>
      </c>
      <c r="F352" s="14" t="e">
        <f t="shared" si="41"/>
        <v>#N/A</v>
      </c>
      <c r="G352" s="14">
        <f>'Match Score and Team Input'!H352</f>
        <v>0</v>
      </c>
      <c r="H352" s="14" t="e">
        <f t="shared" si="42"/>
        <v>#N/A</v>
      </c>
      <c r="I352" s="14" t="e">
        <f t="shared" si="43"/>
        <v>#N/A</v>
      </c>
      <c r="J352" s="7" t="e">
        <f>VLOOKUP('Match Score and Team Input'!E352,finaloproutput[], 3, FALSE)</f>
        <v>#N/A</v>
      </c>
      <c r="K352" s="7" t="e">
        <f>VLOOKUP('Match Score and Team Input'!F352,finaloproutput[], 3, FALSE)</f>
        <v>#N/A</v>
      </c>
      <c r="L352" s="7" t="e">
        <f>VLOOKUP('Match Score and Team Input'!G352,finaloproutput[], 3, FALSE)</f>
        <v>#N/A</v>
      </c>
      <c r="M352" s="7" t="e">
        <f t="shared" si="44"/>
        <v>#N/A</v>
      </c>
      <c r="N352" s="7">
        <f>'Match Score and Team Input'!K352</f>
        <v>0</v>
      </c>
      <c r="O352" s="7" t="e">
        <f t="shared" si="45"/>
        <v>#N/A</v>
      </c>
      <c r="P352" s="7" t="e">
        <f t="shared" si="46"/>
        <v>#N/A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</row>
    <row r="353" spans="1:132">
      <c r="A353" s="12">
        <v>352</v>
      </c>
      <c r="B353" s="12"/>
      <c r="C353" s="14" t="e">
        <f>VLOOKUP('Match Score and Team Input'!B353, finaloproutput[],3,FALSE)</f>
        <v>#N/A</v>
      </c>
      <c r="D353" s="14" t="e">
        <f>VLOOKUP('Match Score and Team Input'!C353, finaloproutput[],3,FALSE)</f>
        <v>#N/A</v>
      </c>
      <c r="E353" s="14" t="e">
        <f>VLOOKUP('Match Score and Team Input'!D353, finaloproutput[],3,FALSE)</f>
        <v>#N/A</v>
      </c>
      <c r="F353" s="14" t="e">
        <f t="shared" si="41"/>
        <v>#N/A</v>
      </c>
      <c r="G353" s="14">
        <f>'Match Score and Team Input'!H353</f>
        <v>0</v>
      </c>
      <c r="H353" s="14" t="e">
        <f t="shared" si="42"/>
        <v>#N/A</v>
      </c>
      <c r="I353" s="14" t="e">
        <f t="shared" si="43"/>
        <v>#N/A</v>
      </c>
      <c r="J353" s="7" t="e">
        <f>VLOOKUP('Match Score and Team Input'!E353,finaloproutput[], 3, FALSE)</f>
        <v>#N/A</v>
      </c>
      <c r="K353" s="7" t="e">
        <f>VLOOKUP('Match Score and Team Input'!F353,finaloproutput[], 3, FALSE)</f>
        <v>#N/A</v>
      </c>
      <c r="L353" s="7" t="e">
        <f>VLOOKUP('Match Score and Team Input'!G353,finaloproutput[], 3, FALSE)</f>
        <v>#N/A</v>
      </c>
      <c r="M353" s="7" t="e">
        <f t="shared" si="44"/>
        <v>#N/A</v>
      </c>
      <c r="N353" s="7">
        <f>'Match Score and Team Input'!K353</f>
        <v>0</v>
      </c>
      <c r="O353" s="7" t="e">
        <f t="shared" si="45"/>
        <v>#N/A</v>
      </c>
      <c r="P353" s="7" t="e">
        <f t="shared" si="46"/>
        <v>#N/A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</row>
    <row r="354" spans="1:132">
      <c r="A354" s="12">
        <v>353</v>
      </c>
      <c r="B354" s="12"/>
      <c r="C354" s="14" t="e">
        <f>VLOOKUP('Match Score and Team Input'!B354, finaloproutput[],3,FALSE)</f>
        <v>#N/A</v>
      </c>
      <c r="D354" s="14" t="e">
        <f>VLOOKUP('Match Score and Team Input'!C354, finaloproutput[],3,FALSE)</f>
        <v>#N/A</v>
      </c>
      <c r="E354" s="14" t="e">
        <f>VLOOKUP('Match Score and Team Input'!D354, finaloproutput[],3,FALSE)</f>
        <v>#N/A</v>
      </c>
      <c r="F354" s="14" t="e">
        <f t="shared" si="41"/>
        <v>#N/A</v>
      </c>
      <c r="G354" s="14">
        <f>'Match Score and Team Input'!H354</f>
        <v>0</v>
      </c>
      <c r="H354" s="14" t="e">
        <f t="shared" si="42"/>
        <v>#N/A</v>
      </c>
      <c r="I354" s="14" t="e">
        <f t="shared" si="43"/>
        <v>#N/A</v>
      </c>
      <c r="J354" s="7" t="e">
        <f>VLOOKUP('Match Score and Team Input'!E354,finaloproutput[], 3, FALSE)</f>
        <v>#N/A</v>
      </c>
      <c r="K354" s="7" t="e">
        <f>VLOOKUP('Match Score and Team Input'!F354,finaloproutput[], 3, FALSE)</f>
        <v>#N/A</v>
      </c>
      <c r="L354" s="7" t="e">
        <f>VLOOKUP('Match Score and Team Input'!G354,finaloproutput[], 3, FALSE)</f>
        <v>#N/A</v>
      </c>
      <c r="M354" s="7" t="e">
        <f t="shared" si="44"/>
        <v>#N/A</v>
      </c>
      <c r="N354" s="7">
        <f>'Match Score and Team Input'!K354</f>
        <v>0</v>
      </c>
      <c r="O354" s="7" t="e">
        <f t="shared" si="45"/>
        <v>#N/A</v>
      </c>
      <c r="P354" s="7" t="e">
        <f t="shared" si="46"/>
        <v>#N/A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</row>
    <row r="355" spans="1:132">
      <c r="A355" s="12">
        <v>354</v>
      </c>
      <c r="B355" s="12"/>
      <c r="C355" s="14" t="e">
        <f>VLOOKUP('Match Score and Team Input'!B355, finaloproutput[],3,FALSE)</f>
        <v>#N/A</v>
      </c>
      <c r="D355" s="14" t="e">
        <f>VLOOKUP('Match Score and Team Input'!C355, finaloproutput[],3,FALSE)</f>
        <v>#N/A</v>
      </c>
      <c r="E355" s="14" t="e">
        <f>VLOOKUP('Match Score and Team Input'!D355, finaloproutput[],3,FALSE)</f>
        <v>#N/A</v>
      </c>
      <c r="F355" s="14" t="e">
        <f t="shared" si="41"/>
        <v>#N/A</v>
      </c>
      <c r="G355" s="14">
        <f>'Match Score and Team Input'!H355</f>
        <v>0</v>
      </c>
      <c r="H355" s="14" t="e">
        <f t="shared" si="42"/>
        <v>#N/A</v>
      </c>
      <c r="I355" s="14" t="e">
        <f t="shared" si="43"/>
        <v>#N/A</v>
      </c>
      <c r="J355" s="7" t="e">
        <f>VLOOKUP('Match Score and Team Input'!E355,finaloproutput[], 3, FALSE)</f>
        <v>#N/A</v>
      </c>
      <c r="K355" s="7" t="e">
        <f>VLOOKUP('Match Score and Team Input'!F355,finaloproutput[], 3, FALSE)</f>
        <v>#N/A</v>
      </c>
      <c r="L355" s="7" t="e">
        <f>VLOOKUP('Match Score and Team Input'!G355,finaloproutput[], 3, FALSE)</f>
        <v>#N/A</v>
      </c>
      <c r="M355" s="7" t="e">
        <f t="shared" si="44"/>
        <v>#N/A</v>
      </c>
      <c r="N355" s="7">
        <f>'Match Score and Team Input'!K355</f>
        <v>0</v>
      </c>
      <c r="O355" s="7" t="e">
        <f t="shared" si="45"/>
        <v>#N/A</v>
      </c>
      <c r="P355" s="7" t="e">
        <f t="shared" si="46"/>
        <v>#N/A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</row>
    <row r="356" spans="1:132">
      <c r="A356" s="12">
        <v>355</v>
      </c>
      <c r="B356" s="12"/>
      <c r="C356" s="14" t="e">
        <f>VLOOKUP('Match Score and Team Input'!B356, finaloproutput[],3,FALSE)</f>
        <v>#N/A</v>
      </c>
      <c r="D356" s="14" t="e">
        <f>VLOOKUP('Match Score and Team Input'!C356, finaloproutput[],3,FALSE)</f>
        <v>#N/A</v>
      </c>
      <c r="E356" s="14" t="e">
        <f>VLOOKUP('Match Score and Team Input'!D356, finaloproutput[],3,FALSE)</f>
        <v>#N/A</v>
      </c>
      <c r="F356" s="14" t="e">
        <f t="shared" si="41"/>
        <v>#N/A</v>
      </c>
      <c r="G356" s="14">
        <f>'Match Score and Team Input'!H356</f>
        <v>0</v>
      </c>
      <c r="H356" s="14" t="e">
        <f t="shared" si="42"/>
        <v>#N/A</v>
      </c>
      <c r="I356" s="14" t="e">
        <f t="shared" si="43"/>
        <v>#N/A</v>
      </c>
      <c r="J356" s="7" t="e">
        <f>VLOOKUP('Match Score and Team Input'!E356,finaloproutput[], 3, FALSE)</f>
        <v>#N/A</v>
      </c>
      <c r="K356" s="7" t="e">
        <f>VLOOKUP('Match Score and Team Input'!F356,finaloproutput[], 3, FALSE)</f>
        <v>#N/A</v>
      </c>
      <c r="L356" s="7" t="e">
        <f>VLOOKUP('Match Score and Team Input'!G356,finaloproutput[], 3, FALSE)</f>
        <v>#N/A</v>
      </c>
      <c r="M356" s="7" t="e">
        <f t="shared" si="44"/>
        <v>#N/A</v>
      </c>
      <c r="N356" s="7">
        <f>'Match Score and Team Input'!K356</f>
        <v>0</v>
      </c>
      <c r="O356" s="7" t="e">
        <f t="shared" si="45"/>
        <v>#N/A</v>
      </c>
      <c r="P356" s="7" t="e">
        <f t="shared" si="46"/>
        <v>#N/A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</row>
    <row r="357" spans="1:132">
      <c r="A357" s="12">
        <v>356</v>
      </c>
      <c r="B357" s="12"/>
      <c r="C357" s="14" t="e">
        <f>VLOOKUP('Match Score and Team Input'!B357, finaloproutput[],3,FALSE)</f>
        <v>#N/A</v>
      </c>
      <c r="D357" s="14" t="e">
        <f>VLOOKUP('Match Score and Team Input'!C357, finaloproutput[],3,FALSE)</f>
        <v>#N/A</v>
      </c>
      <c r="E357" s="14" t="e">
        <f>VLOOKUP('Match Score and Team Input'!D357, finaloproutput[],3,FALSE)</f>
        <v>#N/A</v>
      </c>
      <c r="F357" s="14" t="e">
        <f t="shared" si="41"/>
        <v>#N/A</v>
      </c>
      <c r="G357" s="14">
        <f>'Match Score and Team Input'!H357</f>
        <v>0</v>
      </c>
      <c r="H357" s="14" t="e">
        <f t="shared" si="42"/>
        <v>#N/A</v>
      </c>
      <c r="I357" s="14" t="e">
        <f t="shared" si="43"/>
        <v>#N/A</v>
      </c>
      <c r="J357" s="7" t="e">
        <f>VLOOKUP('Match Score and Team Input'!E357,finaloproutput[], 3, FALSE)</f>
        <v>#N/A</v>
      </c>
      <c r="K357" s="7" t="e">
        <f>VLOOKUP('Match Score and Team Input'!F357,finaloproutput[], 3, FALSE)</f>
        <v>#N/A</v>
      </c>
      <c r="L357" s="7" t="e">
        <f>VLOOKUP('Match Score and Team Input'!G357,finaloproutput[], 3, FALSE)</f>
        <v>#N/A</v>
      </c>
      <c r="M357" s="7" t="e">
        <f t="shared" si="44"/>
        <v>#N/A</v>
      </c>
      <c r="N357" s="7">
        <f>'Match Score and Team Input'!K357</f>
        <v>0</v>
      </c>
      <c r="O357" s="7" t="e">
        <f t="shared" si="45"/>
        <v>#N/A</v>
      </c>
      <c r="P357" s="7" t="e">
        <f t="shared" si="46"/>
        <v>#N/A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</row>
    <row r="358" spans="1:132">
      <c r="A358" s="12">
        <v>357</v>
      </c>
      <c r="B358" s="12"/>
      <c r="C358" s="14" t="e">
        <f>VLOOKUP('Match Score and Team Input'!B358, finaloproutput[],3,FALSE)</f>
        <v>#N/A</v>
      </c>
      <c r="D358" s="14" t="e">
        <f>VLOOKUP('Match Score and Team Input'!C358, finaloproutput[],3,FALSE)</f>
        <v>#N/A</v>
      </c>
      <c r="E358" s="14" t="e">
        <f>VLOOKUP('Match Score and Team Input'!D358, finaloproutput[],3,FALSE)</f>
        <v>#N/A</v>
      </c>
      <c r="F358" s="14" t="e">
        <f t="shared" ref="F358:F401" si="47">SUM(C358:E358)</f>
        <v>#N/A</v>
      </c>
      <c r="G358" s="14">
        <f>'Match Score and Team Input'!H358</f>
        <v>0</v>
      </c>
      <c r="H358" s="14" t="e">
        <f t="shared" si="42"/>
        <v>#N/A</v>
      </c>
      <c r="I358" s="14" t="e">
        <f t="shared" si="43"/>
        <v>#N/A</v>
      </c>
      <c r="J358" s="7" t="e">
        <f>VLOOKUP('Match Score and Team Input'!E358,finaloproutput[], 3, FALSE)</f>
        <v>#N/A</v>
      </c>
      <c r="K358" s="7" t="e">
        <f>VLOOKUP('Match Score and Team Input'!F358,finaloproutput[], 3, FALSE)</f>
        <v>#N/A</v>
      </c>
      <c r="L358" s="7" t="e">
        <f>VLOOKUP('Match Score and Team Input'!G358,finaloproutput[], 3, FALSE)</f>
        <v>#N/A</v>
      </c>
      <c r="M358" s="7" t="e">
        <f t="shared" si="44"/>
        <v>#N/A</v>
      </c>
      <c r="N358" s="7">
        <f>'Match Score and Team Input'!K358</f>
        <v>0</v>
      </c>
      <c r="O358" s="7" t="e">
        <f t="shared" si="45"/>
        <v>#N/A</v>
      </c>
      <c r="P358" s="7" t="e">
        <f t="shared" si="46"/>
        <v>#N/A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</row>
    <row r="359" spans="1:132">
      <c r="A359" s="12">
        <v>358</v>
      </c>
      <c r="B359" s="12"/>
      <c r="C359" s="14" t="e">
        <f>VLOOKUP('Match Score and Team Input'!B359, finaloproutput[],3,FALSE)</f>
        <v>#N/A</v>
      </c>
      <c r="D359" s="14" t="e">
        <f>VLOOKUP('Match Score and Team Input'!C359, finaloproutput[],3,FALSE)</f>
        <v>#N/A</v>
      </c>
      <c r="E359" s="14" t="e">
        <f>VLOOKUP('Match Score and Team Input'!D359, finaloproutput[],3,FALSE)</f>
        <v>#N/A</v>
      </c>
      <c r="F359" s="14" t="e">
        <f t="shared" si="47"/>
        <v>#N/A</v>
      </c>
      <c r="G359" s="14">
        <f>'Match Score and Team Input'!H359</f>
        <v>0</v>
      </c>
      <c r="H359" s="14" t="e">
        <f t="shared" si="42"/>
        <v>#N/A</v>
      </c>
      <c r="I359" s="14" t="e">
        <f t="shared" si="43"/>
        <v>#N/A</v>
      </c>
      <c r="J359" s="7" t="e">
        <f>VLOOKUP('Match Score and Team Input'!E359,finaloproutput[], 3, FALSE)</f>
        <v>#N/A</v>
      </c>
      <c r="K359" s="7" t="e">
        <f>VLOOKUP('Match Score and Team Input'!F359,finaloproutput[], 3, FALSE)</f>
        <v>#N/A</v>
      </c>
      <c r="L359" s="7" t="e">
        <f>VLOOKUP('Match Score and Team Input'!G359,finaloproutput[], 3, FALSE)</f>
        <v>#N/A</v>
      </c>
      <c r="M359" s="7" t="e">
        <f t="shared" si="44"/>
        <v>#N/A</v>
      </c>
      <c r="N359" s="7">
        <f>'Match Score and Team Input'!K359</f>
        <v>0</v>
      </c>
      <c r="O359" s="7" t="e">
        <f t="shared" si="45"/>
        <v>#N/A</v>
      </c>
      <c r="P359" s="7" t="e">
        <f t="shared" si="46"/>
        <v>#N/A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</row>
    <row r="360" spans="1:132">
      <c r="A360" s="12">
        <v>359</v>
      </c>
      <c r="B360" s="12"/>
      <c r="C360" s="14" t="e">
        <f>VLOOKUP('Match Score and Team Input'!B360, finaloproutput[],3,FALSE)</f>
        <v>#N/A</v>
      </c>
      <c r="D360" s="14" t="e">
        <f>VLOOKUP('Match Score and Team Input'!C360, finaloproutput[],3,FALSE)</f>
        <v>#N/A</v>
      </c>
      <c r="E360" s="14" t="e">
        <f>VLOOKUP('Match Score and Team Input'!D360, finaloproutput[],3,FALSE)</f>
        <v>#N/A</v>
      </c>
      <c r="F360" s="14" t="e">
        <f t="shared" si="47"/>
        <v>#N/A</v>
      </c>
      <c r="G360" s="14">
        <f>'Match Score and Team Input'!H360</f>
        <v>0</v>
      </c>
      <c r="H360" s="14" t="e">
        <f t="shared" si="42"/>
        <v>#N/A</v>
      </c>
      <c r="I360" s="14" t="e">
        <f t="shared" si="43"/>
        <v>#N/A</v>
      </c>
      <c r="J360" s="7" t="e">
        <f>VLOOKUP('Match Score and Team Input'!E360,finaloproutput[], 3, FALSE)</f>
        <v>#N/A</v>
      </c>
      <c r="K360" s="7" t="e">
        <f>VLOOKUP('Match Score and Team Input'!F360,finaloproutput[], 3, FALSE)</f>
        <v>#N/A</v>
      </c>
      <c r="L360" s="7" t="e">
        <f>VLOOKUP('Match Score and Team Input'!G360,finaloproutput[], 3, FALSE)</f>
        <v>#N/A</v>
      </c>
      <c r="M360" s="7" t="e">
        <f t="shared" si="44"/>
        <v>#N/A</v>
      </c>
      <c r="N360" s="7">
        <f>'Match Score and Team Input'!K360</f>
        <v>0</v>
      </c>
      <c r="O360" s="7" t="e">
        <f t="shared" si="45"/>
        <v>#N/A</v>
      </c>
      <c r="P360" s="7" t="e">
        <f t="shared" si="46"/>
        <v>#N/A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</row>
    <row r="361" spans="1:132">
      <c r="A361" s="12">
        <v>360</v>
      </c>
      <c r="B361" s="12"/>
      <c r="C361" s="14" t="e">
        <f>VLOOKUP('Match Score and Team Input'!B361, finaloproutput[],3,FALSE)</f>
        <v>#N/A</v>
      </c>
      <c r="D361" s="14" t="e">
        <f>VLOOKUP('Match Score and Team Input'!C361, finaloproutput[],3,FALSE)</f>
        <v>#N/A</v>
      </c>
      <c r="E361" s="14" t="e">
        <f>VLOOKUP('Match Score and Team Input'!D361, finaloproutput[],3,FALSE)</f>
        <v>#N/A</v>
      </c>
      <c r="F361" s="14" t="e">
        <f t="shared" si="47"/>
        <v>#N/A</v>
      </c>
      <c r="G361" s="14">
        <f>'Match Score and Team Input'!H361</f>
        <v>0</v>
      </c>
      <c r="H361" s="14" t="e">
        <f t="shared" si="42"/>
        <v>#N/A</v>
      </c>
      <c r="I361" s="14" t="e">
        <f t="shared" si="43"/>
        <v>#N/A</v>
      </c>
      <c r="J361" s="7" t="e">
        <f>VLOOKUP('Match Score and Team Input'!E361,finaloproutput[], 3, FALSE)</f>
        <v>#N/A</v>
      </c>
      <c r="K361" s="7" t="e">
        <f>VLOOKUP('Match Score and Team Input'!F361,finaloproutput[], 3, FALSE)</f>
        <v>#N/A</v>
      </c>
      <c r="L361" s="7" t="e">
        <f>VLOOKUP('Match Score and Team Input'!G361,finaloproutput[], 3, FALSE)</f>
        <v>#N/A</v>
      </c>
      <c r="M361" s="7" t="e">
        <f t="shared" si="44"/>
        <v>#N/A</v>
      </c>
      <c r="N361" s="7">
        <f>'Match Score and Team Input'!K361</f>
        <v>0</v>
      </c>
      <c r="O361" s="7" t="e">
        <f t="shared" si="45"/>
        <v>#N/A</v>
      </c>
      <c r="P361" s="7" t="e">
        <f t="shared" si="46"/>
        <v>#N/A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</row>
    <row r="362" spans="1:132">
      <c r="A362" s="12">
        <v>361</v>
      </c>
      <c r="B362" s="12"/>
      <c r="C362" s="14" t="e">
        <f>VLOOKUP('Match Score and Team Input'!B362, finaloproutput[],3,FALSE)</f>
        <v>#N/A</v>
      </c>
      <c r="D362" s="14" t="e">
        <f>VLOOKUP('Match Score and Team Input'!C362, finaloproutput[],3,FALSE)</f>
        <v>#N/A</v>
      </c>
      <c r="E362" s="14" t="e">
        <f>VLOOKUP('Match Score and Team Input'!D362, finaloproutput[],3,FALSE)</f>
        <v>#N/A</v>
      </c>
      <c r="F362" s="14" t="e">
        <f t="shared" si="47"/>
        <v>#N/A</v>
      </c>
      <c r="G362" s="14">
        <f>'Match Score and Team Input'!H362</f>
        <v>0</v>
      </c>
      <c r="H362" s="14" t="e">
        <f t="shared" si="42"/>
        <v>#N/A</v>
      </c>
      <c r="I362" s="14" t="e">
        <f t="shared" si="43"/>
        <v>#N/A</v>
      </c>
      <c r="J362" s="7" t="e">
        <f>VLOOKUP('Match Score and Team Input'!E362,finaloproutput[], 3, FALSE)</f>
        <v>#N/A</v>
      </c>
      <c r="K362" s="7" t="e">
        <f>VLOOKUP('Match Score and Team Input'!F362,finaloproutput[], 3, FALSE)</f>
        <v>#N/A</v>
      </c>
      <c r="L362" s="7" t="e">
        <f>VLOOKUP('Match Score and Team Input'!G362,finaloproutput[], 3, FALSE)</f>
        <v>#N/A</v>
      </c>
      <c r="M362" s="7" t="e">
        <f t="shared" si="44"/>
        <v>#N/A</v>
      </c>
      <c r="N362" s="7">
        <f>'Match Score and Team Input'!K362</f>
        <v>0</v>
      </c>
      <c r="O362" s="7" t="e">
        <f t="shared" si="45"/>
        <v>#N/A</v>
      </c>
      <c r="P362" s="7" t="e">
        <f t="shared" si="46"/>
        <v>#N/A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</row>
    <row r="363" spans="1:132">
      <c r="A363" s="12">
        <v>362</v>
      </c>
      <c r="B363" s="12"/>
      <c r="C363" s="14" t="e">
        <f>VLOOKUP('Match Score and Team Input'!B363, finaloproutput[],3,FALSE)</f>
        <v>#N/A</v>
      </c>
      <c r="D363" s="14" t="e">
        <f>VLOOKUP('Match Score and Team Input'!C363, finaloproutput[],3,FALSE)</f>
        <v>#N/A</v>
      </c>
      <c r="E363" s="14" t="e">
        <f>VLOOKUP('Match Score and Team Input'!D363, finaloproutput[],3,FALSE)</f>
        <v>#N/A</v>
      </c>
      <c r="F363" s="14" t="e">
        <f t="shared" si="47"/>
        <v>#N/A</v>
      </c>
      <c r="G363" s="14">
        <f>'Match Score and Team Input'!H363</f>
        <v>0</v>
      </c>
      <c r="H363" s="14" t="e">
        <f t="shared" si="42"/>
        <v>#N/A</v>
      </c>
      <c r="I363" s="14" t="e">
        <f t="shared" si="43"/>
        <v>#N/A</v>
      </c>
      <c r="J363" s="7" t="e">
        <f>VLOOKUP('Match Score and Team Input'!E363,finaloproutput[], 3, FALSE)</f>
        <v>#N/A</v>
      </c>
      <c r="K363" s="7" t="e">
        <f>VLOOKUP('Match Score and Team Input'!F363,finaloproutput[], 3, FALSE)</f>
        <v>#N/A</v>
      </c>
      <c r="L363" s="7" t="e">
        <f>VLOOKUP('Match Score and Team Input'!G363,finaloproutput[], 3, FALSE)</f>
        <v>#N/A</v>
      </c>
      <c r="M363" s="7" t="e">
        <f t="shared" si="44"/>
        <v>#N/A</v>
      </c>
      <c r="N363" s="7">
        <f>'Match Score and Team Input'!K363</f>
        <v>0</v>
      </c>
      <c r="O363" s="7" t="e">
        <f t="shared" si="45"/>
        <v>#N/A</v>
      </c>
      <c r="P363" s="7" t="e">
        <f t="shared" si="46"/>
        <v>#N/A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</row>
    <row r="364" spans="1:132">
      <c r="A364" s="12">
        <v>363</v>
      </c>
      <c r="B364" s="12"/>
      <c r="C364" s="14" t="e">
        <f>VLOOKUP('Match Score and Team Input'!B364, finaloproutput[],3,FALSE)</f>
        <v>#N/A</v>
      </c>
      <c r="D364" s="14" t="e">
        <f>VLOOKUP('Match Score and Team Input'!C364, finaloproutput[],3,FALSE)</f>
        <v>#N/A</v>
      </c>
      <c r="E364" s="14" t="e">
        <f>VLOOKUP('Match Score and Team Input'!D364, finaloproutput[],3,FALSE)</f>
        <v>#N/A</v>
      </c>
      <c r="F364" s="14" t="e">
        <f t="shared" si="47"/>
        <v>#N/A</v>
      </c>
      <c r="G364" s="14">
        <f>'Match Score and Team Input'!H364</f>
        <v>0</v>
      </c>
      <c r="H364" s="14" t="e">
        <f t="shared" si="42"/>
        <v>#N/A</v>
      </c>
      <c r="I364" s="14" t="e">
        <f t="shared" si="43"/>
        <v>#N/A</v>
      </c>
      <c r="J364" s="7" t="e">
        <f>VLOOKUP('Match Score and Team Input'!E364,finaloproutput[], 3, FALSE)</f>
        <v>#N/A</v>
      </c>
      <c r="K364" s="7" t="e">
        <f>VLOOKUP('Match Score and Team Input'!F364,finaloproutput[], 3, FALSE)</f>
        <v>#N/A</v>
      </c>
      <c r="L364" s="7" t="e">
        <f>VLOOKUP('Match Score and Team Input'!G364,finaloproutput[], 3, FALSE)</f>
        <v>#N/A</v>
      </c>
      <c r="M364" s="7" t="e">
        <f t="shared" si="44"/>
        <v>#N/A</v>
      </c>
      <c r="N364" s="7">
        <f>'Match Score and Team Input'!K364</f>
        <v>0</v>
      </c>
      <c r="O364" s="7" t="e">
        <f t="shared" si="45"/>
        <v>#N/A</v>
      </c>
      <c r="P364" s="7" t="e">
        <f t="shared" si="46"/>
        <v>#N/A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</row>
    <row r="365" spans="1:132">
      <c r="A365" s="12">
        <v>364</v>
      </c>
      <c r="B365" s="12"/>
      <c r="C365" s="14" t="e">
        <f>VLOOKUP('Match Score and Team Input'!B365, finaloproutput[],3,FALSE)</f>
        <v>#N/A</v>
      </c>
      <c r="D365" s="14" t="e">
        <f>VLOOKUP('Match Score and Team Input'!C365, finaloproutput[],3,FALSE)</f>
        <v>#N/A</v>
      </c>
      <c r="E365" s="14" t="e">
        <f>VLOOKUP('Match Score and Team Input'!D365, finaloproutput[],3,FALSE)</f>
        <v>#N/A</v>
      </c>
      <c r="F365" s="14" t="e">
        <f t="shared" si="47"/>
        <v>#N/A</v>
      </c>
      <c r="G365" s="14">
        <f>'Match Score and Team Input'!H365</f>
        <v>0</v>
      </c>
      <c r="H365" s="14" t="e">
        <f t="shared" si="42"/>
        <v>#N/A</v>
      </c>
      <c r="I365" s="14" t="e">
        <f t="shared" si="43"/>
        <v>#N/A</v>
      </c>
      <c r="J365" s="7" t="e">
        <f>VLOOKUP('Match Score and Team Input'!E365,finaloproutput[], 3, FALSE)</f>
        <v>#N/A</v>
      </c>
      <c r="K365" s="7" t="e">
        <f>VLOOKUP('Match Score and Team Input'!F365,finaloproutput[], 3, FALSE)</f>
        <v>#N/A</v>
      </c>
      <c r="L365" s="7" t="e">
        <f>VLOOKUP('Match Score and Team Input'!G365,finaloproutput[], 3, FALSE)</f>
        <v>#N/A</v>
      </c>
      <c r="M365" s="7" t="e">
        <f t="shared" si="44"/>
        <v>#N/A</v>
      </c>
      <c r="N365" s="7">
        <f>'Match Score and Team Input'!K365</f>
        <v>0</v>
      </c>
      <c r="O365" s="7" t="e">
        <f t="shared" si="45"/>
        <v>#N/A</v>
      </c>
      <c r="P365" s="7" t="e">
        <f t="shared" si="46"/>
        <v>#N/A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</row>
    <row r="366" spans="1:132">
      <c r="A366" s="12">
        <v>365</v>
      </c>
      <c r="B366" s="12"/>
      <c r="C366" s="14" t="e">
        <f>VLOOKUP('Match Score and Team Input'!B366, finaloproutput[],3,FALSE)</f>
        <v>#N/A</v>
      </c>
      <c r="D366" s="14" t="e">
        <f>VLOOKUP('Match Score and Team Input'!C366, finaloproutput[],3,FALSE)</f>
        <v>#N/A</v>
      </c>
      <c r="E366" s="14" t="e">
        <f>VLOOKUP('Match Score and Team Input'!D366, finaloproutput[],3,FALSE)</f>
        <v>#N/A</v>
      </c>
      <c r="F366" s="14" t="e">
        <f t="shared" si="47"/>
        <v>#N/A</v>
      </c>
      <c r="G366" s="14">
        <f>'Match Score and Team Input'!H366</f>
        <v>0</v>
      </c>
      <c r="H366" s="14" t="e">
        <f t="shared" si="42"/>
        <v>#N/A</v>
      </c>
      <c r="I366" s="14" t="e">
        <f t="shared" si="43"/>
        <v>#N/A</v>
      </c>
      <c r="J366" s="7" t="e">
        <f>VLOOKUP('Match Score and Team Input'!E366,finaloproutput[], 3, FALSE)</f>
        <v>#N/A</v>
      </c>
      <c r="K366" s="7" t="e">
        <f>VLOOKUP('Match Score and Team Input'!F366,finaloproutput[], 3, FALSE)</f>
        <v>#N/A</v>
      </c>
      <c r="L366" s="7" t="e">
        <f>VLOOKUP('Match Score and Team Input'!G366,finaloproutput[], 3, FALSE)</f>
        <v>#N/A</v>
      </c>
      <c r="M366" s="7" t="e">
        <f t="shared" si="44"/>
        <v>#N/A</v>
      </c>
      <c r="N366" s="7">
        <f>'Match Score and Team Input'!K366</f>
        <v>0</v>
      </c>
      <c r="O366" s="7" t="e">
        <f t="shared" si="45"/>
        <v>#N/A</v>
      </c>
      <c r="P366" s="7" t="e">
        <f t="shared" si="46"/>
        <v>#N/A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</row>
    <row r="367" spans="1:132">
      <c r="A367" s="12">
        <v>366</v>
      </c>
      <c r="B367" s="12"/>
      <c r="C367" s="14" t="e">
        <f>VLOOKUP('Match Score and Team Input'!B367, finaloproutput[],3,FALSE)</f>
        <v>#N/A</v>
      </c>
      <c r="D367" s="14" t="e">
        <f>VLOOKUP('Match Score and Team Input'!C367, finaloproutput[],3,FALSE)</f>
        <v>#N/A</v>
      </c>
      <c r="E367" s="14" t="e">
        <f>VLOOKUP('Match Score and Team Input'!D367, finaloproutput[],3,FALSE)</f>
        <v>#N/A</v>
      </c>
      <c r="F367" s="14" t="e">
        <f t="shared" si="47"/>
        <v>#N/A</v>
      </c>
      <c r="G367" s="14">
        <f>'Match Score and Team Input'!H367</f>
        <v>0</v>
      </c>
      <c r="H367" s="14" t="e">
        <f t="shared" si="42"/>
        <v>#N/A</v>
      </c>
      <c r="I367" s="14" t="e">
        <f t="shared" si="43"/>
        <v>#N/A</v>
      </c>
      <c r="J367" s="7" t="e">
        <f>VLOOKUP('Match Score and Team Input'!E367,finaloproutput[], 3, FALSE)</f>
        <v>#N/A</v>
      </c>
      <c r="K367" s="7" t="e">
        <f>VLOOKUP('Match Score and Team Input'!F367,finaloproutput[], 3, FALSE)</f>
        <v>#N/A</v>
      </c>
      <c r="L367" s="7" t="e">
        <f>VLOOKUP('Match Score and Team Input'!G367,finaloproutput[], 3, FALSE)</f>
        <v>#N/A</v>
      </c>
      <c r="M367" s="7" t="e">
        <f t="shared" si="44"/>
        <v>#N/A</v>
      </c>
      <c r="N367" s="7">
        <f>'Match Score and Team Input'!K367</f>
        <v>0</v>
      </c>
      <c r="O367" s="7" t="e">
        <f t="shared" si="45"/>
        <v>#N/A</v>
      </c>
      <c r="P367" s="7" t="e">
        <f t="shared" si="46"/>
        <v>#N/A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</row>
    <row r="368" spans="1:132">
      <c r="A368" s="12">
        <v>367</v>
      </c>
      <c r="B368" s="12"/>
      <c r="C368" s="14" t="e">
        <f>VLOOKUP('Match Score and Team Input'!B368, finaloproutput[],3,FALSE)</f>
        <v>#N/A</v>
      </c>
      <c r="D368" s="14" t="e">
        <f>VLOOKUP('Match Score and Team Input'!C368, finaloproutput[],3,FALSE)</f>
        <v>#N/A</v>
      </c>
      <c r="E368" s="14" t="e">
        <f>VLOOKUP('Match Score and Team Input'!D368, finaloproutput[],3,FALSE)</f>
        <v>#N/A</v>
      </c>
      <c r="F368" s="14" t="e">
        <f t="shared" si="47"/>
        <v>#N/A</v>
      </c>
      <c r="G368" s="14">
        <f>'Match Score and Team Input'!H368</f>
        <v>0</v>
      </c>
      <c r="H368" s="14" t="e">
        <f t="shared" si="42"/>
        <v>#N/A</v>
      </c>
      <c r="I368" s="14" t="e">
        <f t="shared" si="43"/>
        <v>#N/A</v>
      </c>
      <c r="J368" s="7" t="e">
        <f>VLOOKUP('Match Score and Team Input'!E368,finaloproutput[], 3, FALSE)</f>
        <v>#N/A</v>
      </c>
      <c r="K368" s="7" t="e">
        <f>VLOOKUP('Match Score and Team Input'!F368,finaloproutput[], 3, FALSE)</f>
        <v>#N/A</v>
      </c>
      <c r="L368" s="7" t="e">
        <f>VLOOKUP('Match Score and Team Input'!G368,finaloproutput[], 3, FALSE)</f>
        <v>#N/A</v>
      </c>
      <c r="M368" s="7" t="e">
        <f t="shared" si="44"/>
        <v>#N/A</v>
      </c>
      <c r="N368" s="7">
        <f>'Match Score and Team Input'!K368</f>
        <v>0</v>
      </c>
      <c r="O368" s="7" t="e">
        <f t="shared" si="45"/>
        <v>#N/A</v>
      </c>
      <c r="P368" s="7" t="e">
        <f t="shared" si="46"/>
        <v>#N/A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</row>
    <row r="369" spans="1:132">
      <c r="A369" s="12">
        <v>368</v>
      </c>
      <c r="B369" s="12"/>
      <c r="C369" s="14" t="e">
        <f>VLOOKUP('Match Score and Team Input'!B369, finaloproutput[],3,FALSE)</f>
        <v>#N/A</v>
      </c>
      <c r="D369" s="14" t="e">
        <f>VLOOKUP('Match Score and Team Input'!C369, finaloproutput[],3,FALSE)</f>
        <v>#N/A</v>
      </c>
      <c r="E369" s="14" t="e">
        <f>VLOOKUP('Match Score and Team Input'!D369, finaloproutput[],3,FALSE)</f>
        <v>#N/A</v>
      </c>
      <c r="F369" s="14" t="e">
        <f t="shared" si="47"/>
        <v>#N/A</v>
      </c>
      <c r="G369" s="14">
        <f>'Match Score and Team Input'!H369</f>
        <v>0</v>
      </c>
      <c r="H369" s="14" t="e">
        <f t="shared" si="42"/>
        <v>#N/A</v>
      </c>
      <c r="I369" s="14" t="e">
        <f t="shared" si="43"/>
        <v>#N/A</v>
      </c>
      <c r="J369" s="7" t="e">
        <f>VLOOKUP('Match Score and Team Input'!E369,finaloproutput[], 3, FALSE)</f>
        <v>#N/A</v>
      </c>
      <c r="K369" s="7" t="e">
        <f>VLOOKUP('Match Score and Team Input'!F369,finaloproutput[], 3, FALSE)</f>
        <v>#N/A</v>
      </c>
      <c r="L369" s="7" t="e">
        <f>VLOOKUP('Match Score and Team Input'!G369,finaloproutput[], 3, FALSE)</f>
        <v>#N/A</v>
      </c>
      <c r="M369" s="7" t="e">
        <f t="shared" si="44"/>
        <v>#N/A</v>
      </c>
      <c r="N369" s="7">
        <f>'Match Score and Team Input'!K369</f>
        <v>0</v>
      </c>
      <c r="O369" s="7" t="e">
        <f t="shared" si="45"/>
        <v>#N/A</v>
      </c>
      <c r="P369" s="7" t="e">
        <f t="shared" si="46"/>
        <v>#N/A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</row>
    <row r="370" spans="1:132">
      <c r="A370" s="12">
        <v>369</v>
      </c>
      <c r="B370" s="12"/>
      <c r="C370" s="14" t="e">
        <f>VLOOKUP('Match Score and Team Input'!B370, finaloproutput[],3,FALSE)</f>
        <v>#N/A</v>
      </c>
      <c r="D370" s="14" t="e">
        <f>VLOOKUP('Match Score and Team Input'!C370, finaloproutput[],3,FALSE)</f>
        <v>#N/A</v>
      </c>
      <c r="E370" s="14" t="e">
        <f>VLOOKUP('Match Score and Team Input'!D370, finaloproutput[],3,FALSE)</f>
        <v>#N/A</v>
      </c>
      <c r="F370" s="14" t="e">
        <f t="shared" si="47"/>
        <v>#N/A</v>
      </c>
      <c r="G370" s="14">
        <f>'Match Score and Team Input'!H370</f>
        <v>0</v>
      </c>
      <c r="H370" s="14" t="e">
        <f t="shared" si="42"/>
        <v>#N/A</v>
      </c>
      <c r="I370" s="14" t="e">
        <f t="shared" si="43"/>
        <v>#N/A</v>
      </c>
      <c r="J370" s="7" t="e">
        <f>VLOOKUP('Match Score and Team Input'!E370,finaloproutput[], 3, FALSE)</f>
        <v>#N/A</v>
      </c>
      <c r="K370" s="7" t="e">
        <f>VLOOKUP('Match Score and Team Input'!F370,finaloproutput[], 3, FALSE)</f>
        <v>#N/A</v>
      </c>
      <c r="L370" s="7" t="e">
        <f>VLOOKUP('Match Score and Team Input'!G370,finaloproutput[], 3, FALSE)</f>
        <v>#N/A</v>
      </c>
      <c r="M370" s="7" t="e">
        <f t="shared" si="44"/>
        <v>#N/A</v>
      </c>
      <c r="N370" s="7">
        <f>'Match Score and Team Input'!K370</f>
        <v>0</v>
      </c>
      <c r="O370" s="7" t="e">
        <f t="shared" si="45"/>
        <v>#N/A</v>
      </c>
      <c r="P370" s="7" t="e">
        <f t="shared" si="46"/>
        <v>#N/A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</row>
    <row r="371" spans="1:132">
      <c r="A371" s="12">
        <v>370</v>
      </c>
      <c r="B371" s="12"/>
      <c r="C371" s="14" t="e">
        <f>VLOOKUP('Match Score and Team Input'!B371, finaloproutput[],3,FALSE)</f>
        <v>#N/A</v>
      </c>
      <c r="D371" s="14" t="e">
        <f>VLOOKUP('Match Score and Team Input'!C371, finaloproutput[],3,FALSE)</f>
        <v>#N/A</v>
      </c>
      <c r="E371" s="14" t="e">
        <f>VLOOKUP('Match Score and Team Input'!D371, finaloproutput[],3,FALSE)</f>
        <v>#N/A</v>
      </c>
      <c r="F371" s="14" t="e">
        <f t="shared" si="47"/>
        <v>#N/A</v>
      </c>
      <c r="G371" s="14">
        <f>'Match Score and Team Input'!H371</f>
        <v>0</v>
      </c>
      <c r="H371" s="14" t="e">
        <f t="shared" si="42"/>
        <v>#N/A</v>
      </c>
      <c r="I371" s="14" t="e">
        <f t="shared" si="43"/>
        <v>#N/A</v>
      </c>
      <c r="J371" s="7" t="e">
        <f>VLOOKUP('Match Score and Team Input'!E371,finaloproutput[], 3, FALSE)</f>
        <v>#N/A</v>
      </c>
      <c r="K371" s="7" t="e">
        <f>VLOOKUP('Match Score and Team Input'!F371,finaloproutput[], 3, FALSE)</f>
        <v>#N/A</v>
      </c>
      <c r="L371" s="7" t="e">
        <f>VLOOKUP('Match Score and Team Input'!G371,finaloproutput[], 3, FALSE)</f>
        <v>#N/A</v>
      </c>
      <c r="M371" s="7" t="e">
        <f t="shared" si="44"/>
        <v>#N/A</v>
      </c>
      <c r="N371" s="7">
        <f>'Match Score and Team Input'!K371</f>
        <v>0</v>
      </c>
      <c r="O371" s="7" t="e">
        <f t="shared" si="45"/>
        <v>#N/A</v>
      </c>
      <c r="P371" s="7" t="e">
        <f t="shared" si="46"/>
        <v>#N/A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</row>
    <row r="372" spans="1:132">
      <c r="A372" s="12">
        <v>371</v>
      </c>
      <c r="B372" s="12"/>
      <c r="C372" s="14" t="e">
        <f>VLOOKUP('Match Score and Team Input'!B372, finaloproutput[],3,FALSE)</f>
        <v>#N/A</v>
      </c>
      <c r="D372" s="14" t="e">
        <f>VLOOKUP('Match Score and Team Input'!C372, finaloproutput[],3,FALSE)</f>
        <v>#N/A</v>
      </c>
      <c r="E372" s="14" t="e">
        <f>VLOOKUP('Match Score and Team Input'!D372, finaloproutput[],3,FALSE)</f>
        <v>#N/A</v>
      </c>
      <c r="F372" s="14" t="e">
        <f t="shared" si="47"/>
        <v>#N/A</v>
      </c>
      <c r="G372" s="14">
        <f>'Match Score and Team Input'!H372</f>
        <v>0</v>
      </c>
      <c r="H372" s="14" t="e">
        <f t="shared" si="42"/>
        <v>#N/A</v>
      </c>
      <c r="I372" s="14" t="e">
        <f t="shared" si="43"/>
        <v>#N/A</v>
      </c>
      <c r="J372" s="7" t="e">
        <f>VLOOKUP('Match Score and Team Input'!E372,finaloproutput[], 3, FALSE)</f>
        <v>#N/A</v>
      </c>
      <c r="K372" s="7" t="e">
        <f>VLOOKUP('Match Score and Team Input'!F372,finaloproutput[], 3, FALSE)</f>
        <v>#N/A</v>
      </c>
      <c r="L372" s="7" t="e">
        <f>VLOOKUP('Match Score and Team Input'!G372,finaloproutput[], 3, FALSE)</f>
        <v>#N/A</v>
      </c>
      <c r="M372" s="7" t="e">
        <f t="shared" si="44"/>
        <v>#N/A</v>
      </c>
      <c r="N372" s="7">
        <f>'Match Score and Team Input'!K372</f>
        <v>0</v>
      </c>
      <c r="O372" s="7" t="e">
        <f t="shared" si="45"/>
        <v>#N/A</v>
      </c>
      <c r="P372" s="7" t="e">
        <f t="shared" si="46"/>
        <v>#N/A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</row>
    <row r="373" spans="1:132">
      <c r="A373" s="12">
        <v>372</v>
      </c>
      <c r="B373" s="12"/>
      <c r="C373" s="14" t="e">
        <f>VLOOKUP('Match Score and Team Input'!B373, finaloproutput[],3,FALSE)</f>
        <v>#N/A</v>
      </c>
      <c r="D373" s="14" t="e">
        <f>VLOOKUP('Match Score and Team Input'!C373, finaloproutput[],3,FALSE)</f>
        <v>#N/A</v>
      </c>
      <c r="E373" s="14" t="e">
        <f>VLOOKUP('Match Score and Team Input'!D373, finaloproutput[],3,FALSE)</f>
        <v>#N/A</v>
      </c>
      <c r="F373" s="14" t="e">
        <f t="shared" si="47"/>
        <v>#N/A</v>
      </c>
      <c r="G373" s="14">
        <f>'Match Score and Team Input'!H373</f>
        <v>0</v>
      </c>
      <c r="H373" s="14" t="e">
        <f t="shared" si="42"/>
        <v>#N/A</v>
      </c>
      <c r="I373" s="14" t="e">
        <f t="shared" si="43"/>
        <v>#N/A</v>
      </c>
      <c r="J373" s="7" t="e">
        <f>VLOOKUP('Match Score and Team Input'!E373,finaloproutput[], 3, FALSE)</f>
        <v>#N/A</v>
      </c>
      <c r="K373" s="7" t="e">
        <f>VLOOKUP('Match Score and Team Input'!F373,finaloproutput[], 3, FALSE)</f>
        <v>#N/A</v>
      </c>
      <c r="L373" s="7" t="e">
        <f>VLOOKUP('Match Score and Team Input'!G373,finaloproutput[], 3, FALSE)</f>
        <v>#N/A</v>
      </c>
      <c r="M373" s="7" t="e">
        <f t="shared" si="44"/>
        <v>#N/A</v>
      </c>
      <c r="N373" s="7">
        <f>'Match Score and Team Input'!K373</f>
        <v>0</v>
      </c>
      <c r="O373" s="7" t="e">
        <f t="shared" si="45"/>
        <v>#N/A</v>
      </c>
      <c r="P373" s="7" t="e">
        <f t="shared" si="46"/>
        <v>#N/A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</row>
    <row r="374" spans="1:132">
      <c r="A374" s="12">
        <v>373</v>
      </c>
      <c r="B374" s="12"/>
      <c r="C374" s="14" t="e">
        <f>VLOOKUP('Match Score and Team Input'!B374, finaloproutput[],3,FALSE)</f>
        <v>#N/A</v>
      </c>
      <c r="D374" s="14" t="e">
        <f>VLOOKUP('Match Score and Team Input'!C374, finaloproutput[],3,FALSE)</f>
        <v>#N/A</v>
      </c>
      <c r="E374" s="14" t="e">
        <f>VLOOKUP('Match Score and Team Input'!D374, finaloproutput[],3,FALSE)</f>
        <v>#N/A</v>
      </c>
      <c r="F374" s="14" t="e">
        <f t="shared" si="47"/>
        <v>#N/A</v>
      </c>
      <c r="G374" s="14">
        <f>'Match Score and Team Input'!H374</f>
        <v>0</v>
      </c>
      <c r="H374" s="14" t="e">
        <f t="shared" si="42"/>
        <v>#N/A</v>
      </c>
      <c r="I374" s="14" t="e">
        <f t="shared" si="43"/>
        <v>#N/A</v>
      </c>
      <c r="J374" s="7" t="e">
        <f>VLOOKUP('Match Score and Team Input'!E374,finaloproutput[], 3, FALSE)</f>
        <v>#N/A</v>
      </c>
      <c r="K374" s="7" t="e">
        <f>VLOOKUP('Match Score and Team Input'!F374,finaloproutput[], 3, FALSE)</f>
        <v>#N/A</v>
      </c>
      <c r="L374" s="7" t="e">
        <f>VLOOKUP('Match Score and Team Input'!G374,finaloproutput[], 3, FALSE)</f>
        <v>#N/A</v>
      </c>
      <c r="M374" s="7" t="e">
        <f t="shared" si="44"/>
        <v>#N/A</v>
      </c>
      <c r="N374" s="7">
        <f>'Match Score and Team Input'!K374</f>
        <v>0</v>
      </c>
      <c r="O374" s="7" t="e">
        <f t="shared" si="45"/>
        <v>#N/A</v>
      </c>
      <c r="P374" s="7" t="e">
        <f t="shared" si="46"/>
        <v>#N/A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</row>
    <row r="375" spans="1:132">
      <c r="A375" s="12">
        <v>374</v>
      </c>
      <c r="B375" s="12"/>
      <c r="C375" s="14" t="e">
        <f>VLOOKUP('Match Score and Team Input'!B375, finaloproutput[],3,FALSE)</f>
        <v>#N/A</v>
      </c>
      <c r="D375" s="14" t="e">
        <f>VLOOKUP('Match Score and Team Input'!C375, finaloproutput[],3,FALSE)</f>
        <v>#N/A</v>
      </c>
      <c r="E375" s="14" t="e">
        <f>VLOOKUP('Match Score and Team Input'!D375, finaloproutput[],3,FALSE)</f>
        <v>#N/A</v>
      </c>
      <c r="F375" s="14" t="e">
        <f t="shared" si="47"/>
        <v>#N/A</v>
      </c>
      <c r="G375" s="14">
        <f>'Match Score and Team Input'!H375</f>
        <v>0</v>
      </c>
      <c r="H375" s="14" t="e">
        <f t="shared" si="42"/>
        <v>#N/A</v>
      </c>
      <c r="I375" s="14" t="e">
        <f t="shared" si="43"/>
        <v>#N/A</v>
      </c>
      <c r="J375" s="7" t="e">
        <f>VLOOKUP('Match Score and Team Input'!E375,finaloproutput[], 3, FALSE)</f>
        <v>#N/A</v>
      </c>
      <c r="K375" s="7" t="e">
        <f>VLOOKUP('Match Score and Team Input'!F375,finaloproutput[], 3, FALSE)</f>
        <v>#N/A</v>
      </c>
      <c r="L375" s="7" t="e">
        <f>VLOOKUP('Match Score and Team Input'!G375,finaloproutput[], 3, FALSE)</f>
        <v>#N/A</v>
      </c>
      <c r="M375" s="7" t="e">
        <f t="shared" si="44"/>
        <v>#N/A</v>
      </c>
      <c r="N375" s="7">
        <f>'Match Score and Team Input'!K375</f>
        <v>0</v>
      </c>
      <c r="O375" s="7" t="e">
        <f t="shared" si="45"/>
        <v>#N/A</v>
      </c>
      <c r="P375" s="7" t="e">
        <f t="shared" si="46"/>
        <v>#N/A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</row>
    <row r="376" spans="1:132">
      <c r="A376" s="12">
        <v>375</v>
      </c>
      <c r="B376" s="12"/>
      <c r="C376" s="14" t="e">
        <f>VLOOKUP('Match Score and Team Input'!B376, finaloproutput[],3,FALSE)</f>
        <v>#N/A</v>
      </c>
      <c r="D376" s="14" t="e">
        <f>VLOOKUP('Match Score and Team Input'!C376, finaloproutput[],3,FALSE)</f>
        <v>#N/A</v>
      </c>
      <c r="E376" s="14" t="e">
        <f>VLOOKUP('Match Score and Team Input'!D376, finaloproutput[],3,FALSE)</f>
        <v>#N/A</v>
      </c>
      <c r="F376" s="14" t="e">
        <f t="shared" si="47"/>
        <v>#N/A</v>
      </c>
      <c r="G376" s="14">
        <f>'Match Score and Team Input'!H376</f>
        <v>0</v>
      </c>
      <c r="H376" s="14" t="e">
        <f t="shared" si="42"/>
        <v>#N/A</v>
      </c>
      <c r="I376" s="14" t="e">
        <f t="shared" si="43"/>
        <v>#N/A</v>
      </c>
      <c r="J376" s="7" t="e">
        <f>VLOOKUP('Match Score and Team Input'!E376,finaloproutput[], 3, FALSE)</f>
        <v>#N/A</v>
      </c>
      <c r="K376" s="7" t="e">
        <f>VLOOKUP('Match Score and Team Input'!F376,finaloproutput[], 3, FALSE)</f>
        <v>#N/A</v>
      </c>
      <c r="L376" s="7" t="e">
        <f>VLOOKUP('Match Score and Team Input'!G376,finaloproutput[], 3, FALSE)</f>
        <v>#N/A</v>
      </c>
      <c r="M376" s="7" t="e">
        <f t="shared" si="44"/>
        <v>#N/A</v>
      </c>
      <c r="N376" s="7">
        <f>'Match Score and Team Input'!K376</f>
        <v>0</v>
      </c>
      <c r="O376" s="7" t="e">
        <f t="shared" si="45"/>
        <v>#N/A</v>
      </c>
      <c r="P376" s="7" t="e">
        <f t="shared" si="46"/>
        <v>#N/A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</row>
    <row r="377" spans="1:132">
      <c r="A377" s="12">
        <v>376</v>
      </c>
      <c r="B377" s="12"/>
      <c r="C377" s="14" t="e">
        <f>VLOOKUP('Match Score and Team Input'!B377, finaloproutput[],3,FALSE)</f>
        <v>#N/A</v>
      </c>
      <c r="D377" s="14" t="e">
        <f>VLOOKUP('Match Score and Team Input'!C377, finaloproutput[],3,FALSE)</f>
        <v>#N/A</v>
      </c>
      <c r="E377" s="14" t="e">
        <f>VLOOKUP('Match Score and Team Input'!D377, finaloproutput[],3,FALSE)</f>
        <v>#N/A</v>
      </c>
      <c r="F377" s="14" t="e">
        <f t="shared" si="47"/>
        <v>#N/A</v>
      </c>
      <c r="G377" s="14">
        <f>'Match Score and Team Input'!H377</f>
        <v>0</v>
      </c>
      <c r="H377" s="14" t="e">
        <f t="shared" si="42"/>
        <v>#N/A</v>
      </c>
      <c r="I377" s="14" t="e">
        <f t="shared" si="43"/>
        <v>#N/A</v>
      </c>
      <c r="J377" s="7" t="e">
        <f>VLOOKUP('Match Score and Team Input'!E377,finaloproutput[], 3, FALSE)</f>
        <v>#N/A</v>
      </c>
      <c r="K377" s="7" t="e">
        <f>VLOOKUP('Match Score and Team Input'!F377,finaloproutput[], 3, FALSE)</f>
        <v>#N/A</v>
      </c>
      <c r="L377" s="7" t="e">
        <f>VLOOKUP('Match Score and Team Input'!G377,finaloproutput[], 3, FALSE)</f>
        <v>#N/A</v>
      </c>
      <c r="M377" s="7" t="e">
        <f t="shared" si="44"/>
        <v>#N/A</v>
      </c>
      <c r="N377" s="7">
        <f>'Match Score and Team Input'!K377</f>
        <v>0</v>
      </c>
      <c r="O377" s="7" t="e">
        <f t="shared" si="45"/>
        <v>#N/A</v>
      </c>
      <c r="P377" s="7" t="e">
        <f t="shared" si="46"/>
        <v>#N/A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</row>
    <row r="378" spans="1:132">
      <c r="A378" s="12">
        <v>377</v>
      </c>
      <c r="B378" s="12"/>
      <c r="C378" s="14" t="e">
        <f>VLOOKUP('Match Score and Team Input'!B378, finaloproutput[],3,FALSE)</f>
        <v>#N/A</v>
      </c>
      <c r="D378" s="14" t="e">
        <f>VLOOKUP('Match Score and Team Input'!C378, finaloproutput[],3,FALSE)</f>
        <v>#N/A</v>
      </c>
      <c r="E378" s="14" t="e">
        <f>VLOOKUP('Match Score and Team Input'!D378, finaloproutput[],3,FALSE)</f>
        <v>#N/A</v>
      </c>
      <c r="F378" s="14" t="e">
        <f t="shared" si="47"/>
        <v>#N/A</v>
      </c>
      <c r="G378" s="14">
        <f>'Match Score and Team Input'!H378</f>
        <v>0</v>
      </c>
      <c r="H378" s="14" t="e">
        <f t="shared" si="42"/>
        <v>#N/A</v>
      </c>
      <c r="I378" s="14" t="e">
        <f t="shared" si="43"/>
        <v>#N/A</v>
      </c>
      <c r="J378" s="7" t="e">
        <f>VLOOKUP('Match Score and Team Input'!E378,finaloproutput[], 3, FALSE)</f>
        <v>#N/A</v>
      </c>
      <c r="K378" s="7" t="e">
        <f>VLOOKUP('Match Score and Team Input'!F378,finaloproutput[], 3, FALSE)</f>
        <v>#N/A</v>
      </c>
      <c r="L378" s="7" t="e">
        <f>VLOOKUP('Match Score and Team Input'!G378,finaloproutput[], 3, FALSE)</f>
        <v>#N/A</v>
      </c>
      <c r="M378" s="7" t="e">
        <f t="shared" si="44"/>
        <v>#N/A</v>
      </c>
      <c r="N378" s="7">
        <f>'Match Score and Team Input'!K378</f>
        <v>0</v>
      </c>
      <c r="O378" s="7" t="e">
        <f t="shared" si="45"/>
        <v>#N/A</v>
      </c>
      <c r="P378" s="7" t="e">
        <f t="shared" si="46"/>
        <v>#N/A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</row>
    <row r="379" spans="1:132">
      <c r="A379" s="12">
        <v>378</v>
      </c>
      <c r="B379" s="12"/>
      <c r="C379" s="14" t="e">
        <f>VLOOKUP('Match Score and Team Input'!B379, finaloproutput[],3,FALSE)</f>
        <v>#N/A</v>
      </c>
      <c r="D379" s="14" t="e">
        <f>VLOOKUP('Match Score and Team Input'!C379, finaloproutput[],3,FALSE)</f>
        <v>#N/A</v>
      </c>
      <c r="E379" s="14" t="e">
        <f>VLOOKUP('Match Score and Team Input'!D379, finaloproutput[],3,FALSE)</f>
        <v>#N/A</v>
      </c>
      <c r="F379" s="14" t="e">
        <f t="shared" si="47"/>
        <v>#N/A</v>
      </c>
      <c r="G379" s="14">
        <f>'Match Score and Team Input'!H379</f>
        <v>0</v>
      </c>
      <c r="H379" s="14" t="e">
        <f t="shared" si="42"/>
        <v>#N/A</v>
      </c>
      <c r="I379" s="14" t="e">
        <f t="shared" si="43"/>
        <v>#N/A</v>
      </c>
      <c r="J379" s="7" t="e">
        <f>VLOOKUP('Match Score and Team Input'!E379,finaloproutput[], 3, FALSE)</f>
        <v>#N/A</v>
      </c>
      <c r="K379" s="7" t="e">
        <f>VLOOKUP('Match Score and Team Input'!F379,finaloproutput[], 3, FALSE)</f>
        <v>#N/A</v>
      </c>
      <c r="L379" s="7" t="e">
        <f>VLOOKUP('Match Score and Team Input'!G379,finaloproutput[], 3, FALSE)</f>
        <v>#N/A</v>
      </c>
      <c r="M379" s="7" t="e">
        <f t="shared" si="44"/>
        <v>#N/A</v>
      </c>
      <c r="N379" s="7">
        <f>'Match Score and Team Input'!K379</f>
        <v>0</v>
      </c>
      <c r="O379" s="7" t="e">
        <f t="shared" si="45"/>
        <v>#N/A</v>
      </c>
      <c r="P379" s="7" t="e">
        <f t="shared" si="46"/>
        <v>#N/A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</row>
    <row r="380" spans="1:132">
      <c r="A380" s="12">
        <v>379</v>
      </c>
      <c r="B380" s="12"/>
      <c r="C380" s="14" t="e">
        <f>VLOOKUP('Match Score and Team Input'!B380, finaloproutput[],3,FALSE)</f>
        <v>#N/A</v>
      </c>
      <c r="D380" s="14" t="e">
        <f>VLOOKUP('Match Score and Team Input'!C380, finaloproutput[],3,FALSE)</f>
        <v>#N/A</v>
      </c>
      <c r="E380" s="14" t="e">
        <f>VLOOKUP('Match Score and Team Input'!D380, finaloproutput[],3,FALSE)</f>
        <v>#N/A</v>
      </c>
      <c r="F380" s="14" t="e">
        <f t="shared" si="47"/>
        <v>#N/A</v>
      </c>
      <c r="G380" s="14">
        <f>'Match Score and Team Input'!H380</f>
        <v>0</v>
      </c>
      <c r="H380" s="14" t="e">
        <f t="shared" si="42"/>
        <v>#N/A</v>
      </c>
      <c r="I380" s="14" t="e">
        <f t="shared" si="43"/>
        <v>#N/A</v>
      </c>
      <c r="J380" s="7" t="e">
        <f>VLOOKUP('Match Score and Team Input'!E380,finaloproutput[], 3, FALSE)</f>
        <v>#N/A</v>
      </c>
      <c r="K380" s="7" t="e">
        <f>VLOOKUP('Match Score and Team Input'!F380,finaloproutput[], 3, FALSE)</f>
        <v>#N/A</v>
      </c>
      <c r="L380" s="7" t="e">
        <f>VLOOKUP('Match Score and Team Input'!G380,finaloproutput[], 3, FALSE)</f>
        <v>#N/A</v>
      </c>
      <c r="M380" s="7" t="e">
        <f t="shared" si="44"/>
        <v>#N/A</v>
      </c>
      <c r="N380" s="7">
        <f>'Match Score and Team Input'!K380</f>
        <v>0</v>
      </c>
      <c r="O380" s="7" t="e">
        <f t="shared" si="45"/>
        <v>#N/A</v>
      </c>
      <c r="P380" s="7" t="e">
        <f t="shared" si="46"/>
        <v>#N/A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</row>
    <row r="381" spans="1:132">
      <c r="A381" s="12">
        <v>380</v>
      </c>
      <c r="B381" s="12"/>
      <c r="C381" s="14" t="e">
        <f>VLOOKUP('Match Score and Team Input'!B381, finaloproutput[],3,FALSE)</f>
        <v>#N/A</v>
      </c>
      <c r="D381" s="14" t="e">
        <f>VLOOKUP('Match Score and Team Input'!C381, finaloproutput[],3,FALSE)</f>
        <v>#N/A</v>
      </c>
      <c r="E381" s="14" t="e">
        <f>VLOOKUP('Match Score and Team Input'!D381, finaloproutput[],3,FALSE)</f>
        <v>#N/A</v>
      </c>
      <c r="F381" s="14" t="e">
        <f t="shared" si="47"/>
        <v>#N/A</v>
      </c>
      <c r="G381" s="14">
        <f>'Match Score and Team Input'!H381</f>
        <v>0</v>
      </c>
      <c r="H381" s="14" t="e">
        <f t="shared" si="42"/>
        <v>#N/A</v>
      </c>
      <c r="I381" s="14" t="e">
        <f t="shared" si="43"/>
        <v>#N/A</v>
      </c>
      <c r="J381" s="7" t="e">
        <f>VLOOKUP('Match Score and Team Input'!E381,finaloproutput[], 3, FALSE)</f>
        <v>#N/A</v>
      </c>
      <c r="K381" s="7" t="e">
        <f>VLOOKUP('Match Score and Team Input'!F381,finaloproutput[], 3, FALSE)</f>
        <v>#N/A</v>
      </c>
      <c r="L381" s="7" t="e">
        <f>VLOOKUP('Match Score and Team Input'!G381,finaloproutput[], 3, FALSE)</f>
        <v>#N/A</v>
      </c>
      <c r="M381" s="7" t="e">
        <f t="shared" si="44"/>
        <v>#N/A</v>
      </c>
      <c r="N381" s="7">
        <f>'Match Score and Team Input'!K381</f>
        <v>0</v>
      </c>
      <c r="O381" s="7" t="e">
        <f t="shared" si="45"/>
        <v>#N/A</v>
      </c>
      <c r="P381" s="7" t="e">
        <f t="shared" si="46"/>
        <v>#N/A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</row>
    <row r="382" spans="1:132">
      <c r="A382" s="12">
        <v>381</v>
      </c>
      <c r="B382" s="12"/>
      <c r="C382" s="14" t="e">
        <f>VLOOKUP('Match Score and Team Input'!B382, finaloproutput[],3,FALSE)</f>
        <v>#N/A</v>
      </c>
      <c r="D382" s="14" t="e">
        <f>VLOOKUP('Match Score and Team Input'!C382, finaloproutput[],3,FALSE)</f>
        <v>#N/A</v>
      </c>
      <c r="E382" s="14" t="e">
        <f>VLOOKUP('Match Score and Team Input'!D382, finaloproutput[],3,FALSE)</f>
        <v>#N/A</v>
      </c>
      <c r="F382" s="14" t="e">
        <f t="shared" si="47"/>
        <v>#N/A</v>
      </c>
      <c r="G382" s="14">
        <f>'Match Score and Team Input'!H382</f>
        <v>0</v>
      </c>
      <c r="H382" s="14" t="e">
        <f t="shared" si="42"/>
        <v>#N/A</v>
      </c>
      <c r="I382" s="14" t="e">
        <f t="shared" si="43"/>
        <v>#N/A</v>
      </c>
      <c r="J382" s="7" t="e">
        <f>VLOOKUP('Match Score and Team Input'!E382,finaloproutput[], 3, FALSE)</f>
        <v>#N/A</v>
      </c>
      <c r="K382" s="7" t="e">
        <f>VLOOKUP('Match Score and Team Input'!F382,finaloproutput[], 3, FALSE)</f>
        <v>#N/A</v>
      </c>
      <c r="L382" s="7" t="e">
        <f>VLOOKUP('Match Score and Team Input'!G382,finaloproutput[], 3, FALSE)</f>
        <v>#N/A</v>
      </c>
      <c r="M382" s="7" t="e">
        <f t="shared" si="44"/>
        <v>#N/A</v>
      </c>
      <c r="N382" s="7">
        <f>'Match Score and Team Input'!K382</f>
        <v>0</v>
      </c>
      <c r="O382" s="7" t="e">
        <f t="shared" si="45"/>
        <v>#N/A</v>
      </c>
      <c r="P382" s="7" t="e">
        <f t="shared" si="46"/>
        <v>#N/A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</row>
    <row r="383" spans="1:132">
      <c r="A383" s="12">
        <v>382</v>
      </c>
      <c r="B383" s="12"/>
      <c r="C383" s="14" t="e">
        <f>VLOOKUP('Match Score and Team Input'!B383, finaloproutput[],3,FALSE)</f>
        <v>#N/A</v>
      </c>
      <c r="D383" s="14" t="e">
        <f>VLOOKUP('Match Score and Team Input'!C383, finaloproutput[],3,FALSE)</f>
        <v>#N/A</v>
      </c>
      <c r="E383" s="14" t="e">
        <f>VLOOKUP('Match Score and Team Input'!D383, finaloproutput[],3,FALSE)</f>
        <v>#N/A</v>
      </c>
      <c r="F383" s="14" t="e">
        <f t="shared" si="47"/>
        <v>#N/A</v>
      </c>
      <c r="G383" s="14">
        <f>'Match Score and Team Input'!H383</f>
        <v>0</v>
      </c>
      <c r="H383" s="14" t="e">
        <f t="shared" si="42"/>
        <v>#N/A</v>
      </c>
      <c r="I383" s="14" t="e">
        <f t="shared" si="43"/>
        <v>#N/A</v>
      </c>
      <c r="J383" s="7" t="e">
        <f>VLOOKUP('Match Score and Team Input'!E383,finaloproutput[], 3, FALSE)</f>
        <v>#N/A</v>
      </c>
      <c r="K383" s="7" t="e">
        <f>VLOOKUP('Match Score and Team Input'!F383,finaloproutput[], 3, FALSE)</f>
        <v>#N/A</v>
      </c>
      <c r="L383" s="7" t="e">
        <f>VLOOKUP('Match Score and Team Input'!G383,finaloproutput[], 3, FALSE)</f>
        <v>#N/A</v>
      </c>
      <c r="M383" s="7" t="e">
        <f t="shared" si="44"/>
        <v>#N/A</v>
      </c>
      <c r="N383" s="7">
        <f>'Match Score and Team Input'!K383</f>
        <v>0</v>
      </c>
      <c r="O383" s="7" t="e">
        <f t="shared" si="45"/>
        <v>#N/A</v>
      </c>
      <c r="P383" s="7" t="e">
        <f t="shared" si="46"/>
        <v>#N/A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</row>
    <row r="384" spans="1:132">
      <c r="A384" s="12">
        <v>383</v>
      </c>
      <c r="B384" s="12"/>
      <c r="C384" s="14" t="e">
        <f>VLOOKUP('Match Score and Team Input'!B384, finaloproutput[],3,FALSE)</f>
        <v>#N/A</v>
      </c>
      <c r="D384" s="14" t="e">
        <f>VLOOKUP('Match Score and Team Input'!C384, finaloproutput[],3,FALSE)</f>
        <v>#N/A</v>
      </c>
      <c r="E384" s="14" t="e">
        <f>VLOOKUP('Match Score and Team Input'!D384, finaloproutput[],3,FALSE)</f>
        <v>#N/A</v>
      </c>
      <c r="F384" s="14" t="e">
        <f t="shared" si="47"/>
        <v>#N/A</v>
      </c>
      <c r="G384" s="14">
        <f>'Match Score and Team Input'!H384</f>
        <v>0</v>
      </c>
      <c r="H384" s="14" t="e">
        <f t="shared" si="42"/>
        <v>#N/A</v>
      </c>
      <c r="I384" s="14" t="e">
        <f t="shared" si="43"/>
        <v>#N/A</v>
      </c>
      <c r="J384" s="7" t="e">
        <f>VLOOKUP('Match Score and Team Input'!E384,finaloproutput[], 3, FALSE)</f>
        <v>#N/A</v>
      </c>
      <c r="K384" s="7" t="e">
        <f>VLOOKUP('Match Score and Team Input'!F384,finaloproutput[], 3, FALSE)</f>
        <v>#N/A</v>
      </c>
      <c r="L384" s="7" t="e">
        <f>VLOOKUP('Match Score and Team Input'!G384,finaloproutput[], 3, FALSE)</f>
        <v>#N/A</v>
      </c>
      <c r="M384" s="7" t="e">
        <f t="shared" si="44"/>
        <v>#N/A</v>
      </c>
      <c r="N384" s="7">
        <f>'Match Score and Team Input'!K384</f>
        <v>0</v>
      </c>
      <c r="O384" s="7" t="e">
        <f t="shared" si="45"/>
        <v>#N/A</v>
      </c>
      <c r="P384" s="7" t="e">
        <f t="shared" si="46"/>
        <v>#N/A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</row>
    <row r="385" spans="1:132">
      <c r="A385" s="12">
        <v>384</v>
      </c>
      <c r="B385" s="12"/>
      <c r="C385" s="14" t="e">
        <f>VLOOKUP('Match Score and Team Input'!B385, finaloproutput[],3,FALSE)</f>
        <v>#N/A</v>
      </c>
      <c r="D385" s="14" t="e">
        <f>VLOOKUP('Match Score and Team Input'!C385, finaloproutput[],3,FALSE)</f>
        <v>#N/A</v>
      </c>
      <c r="E385" s="14" t="e">
        <f>VLOOKUP('Match Score and Team Input'!D385, finaloproutput[],3,FALSE)</f>
        <v>#N/A</v>
      </c>
      <c r="F385" s="14" t="e">
        <f t="shared" si="47"/>
        <v>#N/A</v>
      </c>
      <c r="G385" s="14">
        <f>'Match Score and Team Input'!H385</f>
        <v>0</v>
      </c>
      <c r="H385" s="14" t="e">
        <f t="shared" si="42"/>
        <v>#N/A</v>
      </c>
      <c r="I385" s="14" t="e">
        <f t="shared" si="43"/>
        <v>#N/A</v>
      </c>
      <c r="J385" s="7" t="e">
        <f>VLOOKUP('Match Score and Team Input'!E385,finaloproutput[], 3, FALSE)</f>
        <v>#N/A</v>
      </c>
      <c r="K385" s="7" t="e">
        <f>VLOOKUP('Match Score and Team Input'!F385,finaloproutput[], 3, FALSE)</f>
        <v>#N/A</v>
      </c>
      <c r="L385" s="7" t="e">
        <f>VLOOKUP('Match Score and Team Input'!G385,finaloproutput[], 3, FALSE)</f>
        <v>#N/A</v>
      </c>
      <c r="M385" s="7" t="e">
        <f t="shared" si="44"/>
        <v>#N/A</v>
      </c>
      <c r="N385" s="7">
        <f>'Match Score and Team Input'!K385</f>
        <v>0</v>
      </c>
      <c r="O385" s="7" t="e">
        <f t="shared" si="45"/>
        <v>#N/A</v>
      </c>
      <c r="P385" s="7" t="e">
        <f t="shared" si="46"/>
        <v>#N/A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</row>
    <row r="386" spans="1:132">
      <c r="A386" s="12">
        <v>385</v>
      </c>
      <c r="B386" s="12"/>
      <c r="C386" s="14" t="e">
        <f>VLOOKUP('Match Score and Team Input'!B386, finaloproutput[],3,FALSE)</f>
        <v>#N/A</v>
      </c>
      <c r="D386" s="14" t="e">
        <f>VLOOKUP('Match Score and Team Input'!C386, finaloproutput[],3,FALSE)</f>
        <v>#N/A</v>
      </c>
      <c r="E386" s="14" t="e">
        <f>VLOOKUP('Match Score and Team Input'!D386, finaloproutput[],3,FALSE)</f>
        <v>#N/A</v>
      </c>
      <c r="F386" s="14" t="e">
        <f t="shared" si="47"/>
        <v>#N/A</v>
      </c>
      <c r="G386" s="14">
        <f>'Match Score and Team Input'!H386</f>
        <v>0</v>
      </c>
      <c r="H386" s="14" t="e">
        <f t="shared" si="42"/>
        <v>#N/A</v>
      </c>
      <c r="I386" s="14" t="e">
        <f t="shared" si="43"/>
        <v>#N/A</v>
      </c>
      <c r="J386" s="7" t="e">
        <f>VLOOKUP('Match Score and Team Input'!E386,finaloproutput[], 3, FALSE)</f>
        <v>#N/A</v>
      </c>
      <c r="K386" s="7" t="e">
        <f>VLOOKUP('Match Score and Team Input'!F386,finaloproutput[], 3, FALSE)</f>
        <v>#N/A</v>
      </c>
      <c r="L386" s="7" t="e">
        <f>VLOOKUP('Match Score and Team Input'!G386,finaloproutput[], 3, FALSE)</f>
        <v>#N/A</v>
      </c>
      <c r="M386" s="7" t="e">
        <f t="shared" si="44"/>
        <v>#N/A</v>
      </c>
      <c r="N386" s="7">
        <f>'Match Score and Team Input'!K386</f>
        <v>0</v>
      </c>
      <c r="O386" s="7" t="e">
        <f t="shared" si="45"/>
        <v>#N/A</v>
      </c>
      <c r="P386" s="7" t="e">
        <f t="shared" si="46"/>
        <v>#N/A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</row>
    <row r="387" spans="1:132">
      <c r="A387" s="12">
        <v>386</v>
      </c>
      <c r="B387" s="12"/>
      <c r="C387" s="14" t="e">
        <f>VLOOKUP('Match Score and Team Input'!B387, finaloproutput[],3,FALSE)</f>
        <v>#N/A</v>
      </c>
      <c r="D387" s="14" t="e">
        <f>VLOOKUP('Match Score and Team Input'!C387, finaloproutput[],3,FALSE)</f>
        <v>#N/A</v>
      </c>
      <c r="E387" s="14" t="e">
        <f>VLOOKUP('Match Score and Team Input'!D387, finaloproutput[],3,FALSE)</f>
        <v>#N/A</v>
      </c>
      <c r="F387" s="14" t="e">
        <f t="shared" si="47"/>
        <v>#N/A</v>
      </c>
      <c r="G387" s="14">
        <f>'Match Score and Team Input'!H387</f>
        <v>0</v>
      </c>
      <c r="H387" s="14" t="e">
        <f t="shared" si="42"/>
        <v>#N/A</v>
      </c>
      <c r="I387" s="14" t="e">
        <f t="shared" si="43"/>
        <v>#N/A</v>
      </c>
      <c r="J387" s="7" t="e">
        <f>VLOOKUP('Match Score and Team Input'!E387,finaloproutput[], 3, FALSE)</f>
        <v>#N/A</v>
      </c>
      <c r="K387" s="7" t="e">
        <f>VLOOKUP('Match Score and Team Input'!F387,finaloproutput[], 3, FALSE)</f>
        <v>#N/A</v>
      </c>
      <c r="L387" s="7" t="e">
        <f>VLOOKUP('Match Score and Team Input'!G387,finaloproutput[], 3, FALSE)</f>
        <v>#N/A</v>
      </c>
      <c r="M387" s="7" t="e">
        <f t="shared" si="44"/>
        <v>#N/A</v>
      </c>
      <c r="N387" s="7">
        <f>'Match Score and Team Input'!K387</f>
        <v>0</v>
      </c>
      <c r="O387" s="7" t="e">
        <f t="shared" si="45"/>
        <v>#N/A</v>
      </c>
      <c r="P387" s="7" t="e">
        <f t="shared" si="46"/>
        <v>#N/A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</row>
    <row r="388" spans="1:132">
      <c r="A388" s="12">
        <v>387</v>
      </c>
      <c r="B388" s="12"/>
      <c r="C388" s="14" t="e">
        <f>VLOOKUP('Match Score and Team Input'!B388, finaloproutput[],3,FALSE)</f>
        <v>#N/A</v>
      </c>
      <c r="D388" s="14" t="e">
        <f>VLOOKUP('Match Score and Team Input'!C388, finaloproutput[],3,FALSE)</f>
        <v>#N/A</v>
      </c>
      <c r="E388" s="14" t="e">
        <f>VLOOKUP('Match Score and Team Input'!D388, finaloproutput[],3,FALSE)</f>
        <v>#N/A</v>
      </c>
      <c r="F388" s="14" t="e">
        <f t="shared" si="47"/>
        <v>#N/A</v>
      </c>
      <c r="G388" s="14">
        <f>'Match Score and Team Input'!H388</f>
        <v>0</v>
      </c>
      <c r="H388" s="14" t="e">
        <f t="shared" si="42"/>
        <v>#N/A</v>
      </c>
      <c r="I388" s="14" t="e">
        <f t="shared" si="43"/>
        <v>#N/A</v>
      </c>
      <c r="J388" s="7" t="e">
        <f>VLOOKUP('Match Score and Team Input'!E388,finaloproutput[], 3, FALSE)</f>
        <v>#N/A</v>
      </c>
      <c r="K388" s="7" t="e">
        <f>VLOOKUP('Match Score and Team Input'!F388,finaloproutput[], 3, FALSE)</f>
        <v>#N/A</v>
      </c>
      <c r="L388" s="7" t="e">
        <f>VLOOKUP('Match Score and Team Input'!G388,finaloproutput[], 3, FALSE)</f>
        <v>#N/A</v>
      </c>
      <c r="M388" s="7" t="e">
        <f t="shared" si="44"/>
        <v>#N/A</v>
      </c>
      <c r="N388" s="7">
        <f>'Match Score and Team Input'!K388</f>
        <v>0</v>
      </c>
      <c r="O388" s="7" t="e">
        <f t="shared" si="45"/>
        <v>#N/A</v>
      </c>
      <c r="P388" s="7" t="e">
        <f t="shared" si="46"/>
        <v>#N/A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</row>
    <row r="389" spans="1:132">
      <c r="A389" s="12">
        <v>388</v>
      </c>
      <c r="B389" s="12"/>
      <c r="C389" s="14" t="e">
        <f>VLOOKUP('Match Score and Team Input'!B389, finaloproutput[],3,FALSE)</f>
        <v>#N/A</v>
      </c>
      <c r="D389" s="14" t="e">
        <f>VLOOKUP('Match Score and Team Input'!C389, finaloproutput[],3,FALSE)</f>
        <v>#N/A</v>
      </c>
      <c r="E389" s="14" t="e">
        <f>VLOOKUP('Match Score and Team Input'!D389, finaloproutput[],3,FALSE)</f>
        <v>#N/A</v>
      </c>
      <c r="F389" s="14" t="e">
        <f t="shared" si="47"/>
        <v>#N/A</v>
      </c>
      <c r="G389" s="14">
        <f>'Match Score and Team Input'!H389</f>
        <v>0</v>
      </c>
      <c r="H389" s="14" t="e">
        <f t="shared" si="42"/>
        <v>#N/A</v>
      </c>
      <c r="I389" s="14" t="e">
        <f t="shared" si="43"/>
        <v>#N/A</v>
      </c>
      <c r="J389" s="7" t="e">
        <f>VLOOKUP('Match Score and Team Input'!E389,finaloproutput[], 3, FALSE)</f>
        <v>#N/A</v>
      </c>
      <c r="K389" s="7" t="e">
        <f>VLOOKUP('Match Score and Team Input'!F389,finaloproutput[], 3, FALSE)</f>
        <v>#N/A</v>
      </c>
      <c r="L389" s="7" t="e">
        <f>VLOOKUP('Match Score and Team Input'!G389,finaloproutput[], 3, FALSE)</f>
        <v>#N/A</v>
      </c>
      <c r="M389" s="7" t="e">
        <f t="shared" si="44"/>
        <v>#N/A</v>
      </c>
      <c r="N389" s="7">
        <f>'Match Score and Team Input'!K389</f>
        <v>0</v>
      </c>
      <c r="O389" s="7" t="e">
        <f t="shared" si="45"/>
        <v>#N/A</v>
      </c>
      <c r="P389" s="7" t="e">
        <f t="shared" si="46"/>
        <v>#N/A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</row>
    <row r="390" spans="1:132">
      <c r="A390" s="12">
        <v>389</v>
      </c>
      <c r="B390" s="12"/>
      <c r="C390" s="14" t="e">
        <f>VLOOKUP('Match Score and Team Input'!B390, finaloproutput[],3,FALSE)</f>
        <v>#N/A</v>
      </c>
      <c r="D390" s="14" t="e">
        <f>VLOOKUP('Match Score and Team Input'!C390, finaloproutput[],3,FALSE)</f>
        <v>#N/A</v>
      </c>
      <c r="E390" s="14" t="e">
        <f>VLOOKUP('Match Score and Team Input'!D390, finaloproutput[],3,FALSE)</f>
        <v>#N/A</v>
      </c>
      <c r="F390" s="14" t="e">
        <f t="shared" si="47"/>
        <v>#N/A</v>
      </c>
      <c r="G390" s="14">
        <f>'Match Score and Team Input'!H390</f>
        <v>0</v>
      </c>
      <c r="H390" s="14" t="e">
        <f t="shared" si="42"/>
        <v>#N/A</v>
      </c>
      <c r="I390" s="14" t="e">
        <f t="shared" si="43"/>
        <v>#N/A</v>
      </c>
      <c r="J390" s="7" t="e">
        <f>VLOOKUP('Match Score and Team Input'!E390,finaloproutput[], 3, FALSE)</f>
        <v>#N/A</v>
      </c>
      <c r="K390" s="7" t="e">
        <f>VLOOKUP('Match Score and Team Input'!F390,finaloproutput[], 3, FALSE)</f>
        <v>#N/A</v>
      </c>
      <c r="L390" s="7" t="e">
        <f>VLOOKUP('Match Score and Team Input'!G390,finaloproutput[], 3, FALSE)</f>
        <v>#N/A</v>
      </c>
      <c r="M390" s="7" t="e">
        <f t="shared" si="44"/>
        <v>#N/A</v>
      </c>
      <c r="N390" s="7">
        <f>'Match Score and Team Input'!K390</f>
        <v>0</v>
      </c>
      <c r="O390" s="7" t="e">
        <f t="shared" si="45"/>
        <v>#N/A</v>
      </c>
      <c r="P390" s="7" t="e">
        <f t="shared" si="46"/>
        <v>#N/A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</row>
    <row r="391" spans="1:132">
      <c r="A391" s="12">
        <v>390</v>
      </c>
      <c r="B391" s="12"/>
      <c r="C391" s="14" t="e">
        <f>VLOOKUP('Match Score and Team Input'!B391, finaloproutput[],3,FALSE)</f>
        <v>#N/A</v>
      </c>
      <c r="D391" s="14" t="e">
        <f>VLOOKUP('Match Score and Team Input'!C391, finaloproutput[],3,FALSE)</f>
        <v>#N/A</v>
      </c>
      <c r="E391" s="14" t="e">
        <f>VLOOKUP('Match Score and Team Input'!D391, finaloproutput[],3,FALSE)</f>
        <v>#N/A</v>
      </c>
      <c r="F391" s="14" t="e">
        <f t="shared" si="47"/>
        <v>#N/A</v>
      </c>
      <c r="G391" s="14">
        <f>'Match Score and Team Input'!H391</f>
        <v>0</v>
      </c>
      <c r="H391" s="14" t="e">
        <f t="shared" si="42"/>
        <v>#N/A</v>
      </c>
      <c r="I391" s="14" t="e">
        <f t="shared" si="43"/>
        <v>#N/A</v>
      </c>
      <c r="J391" s="7" t="e">
        <f>VLOOKUP('Match Score and Team Input'!E391,finaloproutput[], 3, FALSE)</f>
        <v>#N/A</v>
      </c>
      <c r="K391" s="7" t="e">
        <f>VLOOKUP('Match Score and Team Input'!F391,finaloproutput[], 3, FALSE)</f>
        <v>#N/A</v>
      </c>
      <c r="L391" s="7" t="e">
        <f>VLOOKUP('Match Score and Team Input'!G391,finaloproutput[], 3, FALSE)</f>
        <v>#N/A</v>
      </c>
      <c r="M391" s="7" t="e">
        <f t="shared" si="44"/>
        <v>#N/A</v>
      </c>
      <c r="N391" s="7">
        <f>'Match Score and Team Input'!K391</f>
        <v>0</v>
      </c>
      <c r="O391" s="7" t="e">
        <f t="shared" si="45"/>
        <v>#N/A</v>
      </c>
      <c r="P391" s="7" t="e">
        <f t="shared" si="46"/>
        <v>#N/A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</row>
    <row r="392" spans="1:132">
      <c r="A392" s="12">
        <v>391</v>
      </c>
      <c r="B392" s="12"/>
      <c r="C392" s="14" t="e">
        <f>VLOOKUP('Match Score and Team Input'!B392, finaloproutput[],3,FALSE)</f>
        <v>#N/A</v>
      </c>
      <c r="D392" s="14" t="e">
        <f>VLOOKUP('Match Score and Team Input'!C392, finaloproutput[],3,FALSE)</f>
        <v>#N/A</v>
      </c>
      <c r="E392" s="14" t="e">
        <f>VLOOKUP('Match Score and Team Input'!D392, finaloproutput[],3,FALSE)</f>
        <v>#N/A</v>
      </c>
      <c r="F392" s="14" t="e">
        <f t="shared" si="47"/>
        <v>#N/A</v>
      </c>
      <c r="G392" s="14">
        <f>'Match Score and Team Input'!H392</f>
        <v>0</v>
      </c>
      <c r="H392" s="14" t="e">
        <f t="shared" si="42"/>
        <v>#N/A</v>
      </c>
      <c r="I392" s="14" t="e">
        <f t="shared" si="43"/>
        <v>#N/A</v>
      </c>
      <c r="J392" s="7" t="e">
        <f>VLOOKUP('Match Score and Team Input'!E392,finaloproutput[], 3, FALSE)</f>
        <v>#N/A</v>
      </c>
      <c r="K392" s="7" t="e">
        <f>VLOOKUP('Match Score and Team Input'!F392,finaloproutput[], 3, FALSE)</f>
        <v>#N/A</v>
      </c>
      <c r="L392" s="7" t="e">
        <f>VLOOKUP('Match Score and Team Input'!G392,finaloproutput[], 3, FALSE)</f>
        <v>#N/A</v>
      </c>
      <c r="M392" s="7" t="e">
        <f t="shared" si="44"/>
        <v>#N/A</v>
      </c>
      <c r="N392" s="7">
        <f>'Match Score and Team Input'!K392</f>
        <v>0</v>
      </c>
      <c r="O392" s="7" t="e">
        <f t="shared" si="45"/>
        <v>#N/A</v>
      </c>
      <c r="P392" s="7" t="e">
        <f t="shared" si="46"/>
        <v>#N/A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</row>
    <row r="393" spans="1:132">
      <c r="A393" s="12">
        <v>392</v>
      </c>
      <c r="B393" s="12"/>
      <c r="C393" s="14" t="e">
        <f>VLOOKUP('Match Score and Team Input'!B393, finaloproutput[],3,FALSE)</f>
        <v>#N/A</v>
      </c>
      <c r="D393" s="14" t="e">
        <f>VLOOKUP('Match Score and Team Input'!C393, finaloproutput[],3,FALSE)</f>
        <v>#N/A</v>
      </c>
      <c r="E393" s="14" t="e">
        <f>VLOOKUP('Match Score and Team Input'!D393, finaloproutput[],3,FALSE)</f>
        <v>#N/A</v>
      </c>
      <c r="F393" s="14" t="e">
        <f t="shared" si="47"/>
        <v>#N/A</v>
      </c>
      <c r="G393" s="14">
        <f>'Match Score and Team Input'!H393</f>
        <v>0</v>
      </c>
      <c r="H393" s="14" t="e">
        <f t="shared" si="42"/>
        <v>#N/A</v>
      </c>
      <c r="I393" s="14" t="e">
        <f t="shared" si="43"/>
        <v>#N/A</v>
      </c>
      <c r="J393" s="7" t="e">
        <f>VLOOKUP('Match Score and Team Input'!E393,finaloproutput[], 3, FALSE)</f>
        <v>#N/A</v>
      </c>
      <c r="K393" s="7" t="e">
        <f>VLOOKUP('Match Score and Team Input'!F393,finaloproutput[], 3, FALSE)</f>
        <v>#N/A</v>
      </c>
      <c r="L393" s="7" t="e">
        <f>VLOOKUP('Match Score and Team Input'!G393,finaloproutput[], 3, FALSE)</f>
        <v>#N/A</v>
      </c>
      <c r="M393" s="7" t="e">
        <f t="shared" si="44"/>
        <v>#N/A</v>
      </c>
      <c r="N393" s="7">
        <f>'Match Score and Team Input'!K393</f>
        <v>0</v>
      </c>
      <c r="O393" s="7" t="e">
        <f t="shared" si="45"/>
        <v>#N/A</v>
      </c>
      <c r="P393" s="7" t="e">
        <f t="shared" si="46"/>
        <v>#N/A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</row>
    <row r="394" spans="1:132">
      <c r="A394" s="12">
        <v>393</v>
      </c>
      <c r="B394" s="12"/>
      <c r="C394" s="14" t="e">
        <f>VLOOKUP('Match Score and Team Input'!B394, finaloproutput[],3,FALSE)</f>
        <v>#N/A</v>
      </c>
      <c r="D394" s="14" t="e">
        <f>VLOOKUP('Match Score and Team Input'!C394, finaloproutput[],3,FALSE)</f>
        <v>#N/A</v>
      </c>
      <c r="E394" s="14" t="e">
        <f>VLOOKUP('Match Score and Team Input'!D394, finaloproutput[],3,FALSE)</f>
        <v>#N/A</v>
      </c>
      <c r="F394" s="14" t="e">
        <f t="shared" si="47"/>
        <v>#N/A</v>
      </c>
      <c r="G394" s="14">
        <f>'Match Score and Team Input'!H394</f>
        <v>0</v>
      </c>
      <c r="H394" s="14" t="e">
        <f t="shared" si="42"/>
        <v>#N/A</v>
      </c>
      <c r="I394" s="14" t="e">
        <f t="shared" si="43"/>
        <v>#N/A</v>
      </c>
      <c r="J394" s="7" t="e">
        <f>VLOOKUP('Match Score and Team Input'!E394,finaloproutput[], 3, FALSE)</f>
        <v>#N/A</v>
      </c>
      <c r="K394" s="7" t="e">
        <f>VLOOKUP('Match Score and Team Input'!F394,finaloproutput[], 3, FALSE)</f>
        <v>#N/A</v>
      </c>
      <c r="L394" s="7" t="e">
        <f>VLOOKUP('Match Score and Team Input'!G394,finaloproutput[], 3, FALSE)</f>
        <v>#N/A</v>
      </c>
      <c r="M394" s="7" t="e">
        <f t="shared" si="44"/>
        <v>#N/A</v>
      </c>
      <c r="N394" s="7">
        <f>'Match Score and Team Input'!K394</f>
        <v>0</v>
      </c>
      <c r="O394" s="7" t="e">
        <f t="shared" si="45"/>
        <v>#N/A</v>
      </c>
      <c r="P394" s="7" t="e">
        <f t="shared" si="46"/>
        <v>#N/A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</row>
    <row r="395" spans="1:132">
      <c r="A395" s="12">
        <v>394</v>
      </c>
      <c r="B395" s="12"/>
      <c r="C395" s="14" t="e">
        <f>VLOOKUP('Match Score and Team Input'!B395, finaloproutput[],3,FALSE)</f>
        <v>#N/A</v>
      </c>
      <c r="D395" s="14" t="e">
        <f>VLOOKUP('Match Score and Team Input'!C395, finaloproutput[],3,FALSE)</f>
        <v>#N/A</v>
      </c>
      <c r="E395" s="14" t="e">
        <f>VLOOKUP('Match Score and Team Input'!D395, finaloproutput[],3,FALSE)</f>
        <v>#N/A</v>
      </c>
      <c r="F395" s="14" t="e">
        <f t="shared" si="47"/>
        <v>#N/A</v>
      </c>
      <c r="G395" s="14">
        <f>'Match Score and Team Input'!H395</f>
        <v>0</v>
      </c>
      <c r="H395" s="14" t="e">
        <f t="shared" si="42"/>
        <v>#N/A</v>
      </c>
      <c r="I395" s="14" t="e">
        <f t="shared" si="43"/>
        <v>#N/A</v>
      </c>
      <c r="J395" s="7" t="e">
        <f>VLOOKUP('Match Score and Team Input'!E395,finaloproutput[], 3, FALSE)</f>
        <v>#N/A</v>
      </c>
      <c r="K395" s="7" t="e">
        <f>VLOOKUP('Match Score and Team Input'!F395,finaloproutput[], 3, FALSE)</f>
        <v>#N/A</v>
      </c>
      <c r="L395" s="7" t="e">
        <f>VLOOKUP('Match Score and Team Input'!G395,finaloproutput[], 3, FALSE)</f>
        <v>#N/A</v>
      </c>
      <c r="M395" s="7" t="e">
        <f t="shared" si="44"/>
        <v>#N/A</v>
      </c>
      <c r="N395" s="7">
        <f>'Match Score and Team Input'!K395</f>
        <v>0</v>
      </c>
      <c r="O395" s="7" t="e">
        <f t="shared" si="45"/>
        <v>#N/A</v>
      </c>
      <c r="P395" s="7" t="e">
        <f t="shared" si="46"/>
        <v>#N/A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</row>
    <row r="396" spans="1:132">
      <c r="A396" s="12">
        <v>395</v>
      </c>
      <c r="B396" s="12"/>
      <c r="C396" s="14" t="e">
        <f>VLOOKUP('Match Score and Team Input'!B396, finaloproutput[],3,FALSE)</f>
        <v>#N/A</v>
      </c>
      <c r="D396" s="14" t="e">
        <f>VLOOKUP('Match Score and Team Input'!C396, finaloproutput[],3,FALSE)</f>
        <v>#N/A</v>
      </c>
      <c r="E396" s="14" t="e">
        <f>VLOOKUP('Match Score and Team Input'!D396, finaloproutput[],3,FALSE)</f>
        <v>#N/A</v>
      </c>
      <c r="F396" s="14" t="e">
        <f t="shared" si="47"/>
        <v>#N/A</v>
      </c>
      <c r="G396" s="14">
        <f>'Match Score and Team Input'!H396</f>
        <v>0</v>
      </c>
      <c r="H396" s="14" t="e">
        <f t="shared" si="42"/>
        <v>#N/A</v>
      </c>
      <c r="I396" s="14" t="e">
        <f t="shared" si="43"/>
        <v>#N/A</v>
      </c>
      <c r="J396" s="7" t="e">
        <f>VLOOKUP('Match Score and Team Input'!E396,finaloproutput[], 3, FALSE)</f>
        <v>#N/A</v>
      </c>
      <c r="K396" s="7" t="e">
        <f>VLOOKUP('Match Score and Team Input'!F396,finaloproutput[], 3, FALSE)</f>
        <v>#N/A</v>
      </c>
      <c r="L396" s="7" t="e">
        <f>VLOOKUP('Match Score and Team Input'!G396,finaloproutput[], 3, FALSE)</f>
        <v>#N/A</v>
      </c>
      <c r="M396" s="7" t="e">
        <f t="shared" si="44"/>
        <v>#N/A</v>
      </c>
      <c r="N396" s="7">
        <f>'Match Score and Team Input'!K396</f>
        <v>0</v>
      </c>
      <c r="O396" s="7" t="e">
        <f t="shared" si="45"/>
        <v>#N/A</v>
      </c>
      <c r="P396" s="7" t="e">
        <f t="shared" si="46"/>
        <v>#N/A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</row>
    <row r="397" spans="1:132">
      <c r="A397" s="12">
        <v>396</v>
      </c>
      <c r="B397" s="12"/>
      <c r="C397" s="14" t="e">
        <f>VLOOKUP('Match Score and Team Input'!B397, finaloproutput[],3,FALSE)</f>
        <v>#N/A</v>
      </c>
      <c r="D397" s="14" t="e">
        <f>VLOOKUP('Match Score and Team Input'!C397, finaloproutput[],3,FALSE)</f>
        <v>#N/A</v>
      </c>
      <c r="E397" s="14" t="e">
        <f>VLOOKUP('Match Score and Team Input'!D397, finaloproutput[],3,FALSE)</f>
        <v>#N/A</v>
      </c>
      <c r="F397" s="14" t="e">
        <f t="shared" si="47"/>
        <v>#N/A</v>
      </c>
      <c r="G397" s="14">
        <f>'Match Score and Team Input'!H397</f>
        <v>0</v>
      </c>
      <c r="H397" s="14" t="e">
        <f t="shared" si="42"/>
        <v>#N/A</v>
      </c>
      <c r="I397" s="14" t="e">
        <f t="shared" si="43"/>
        <v>#N/A</v>
      </c>
      <c r="J397" s="7" t="e">
        <f>VLOOKUP('Match Score and Team Input'!E397,finaloproutput[], 3, FALSE)</f>
        <v>#N/A</v>
      </c>
      <c r="K397" s="7" t="e">
        <f>VLOOKUP('Match Score and Team Input'!F397,finaloproutput[], 3, FALSE)</f>
        <v>#N/A</v>
      </c>
      <c r="L397" s="7" t="e">
        <f>VLOOKUP('Match Score and Team Input'!G397,finaloproutput[], 3, FALSE)</f>
        <v>#N/A</v>
      </c>
      <c r="M397" s="7" t="e">
        <f t="shared" si="44"/>
        <v>#N/A</v>
      </c>
      <c r="N397" s="7">
        <f>'Match Score and Team Input'!K397</f>
        <v>0</v>
      </c>
      <c r="O397" s="7" t="e">
        <f t="shared" si="45"/>
        <v>#N/A</v>
      </c>
      <c r="P397" s="7" t="e">
        <f t="shared" si="46"/>
        <v>#N/A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</row>
    <row r="398" spans="1:132">
      <c r="A398" s="12">
        <v>397</v>
      </c>
      <c r="B398" s="12"/>
      <c r="C398" s="14" t="e">
        <f>VLOOKUP('Match Score and Team Input'!B398, finaloproutput[],3,FALSE)</f>
        <v>#N/A</v>
      </c>
      <c r="D398" s="14" t="e">
        <f>VLOOKUP('Match Score and Team Input'!C398, finaloproutput[],3,FALSE)</f>
        <v>#N/A</v>
      </c>
      <c r="E398" s="14" t="e">
        <f>VLOOKUP('Match Score and Team Input'!D398, finaloproutput[],3,FALSE)</f>
        <v>#N/A</v>
      </c>
      <c r="F398" s="14" t="e">
        <f t="shared" si="47"/>
        <v>#N/A</v>
      </c>
      <c r="G398" s="14">
        <f>'Match Score and Team Input'!H398</f>
        <v>0</v>
      </c>
      <c r="H398" s="14" t="e">
        <f t="shared" si="42"/>
        <v>#N/A</v>
      </c>
      <c r="I398" s="14" t="e">
        <f t="shared" si="43"/>
        <v>#N/A</v>
      </c>
      <c r="J398" s="7" t="e">
        <f>VLOOKUP('Match Score and Team Input'!E398,finaloproutput[], 3, FALSE)</f>
        <v>#N/A</v>
      </c>
      <c r="K398" s="7" t="e">
        <f>VLOOKUP('Match Score and Team Input'!F398,finaloproutput[], 3, FALSE)</f>
        <v>#N/A</v>
      </c>
      <c r="L398" s="7" t="e">
        <f>VLOOKUP('Match Score and Team Input'!G398,finaloproutput[], 3, FALSE)</f>
        <v>#N/A</v>
      </c>
      <c r="M398" s="7" t="e">
        <f t="shared" si="44"/>
        <v>#N/A</v>
      </c>
      <c r="N398" s="7">
        <f>'Match Score and Team Input'!K398</f>
        <v>0</v>
      </c>
      <c r="O398" s="7" t="e">
        <f t="shared" si="45"/>
        <v>#N/A</v>
      </c>
      <c r="P398" s="7" t="e">
        <f t="shared" si="46"/>
        <v>#N/A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</row>
    <row r="399" spans="1:132">
      <c r="A399" s="12">
        <v>398</v>
      </c>
      <c r="B399" s="12"/>
      <c r="C399" s="14" t="e">
        <f>VLOOKUP('Match Score and Team Input'!B399, finaloproutput[],3,FALSE)</f>
        <v>#N/A</v>
      </c>
      <c r="D399" s="14" t="e">
        <f>VLOOKUP('Match Score and Team Input'!C399, finaloproutput[],3,FALSE)</f>
        <v>#N/A</v>
      </c>
      <c r="E399" s="14" t="e">
        <f>VLOOKUP('Match Score and Team Input'!D399, finaloproutput[],3,FALSE)</f>
        <v>#N/A</v>
      </c>
      <c r="F399" s="14" t="e">
        <f t="shared" si="47"/>
        <v>#N/A</v>
      </c>
      <c r="G399" s="14">
        <f>'Match Score and Team Input'!H399</f>
        <v>0</v>
      </c>
      <c r="H399" s="14" t="e">
        <f t="shared" si="42"/>
        <v>#N/A</v>
      </c>
      <c r="I399" s="14" t="e">
        <f t="shared" si="43"/>
        <v>#N/A</v>
      </c>
      <c r="J399" s="7" t="e">
        <f>VLOOKUP('Match Score and Team Input'!E399,finaloproutput[], 3, FALSE)</f>
        <v>#N/A</v>
      </c>
      <c r="K399" s="7" t="e">
        <f>VLOOKUP('Match Score and Team Input'!F399,finaloproutput[], 3, FALSE)</f>
        <v>#N/A</v>
      </c>
      <c r="L399" s="7" t="e">
        <f>VLOOKUP('Match Score and Team Input'!G399,finaloproutput[], 3, FALSE)</f>
        <v>#N/A</v>
      </c>
      <c r="M399" s="7" t="e">
        <f t="shared" si="44"/>
        <v>#N/A</v>
      </c>
      <c r="N399" s="7">
        <f>'Match Score and Team Input'!K399</f>
        <v>0</v>
      </c>
      <c r="O399" s="7" t="e">
        <f t="shared" si="45"/>
        <v>#N/A</v>
      </c>
      <c r="P399" s="7" t="e">
        <f t="shared" si="46"/>
        <v>#N/A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</row>
    <row r="400" spans="1:132">
      <c r="A400" s="12">
        <v>399</v>
      </c>
      <c r="B400" s="12"/>
      <c r="C400" s="14" t="e">
        <f>VLOOKUP('Match Score and Team Input'!B400, finaloproutput[],3,FALSE)</f>
        <v>#N/A</v>
      </c>
      <c r="D400" s="14" t="e">
        <f>VLOOKUP('Match Score and Team Input'!C400, finaloproutput[],3,FALSE)</f>
        <v>#N/A</v>
      </c>
      <c r="E400" s="14" t="e">
        <f>VLOOKUP('Match Score and Team Input'!D400, finaloproutput[],3,FALSE)</f>
        <v>#N/A</v>
      </c>
      <c r="F400" s="14" t="e">
        <f t="shared" si="47"/>
        <v>#N/A</v>
      </c>
      <c r="G400" s="14">
        <f>'Match Score and Team Input'!H400</f>
        <v>0</v>
      </c>
      <c r="H400" s="14" t="e">
        <f t="shared" si="42"/>
        <v>#N/A</v>
      </c>
      <c r="I400" s="14" t="e">
        <f t="shared" si="43"/>
        <v>#N/A</v>
      </c>
      <c r="J400" s="7" t="e">
        <f>VLOOKUP('Match Score and Team Input'!E400,finaloproutput[], 3, FALSE)</f>
        <v>#N/A</v>
      </c>
      <c r="K400" s="7" t="e">
        <f>VLOOKUP('Match Score and Team Input'!F400,finaloproutput[], 3, FALSE)</f>
        <v>#N/A</v>
      </c>
      <c r="L400" s="7" t="e">
        <f>VLOOKUP('Match Score and Team Input'!G400,finaloproutput[], 3, FALSE)</f>
        <v>#N/A</v>
      </c>
      <c r="M400" s="7" t="e">
        <f t="shared" si="44"/>
        <v>#N/A</v>
      </c>
      <c r="N400" s="7">
        <f>'Match Score and Team Input'!K400</f>
        <v>0</v>
      </c>
      <c r="O400" s="7" t="e">
        <f t="shared" si="45"/>
        <v>#N/A</v>
      </c>
      <c r="P400" s="7" t="e">
        <f t="shared" si="46"/>
        <v>#N/A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</row>
    <row r="401" spans="1:132">
      <c r="A401" s="12">
        <v>400</v>
      </c>
      <c r="B401" s="12"/>
      <c r="C401" s="14" t="e">
        <f>VLOOKUP('Match Score and Team Input'!B401, finaloproutput[],3,FALSE)</f>
        <v>#N/A</v>
      </c>
      <c r="D401" s="14" t="e">
        <f>VLOOKUP('Match Score and Team Input'!C401, finaloproutput[],3,FALSE)</f>
        <v>#N/A</v>
      </c>
      <c r="E401" s="14" t="e">
        <f>VLOOKUP('Match Score and Team Input'!D401, finaloproutput[],3,FALSE)</f>
        <v>#N/A</v>
      </c>
      <c r="F401" s="14" t="e">
        <f t="shared" si="47"/>
        <v>#N/A</v>
      </c>
      <c r="G401" s="14">
        <f>'Match Score and Team Input'!H401</f>
        <v>0</v>
      </c>
      <c r="H401" s="14" t="e">
        <f t="shared" si="42"/>
        <v>#N/A</v>
      </c>
      <c r="I401" s="14" t="e">
        <f t="shared" si="43"/>
        <v>#N/A</v>
      </c>
      <c r="J401" s="7" t="e">
        <f>VLOOKUP('Match Score and Team Input'!E401,finaloproutput[], 3, FALSE)</f>
        <v>#N/A</v>
      </c>
      <c r="K401" s="7" t="e">
        <f>VLOOKUP('Match Score and Team Input'!F401,finaloproutput[], 3, FALSE)</f>
        <v>#N/A</v>
      </c>
      <c r="L401" s="7" t="e">
        <f>VLOOKUP('Match Score and Team Input'!G401,finaloproutput[], 3, FALSE)</f>
        <v>#N/A</v>
      </c>
      <c r="M401" s="7" t="e">
        <f t="shared" si="44"/>
        <v>#N/A</v>
      </c>
      <c r="N401" s="7">
        <f>'Match Score and Team Input'!K401</f>
        <v>0</v>
      </c>
      <c r="O401" s="7" t="e">
        <f t="shared" si="45"/>
        <v>#N/A</v>
      </c>
      <c r="P401" s="7" t="e">
        <f t="shared" si="46"/>
        <v>#N/A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</row>
    <row r="402" spans="1:13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</row>
    <row r="403" spans="1:13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</row>
    <row r="404" spans="1:13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</row>
    <row r="405" spans="1:13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</row>
    <row r="406" spans="1:13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</row>
    <row r="407" spans="1:13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</row>
    <row r="408" spans="1:13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</row>
    <row r="409" spans="1:13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</row>
    <row r="410" spans="1:13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</row>
    <row r="411" spans="1:13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</row>
    <row r="412" spans="1:13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</row>
    <row r="413" spans="1:13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</row>
    <row r="414" spans="1:13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</row>
    <row r="415" spans="1:13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</row>
    <row r="416" spans="1:13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</row>
    <row r="417" spans="1:13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</row>
    <row r="418" spans="1:13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</row>
    <row r="419" spans="1:13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</row>
    <row r="420" spans="1:13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</row>
    <row r="421" spans="1:13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</row>
    <row r="422" spans="1:13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</row>
    <row r="423" spans="1:13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</row>
    <row r="424" spans="1:13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</row>
    <row r="425" spans="1:13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</row>
    <row r="426" spans="1:13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</row>
    <row r="427" spans="1:13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</row>
    <row r="428" spans="1:13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</row>
    <row r="429" spans="1:13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</row>
    <row r="430" spans="1:13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</row>
    <row r="431" spans="1:13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</row>
    <row r="432" spans="1:13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</row>
    <row r="433" spans="1:13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</row>
    <row r="434" spans="1:13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</row>
    <row r="435" spans="1:13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</row>
    <row r="436" spans="1:13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</row>
    <row r="437" spans="1:13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</row>
    <row r="438" spans="1:13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</row>
    <row r="439" spans="1:13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</row>
    <row r="440" spans="1:13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</row>
    <row r="441" spans="1:13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</row>
    <row r="442" spans="1:13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</row>
    <row r="443" spans="1:13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</row>
    <row r="444" spans="1:13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</row>
    <row r="445" spans="1:13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</row>
    <row r="446" spans="1:13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</row>
    <row r="447" spans="1:13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</row>
    <row r="448" spans="1:13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</row>
    <row r="449" spans="1:13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</row>
    <row r="450" spans="1:13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</row>
    <row r="451" spans="1:13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</row>
    <row r="452" spans="1:13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</row>
    <row r="453" spans="1:13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</row>
    <row r="454" spans="1:13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</row>
    <row r="455" spans="1:13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</row>
    <row r="456" spans="1:13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</row>
    <row r="457" spans="1:13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</row>
    <row r="458" spans="1:13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</row>
    <row r="459" spans="1:13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</row>
    <row r="460" spans="1:13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</row>
    <row r="461" spans="1:13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</row>
    <row r="462" spans="1:13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</row>
    <row r="463" spans="1:13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</row>
    <row r="464" spans="1:13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</row>
    <row r="465" spans="1:13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</row>
    <row r="466" spans="1:13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</row>
    <row r="467" spans="1:13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</row>
    <row r="468" spans="1:13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</row>
    <row r="469" spans="1:13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</row>
    <row r="470" spans="1:13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</row>
    <row r="471" spans="1:13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</row>
    <row r="472" spans="1:13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</row>
    <row r="473" spans="1:13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</row>
    <row r="474" spans="1:13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</row>
    <row r="475" spans="1:13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</row>
    <row r="476" spans="1:13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</row>
    <row r="477" spans="1:13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</row>
    <row r="478" spans="1:13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</row>
    <row r="479" spans="1:13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</row>
    <row r="480" spans="1:13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</row>
    <row r="481" spans="1:13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</row>
    <row r="482" spans="1:13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</row>
    <row r="483" spans="1:13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</row>
    <row r="484" spans="1:13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</row>
    <row r="485" spans="1:13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</row>
    <row r="486" spans="1:13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</row>
    <row r="487" spans="1:13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</row>
    <row r="488" spans="1:13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</row>
    <row r="489" spans="1:13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</row>
    <row r="490" spans="1:13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</row>
    <row r="491" spans="1:13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</row>
    <row r="492" spans="1:13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</row>
    <row r="493" spans="1:13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</row>
    <row r="494" spans="1:13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</row>
    <row r="495" spans="1:13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</row>
    <row r="496" spans="1:13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</row>
    <row r="497" spans="1:13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</row>
    <row r="498" spans="1:13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</row>
    <row r="499" spans="1:13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</row>
    <row r="500" spans="1:13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</row>
    <row r="501" spans="1:13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</row>
    <row r="502" spans="1:13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</row>
    <row r="503" spans="1:13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</row>
    <row r="504" spans="1:13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</row>
    <row r="505" spans="1:13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</row>
    <row r="506" spans="1:13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</row>
    <row r="507" spans="1:13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</row>
    <row r="508" spans="1:13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</row>
    <row r="509" spans="1:13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</row>
    <row r="510" spans="1:13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</row>
    <row r="511" spans="1:13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</row>
    <row r="512" spans="1:13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</row>
    <row r="513" spans="1:13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</row>
    <row r="514" spans="1:13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</row>
    <row r="515" spans="1:13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</row>
    <row r="516" spans="1:13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</row>
    <row r="517" spans="1:13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</row>
    <row r="518" spans="1:13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</row>
    <row r="519" spans="1:13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</row>
    <row r="520" spans="1:13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</row>
    <row r="521" spans="1:13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</row>
    <row r="522" spans="1:13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</row>
    <row r="523" spans="1:13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</row>
    <row r="524" spans="1:13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</row>
    <row r="525" spans="1:13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</row>
    <row r="526" spans="1:13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</row>
    <row r="527" spans="1:13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</row>
    <row r="528" spans="1:13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</row>
    <row r="529" spans="1:13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</row>
    <row r="530" spans="1:13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</row>
    <row r="531" spans="1:13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</row>
    <row r="532" spans="1:13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</row>
    <row r="533" spans="1:13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</row>
    <row r="534" spans="1:13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</row>
    <row r="535" spans="1:13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</row>
    <row r="536" spans="1:13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</row>
    <row r="537" spans="1:13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</row>
    <row r="538" spans="1:13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</row>
    <row r="539" spans="1:13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</row>
    <row r="540" spans="1:13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</row>
    <row r="541" spans="1:13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</row>
    <row r="542" spans="1:13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</row>
    <row r="543" spans="1:13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</row>
    <row r="544" spans="1:13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</row>
    <row r="545" spans="1:13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</row>
    <row r="546" spans="1:13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</row>
    <row r="547" spans="1:13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</row>
    <row r="548" spans="1:13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</row>
    <row r="549" spans="1:13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</row>
    <row r="550" spans="1:13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</row>
    <row r="551" spans="1:13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</row>
    <row r="552" spans="1:13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</row>
    <row r="553" spans="1:13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</row>
    <row r="554" spans="1:13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</row>
    <row r="555" spans="1:13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</row>
    <row r="556" spans="1:13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</row>
    <row r="557" spans="1:13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</row>
    <row r="558" spans="1:13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</row>
    <row r="559" spans="1:13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</row>
    <row r="560" spans="1:13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</row>
    <row r="561" spans="1:13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</row>
    <row r="562" spans="1:13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</row>
    <row r="563" spans="1:13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</row>
    <row r="564" spans="1:13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</row>
    <row r="565" spans="1:13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</row>
    <row r="566" spans="1:13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</row>
    <row r="567" spans="1:13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</row>
    <row r="568" spans="1:13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</row>
    <row r="569" spans="1:13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</row>
    <row r="570" spans="1:13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</row>
    <row r="571" spans="1:13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</row>
    <row r="572" spans="1:13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</row>
    <row r="573" spans="1:13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</row>
    <row r="574" spans="1:13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</row>
    <row r="575" spans="1:13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</row>
    <row r="576" spans="1:13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</row>
    <row r="577" spans="1:13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</row>
    <row r="578" spans="1:13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</row>
    <row r="579" spans="1:13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</row>
    <row r="580" spans="1:13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</row>
    <row r="581" spans="1:13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</row>
    <row r="582" spans="1:13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</row>
    <row r="583" spans="1:13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</row>
    <row r="584" spans="1:13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</row>
    <row r="585" spans="1:13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</row>
    <row r="586" spans="1:13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</row>
    <row r="587" spans="1:13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</row>
    <row r="588" spans="1:13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</row>
    <row r="589" spans="1:13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</row>
    <row r="590" spans="1:13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</row>
    <row r="591" spans="1:13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</row>
    <row r="592" spans="1:13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</row>
    <row r="593" spans="1:13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</row>
    <row r="594" spans="1:13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</row>
    <row r="595" spans="1:13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</row>
    <row r="596" spans="1:13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</row>
    <row r="597" spans="1:13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</row>
    <row r="598" spans="1:13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</row>
    <row r="599" spans="1:13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</row>
    <row r="600" spans="1:13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</row>
    <row r="601" spans="1:13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</row>
    <row r="602" spans="1:13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</row>
    <row r="603" spans="1:13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</row>
    <row r="604" spans="1:13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</row>
    <row r="605" spans="1:13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</row>
    <row r="606" spans="1:13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</row>
    <row r="607" spans="1:13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</row>
    <row r="608" spans="1:13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</row>
    <row r="609" spans="1:13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</row>
    <row r="610" spans="1:13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</row>
    <row r="611" spans="1:13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</row>
    <row r="612" spans="1:13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</row>
    <row r="613" spans="1:13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</row>
    <row r="614" spans="1:13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</row>
    <row r="615" spans="1:13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</row>
    <row r="616" spans="1:13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</row>
    <row r="617" spans="1:13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</row>
    <row r="618" spans="1:13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</row>
    <row r="619" spans="1:13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</row>
    <row r="620" spans="1:13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</row>
    <row r="621" spans="1:13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</row>
    <row r="622" spans="1:13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</row>
    <row r="623" spans="1:13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</row>
    <row r="624" spans="1:13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</row>
    <row r="625" spans="1:13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</row>
    <row r="626" spans="1:13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</row>
    <row r="627" spans="1:13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</row>
    <row r="628" spans="1:13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</row>
    <row r="629" spans="1:13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</row>
    <row r="630" spans="1:13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</row>
    <row r="631" spans="1:13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</row>
    <row r="632" spans="1:13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</row>
    <row r="633" spans="1:13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</row>
    <row r="634" spans="1:13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</row>
    <row r="635" spans="1:13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</row>
    <row r="636" spans="1:13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</row>
    <row r="637" spans="1:13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</row>
    <row r="638" spans="1:13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</row>
    <row r="639" spans="1:13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</row>
    <row r="640" spans="1:13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</row>
    <row r="641" spans="1:13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</row>
    <row r="642" spans="1:13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</row>
    <row r="643" spans="1:13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</row>
    <row r="644" spans="1:13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</row>
    <row r="645" spans="1:13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</row>
    <row r="646" spans="1:13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</row>
    <row r="647" spans="1:13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</row>
    <row r="648" spans="1:13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</row>
    <row r="649" spans="1:13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</row>
    <row r="650" spans="1:13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</row>
    <row r="651" spans="1:13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</row>
    <row r="652" spans="1:13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</row>
    <row r="653" spans="1:13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</row>
    <row r="654" spans="1:13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</row>
    <row r="655" spans="1:13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</row>
    <row r="656" spans="1:13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</row>
    <row r="657" spans="1:13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</row>
    <row r="658" spans="1:13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</row>
    <row r="659" spans="1:13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</row>
    <row r="660" spans="1:13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</row>
    <row r="661" spans="1:13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</row>
    <row r="662" spans="1:13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</row>
    <row r="663" spans="1:13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</row>
    <row r="664" spans="1:13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</row>
    <row r="665" spans="1:13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</row>
    <row r="666" spans="1:13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</row>
    <row r="667" spans="1:13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</row>
    <row r="668" spans="1:13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</row>
    <row r="669" spans="1:13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</row>
    <row r="670" spans="1:13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</row>
    <row r="671" spans="1:13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</row>
    <row r="672" spans="1:13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</row>
    <row r="673" spans="1:13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</row>
    <row r="674" spans="1:13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</row>
    <row r="675" spans="1:13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</row>
    <row r="676" spans="1:13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</row>
    <row r="677" spans="1:13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</row>
    <row r="678" spans="1:13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</row>
    <row r="679" spans="1:13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</row>
    <row r="680" spans="1:13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</row>
    <row r="681" spans="1:13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</row>
    <row r="682" spans="1:13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</row>
    <row r="683" spans="1:13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</row>
    <row r="684" spans="1:13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</row>
    <row r="685" spans="1:13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</row>
    <row r="686" spans="1:13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</row>
    <row r="687" spans="1:13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</row>
    <row r="688" spans="1:13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</row>
    <row r="689" spans="1:13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</row>
    <row r="690" spans="1:13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</row>
    <row r="691" spans="1:13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</row>
    <row r="692" spans="1:13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</row>
    <row r="693" spans="1:13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</row>
    <row r="694" spans="1:13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</row>
    <row r="695" spans="1:13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</row>
    <row r="696" spans="1:13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</row>
    <row r="697" spans="1:13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</row>
    <row r="698" spans="1:13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</row>
    <row r="699" spans="1:13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</row>
    <row r="700" spans="1:13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</row>
    <row r="701" spans="1:13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</row>
    <row r="702" spans="1:13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</row>
    <row r="703" spans="1:13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</row>
    <row r="704" spans="1:13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</row>
    <row r="705" spans="1:13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</row>
    <row r="706" spans="1:13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</row>
    <row r="707" spans="1:13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</row>
    <row r="708" spans="1:13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</row>
    <row r="709" spans="1:13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</row>
    <row r="710" spans="1:13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</row>
    <row r="711" spans="1:13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</row>
    <row r="712" spans="1:13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</row>
    <row r="713" spans="1:13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</row>
    <row r="714" spans="1:13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</row>
    <row r="715" spans="1:13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</row>
    <row r="716" spans="1:13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</row>
    <row r="717" spans="1:13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</row>
    <row r="718" spans="1:13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</row>
    <row r="719" spans="1:13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</row>
    <row r="720" spans="1:13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</row>
    <row r="721" spans="1:13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</row>
    <row r="722" spans="1:13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</row>
    <row r="723" spans="1:13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</row>
    <row r="724" spans="1:13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</row>
    <row r="725" spans="1:13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</row>
    <row r="726" spans="1:13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</row>
    <row r="727" spans="1:13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</row>
    <row r="728" spans="1:13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</row>
    <row r="729" spans="1:13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</row>
    <row r="730" spans="1:13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</row>
    <row r="731" spans="1:13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</row>
    <row r="732" spans="1:13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</row>
    <row r="733" spans="1:13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</row>
    <row r="734" spans="1:13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</row>
    <row r="735" spans="1:13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</row>
    <row r="736" spans="1:13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</row>
    <row r="737" spans="1:13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</row>
    <row r="738" spans="1:13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</row>
    <row r="739" spans="1:13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</row>
    <row r="740" spans="1:13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</row>
    <row r="741" spans="1:13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</row>
    <row r="742" spans="1:13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</row>
    <row r="743" spans="1:13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</row>
    <row r="744" spans="1:13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</row>
    <row r="745" spans="1:13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</row>
    <row r="746" spans="1:13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</row>
    <row r="747" spans="1:13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</row>
    <row r="748" spans="1:13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</row>
    <row r="749" spans="1:13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</row>
    <row r="750" spans="1:13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</row>
    <row r="751" spans="1:13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</row>
    <row r="752" spans="1:13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</row>
    <row r="753" spans="1:13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</row>
    <row r="754" spans="1:13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</row>
    <row r="755" spans="1:13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</row>
    <row r="756" spans="1:13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</row>
    <row r="757" spans="1:13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</row>
    <row r="758" spans="1:13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</row>
    <row r="759" spans="1:13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</row>
    <row r="760" spans="1:13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</row>
    <row r="761" spans="1:13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</row>
    <row r="762" spans="1:13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</row>
    <row r="763" spans="1:13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</row>
    <row r="764" spans="1:13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</row>
    <row r="765" spans="1:13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</row>
    <row r="766" spans="1:13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</row>
    <row r="767" spans="1:13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</row>
    <row r="768" spans="1:13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</row>
    <row r="769" spans="1:13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</row>
    <row r="770" spans="1:13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</row>
    <row r="771" spans="1:13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</row>
    <row r="772" spans="1:13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</row>
    <row r="773" spans="1:13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</row>
    <row r="774" spans="1:13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</row>
    <row r="775" spans="1:13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</row>
    <row r="776" spans="1:13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</row>
    <row r="777" spans="1:13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</row>
    <row r="778" spans="1:13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</row>
    <row r="779" spans="1:13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</row>
    <row r="780" spans="1:13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</row>
    <row r="781" spans="1:13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</row>
    <row r="782" spans="1:13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</row>
    <row r="783" spans="1:13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</row>
    <row r="784" spans="1:13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</row>
    <row r="785" spans="1:13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</row>
    <row r="786" spans="1:13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</row>
    <row r="787" spans="1:13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</row>
    <row r="788" spans="1:13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</row>
    <row r="789" spans="1:13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</row>
    <row r="790" spans="1:13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</row>
    <row r="791" spans="1:13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</row>
    <row r="792" spans="1:13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</row>
    <row r="793" spans="1:13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</row>
    <row r="794" spans="1:13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</row>
    <row r="795" spans="1:13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</row>
    <row r="796" spans="1:13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</row>
    <row r="797" spans="1:13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</row>
    <row r="798" spans="1:13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</row>
    <row r="799" spans="1:13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</row>
    <row r="800" spans="1:13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</row>
    <row r="801" spans="1:13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</row>
    <row r="802" spans="1:13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</row>
    <row r="803" spans="1:13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</row>
    <row r="804" spans="1:13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</row>
    <row r="805" spans="1:13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</row>
    <row r="806" spans="1:13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</row>
    <row r="807" spans="1:13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</row>
    <row r="808" spans="1:13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</row>
    <row r="809" spans="1:13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</row>
    <row r="810" spans="1:13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</row>
    <row r="811" spans="1:13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</row>
    <row r="812" spans="1:13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</row>
    <row r="813" spans="1:13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</row>
    <row r="814" spans="1:13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</row>
    <row r="815" spans="1:13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</row>
    <row r="816" spans="1:13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</row>
    <row r="817" spans="1:13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</row>
    <row r="818" spans="1:13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</row>
    <row r="819" spans="1:13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</row>
    <row r="820" spans="1:13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</row>
    <row r="821" spans="1:13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</row>
    <row r="822" spans="1:13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</row>
    <row r="823" spans="1:13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</row>
    <row r="824" spans="1:13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</row>
    <row r="825" spans="1:13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</row>
    <row r="826" spans="1:13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</row>
    <row r="827" spans="1:13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</row>
    <row r="828" spans="1:13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</row>
    <row r="829" spans="1:13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</row>
    <row r="830" spans="1:13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</row>
    <row r="831" spans="1:13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</row>
    <row r="832" spans="1:13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</row>
    <row r="833" spans="1:13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</row>
    <row r="834" spans="1:13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</row>
    <row r="835" spans="1:13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</row>
    <row r="836" spans="1:13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</row>
    <row r="837" spans="1:13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</row>
    <row r="838" spans="1:13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</row>
    <row r="839" spans="1:13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</row>
    <row r="840" spans="1:13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</row>
    <row r="841" spans="1:13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</row>
    <row r="842" spans="1:13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</row>
    <row r="843" spans="1:13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</row>
    <row r="844" spans="1:13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</row>
    <row r="845" spans="1:13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</row>
    <row r="846" spans="1:13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</row>
    <row r="847" spans="1:13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</row>
    <row r="848" spans="1:13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</row>
    <row r="849" spans="1:13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</row>
    <row r="850" spans="1:13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</row>
    <row r="851" spans="1:13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</row>
    <row r="852" spans="1:13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</row>
    <row r="853" spans="1:13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</row>
    <row r="854" spans="1:13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</row>
    <row r="855" spans="1:13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</row>
    <row r="856" spans="1:13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</row>
    <row r="857" spans="1:13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</row>
    <row r="858" spans="1:13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</row>
    <row r="859" spans="1:13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</row>
    <row r="860" spans="1:13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</row>
    <row r="861" spans="1:13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</row>
    <row r="862" spans="1:13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</row>
    <row r="863" spans="1:13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</row>
    <row r="864" spans="1:13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</row>
    <row r="865" spans="1:13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</row>
    <row r="866" spans="1:13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</row>
    <row r="867" spans="1:13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</row>
    <row r="868" spans="1:13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</row>
    <row r="869" spans="1:13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</row>
    <row r="870" spans="1:13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</row>
    <row r="871" spans="1:13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</row>
    <row r="872" spans="1:13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</row>
    <row r="873" spans="1:13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</row>
    <row r="874" spans="1:13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</row>
    <row r="875" spans="1:13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</row>
    <row r="876" spans="1:13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</row>
    <row r="877" spans="1:13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</row>
    <row r="878" spans="1:13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</row>
    <row r="879" spans="1:13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</row>
    <row r="880" spans="1:13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</row>
    <row r="881" spans="1:13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</row>
    <row r="882" spans="1:13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</row>
    <row r="883" spans="1:13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</row>
    <row r="884" spans="1:13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</row>
    <row r="885" spans="1:13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</row>
    <row r="886" spans="1:13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</row>
    <row r="887" spans="1:13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</row>
    <row r="888" spans="1:13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</row>
    <row r="889" spans="1:13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</row>
    <row r="890" spans="1:13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</row>
    <row r="891" spans="1:13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</row>
    <row r="892" spans="1:13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</row>
    <row r="893" spans="1:13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</row>
    <row r="894" spans="1:13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</row>
    <row r="895" spans="1:13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</row>
    <row r="896" spans="1:13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</row>
    <row r="897" spans="1:13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</row>
    <row r="898" spans="1:13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</row>
    <row r="899" spans="1:13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</row>
    <row r="900" spans="1:13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</row>
    <row r="901" spans="1:13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</row>
    <row r="902" spans="1:13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</row>
    <row r="903" spans="1:13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</row>
    <row r="904" spans="1:13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</row>
    <row r="905" spans="1:13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</row>
    <row r="906" spans="1:13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</row>
    <row r="907" spans="1:13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</row>
    <row r="908" spans="1:13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</row>
    <row r="909" spans="1:13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</row>
    <row r="910" spans="1:13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</row>
    <row r="911" spans="1:13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</row>
    <row r="912" spans="1:13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</row>
    <row r="913" spans="1:13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</row>
    <row r="914" spans="1:13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</row>
    <row r="915" spans="1:13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</row>
    <row r="916" spans="1:13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</row>
    <row r="917" spans="1:13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</row>
    <row r="918" spans="1:13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</row>
    <row r="919" spans="1:13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</row>
    <row r="920" spans="1:13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</row>
    <row r="921" spans="1:13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</row>
    <row r="922" spans="1:13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</row>
    <row r="923" spans="1:13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</row>
    <row r="924" spans="1:13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</row>
    <row r="925" spans="1:13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</row>
    <row r="926" spans="1:13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</row>
    <row r="927" spans="1:13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</row>
    <row r="928" spans="1:13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</row>
    <row r="929" spans="1:13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</row>
    <row r="930" spans="1:13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</row>
    <row r="931" spans="1:13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</row>
    <row r="932" spans="1:13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</row>
    <row r="933" spans="1:13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</row>
    <row r="934" spans="1:13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</row>
    <row r="935" spans="1:13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</row>
    <row r="936" spans="1:13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</row>
    <row r="937" spans="1:13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</row>
    <row r="938" spans="1:13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</row>
    <row r="939" spans="1:13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</row>
    <row r="940" spans="1:13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</row>
    <row r="941" spans="1:13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</row>
    <row r="942" spans="1:13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</row>
    <row r="943" spans="1:13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</row>
    <row r="944" spans="1:13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</row>
    <row r="945" spans="1:13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</row>
    <row r="946" spans="1:13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</row>
    <row r="947" spans="1:13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</row>
    <row r="948" spans="1:13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</row>
    <row r="949" spans="1:13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</row>
    <row r="950" spans="1:13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</row>
    <row r="951" spans="1:13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</row>
    <row r="952" spans="1:13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</row>
    <row r="953" spans="1:13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</row>
    <row r="954" spans="1:13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</row>
    <row r="955" spans="1:13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</row>
    <row r="956" spans="1:13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</row>
    <row r="957" spans="1:13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</row>
    <row r="958" spans="1:13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</row>
    <row r="959" spans="1:13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</row>
    <row r="960" spans="1:13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</row>
    <row r="961" spans="1:13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</row>
    <row r="962" spans="1:13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</row>
    <row r="963" spans="1:13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</row>
    <row r="964" spans="1:13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</row>
    <row r="965" spans="1:13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</row>
    <row r="966" spans="1:13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</row>
    <row r="967" spans="1:13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</row>
    <row r="968" spans="1:13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</row>
    <row r="969" spans="1:13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</row>
    <row r="970" spans="1:13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</row>
    <row r="971" spans="1:13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</row>
    <row r="972" spans="1:13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</row>
    <row r="973" spans="1:13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</row>
    <row r="974" spans="1:13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</row>
    <row r="975" spans="1:13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</row>
    <row r="976" spans="1:13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</row>
    <row r="977" spans="1:13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</row>
    <row r="978" spans="1:13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</row>
    <row r="979" spans="1:13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</row>
    <row r="980" spans="1:13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</row>
    <row r="981" spans="1:13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</row>
    <row r="982" spans="1:13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</row>
    <row r="983" spans="1:13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</row>
    <row r="984" spans="1:13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</row>
    <row r="985" spans="1:13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</row>
    <row r="986" spans="1:13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</row>
    <row r="987" spans="1:13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</row>
    <row r="988" spans="1:13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</row>
    <row r="989" spans="1:13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</row>
    <row r="990" spans="1:13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</row>
    <row r="991" spans="1:13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</row>
    <row r="992" spans="1:13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</row>
    <row r="993" spans="1:13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</row>
    <row r="994" spans="1:13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</row>
    <row r="995" spans="1:13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</row>
    <row r="996" spans="1:13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</row>
    <row r="997" spans="1:13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</row>
    <row r="998" spans="1:13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</row>
    <row r="999" spans="1:13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</row>
    <row r="1000" spans="1:13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</row>
    <row r="1001" spans="1:13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</row>
    <row r="1002" spans="1:13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</row>
    <row r="1003" spans="1:13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</row>
    <row r="1004" spans="1:13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</row>
    <row r="1005" spans="1:13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</row>
    <row r="1006" spans="1:13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</row>
    <row r="1007" spans="1:13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</row>
    <row r="1008" spans="1:13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</row>
    <row r="1009" spans="1:13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</row>
    <row r="1010" spans="1:13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</row>
    <row r="1011" spans="1:13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</row>
    <row r="1012" spans="1:13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</row>
    <row r="1013" spans="1:13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</row>
    <row r="1014" spans="1:13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</row>
    <row r="1015" spans="1:13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</row>
    <row r="1016" spans="1:13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</row>
    <row r="1017" spans="1:13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</row>
    <row r="1018" spans="1:13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</row>
    <row r="1019" spans="1:13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</row>
    <row r="1020" spans="1:13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</row>
    <row r="1021" spans="1:13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</row>
    <row r="1022" spans="1:13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</row>
    <row r="1023" spans="1:13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</row>
    <row r="1024" spans="1:13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</row>
    <row r="1025" spans="1:13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</row>
    <row r="1026" spans="1:13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</row>
    <row r="1027" spans="1:13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</row>
    <row r="1028" spans="1:13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</row>
    <row r="1029" spans="1:132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</row>
    <row r="1030" spans="1:132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</row>
    <row r="1031" spans="1:132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</row>
    <row r="1032" spans="1:132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</row>
    <row r="1033" spans="1:132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</row>
    <row r="1034" spans="1:132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</row>
    <row r="1035" spans="1:132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</row>
    <row r="1036" spans="1:132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</row>
    <row r="1037" spans="1:132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</row>
    <row r="1038" spans="1:132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</row>
    <row r="1039" spans="1:132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</row>
    <row r="1040" spans="1:132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</row>
    <row r="1041" spans="1:132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</row>
    <row r="1042" spans="1:132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</row>
    <row r="1043" spans="1:132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</row>
    <row r="1044" spans="1:132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</row>
    <row r="1045" spans="1:132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</row>
    <row r="1046" spans="1:132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</row>
    <row r="1047" spans="1:132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</row>
    <row r="1048" spans="1:132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</row>
    <row r="1049" spans="1:132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</row>
    <row r="1050" spans="1:132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</row>
    <row r="1051" spans="1:132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</row>
    <row r="1052" spans="1:132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</row>
    <row r="1053" spans="1:132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</row>
    <row r="1054" spans="1:132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</row>
    <row r="1055" spans="1:132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</row>
    <row r="1056" spans="1:132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</row>
    <row r="1057" spans="1:132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</row>
    <row r="1058" spans="1:132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</row>
    <row r="1059" spans="1:132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</row>
    <row r="1060" spans="1:132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</row>
    <row r="1061" spans="1:132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</row>
    <row r="1062" spans="1:132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</row>
    <row r="1063" spans="1:132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</row>
    <row r="1064" spans="1:132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</row>
    <row r="1065" spans="1:132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</row>
    <row r="1066" spans="1:132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</row>
    <row r="1067" spans="1:132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</row>
    <row r="1068" spans="1:132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</row>
    <row r="1069" spans="1:132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</row>
    <row r="1070" spans="1:132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</row>
    <row r="1071" spans="1:132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</row>
    <row r="1072" spans="1:132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</row>
    <row r="1073" spans="1:132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</row>
    <row r="1074" spans="1:132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</row>
    <row r="1075" spans="1:132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</row>
    <row r="1076" spans="1:132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</row>
    <row r="1077" spans="1:132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</row>
    <row r="1078" spans="1:132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</row>
    <row r="1079" spans="1:132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</row>
    <row r="1080" spans="1:132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</row>
    <row r="1081" spans="1:132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</row>
    <row r="1082" spans="1:132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</row>
    <row r="1083" spans="1:132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</row>
    <row r="1084" spans="1:132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</row>
    <row r="1085" spans="1:132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</row>
    <row r="1086" spans="1:132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</row>
    <row r="1087" spans="1:132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</row>
    <row r="1088" spans="1:132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</row>
    <row r="1089" spans="1:132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</row>
    <row r="1090" spans="1:132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</row>
    <row r="1091" spans="1:132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</row>
    <row r="1092" spans="1:132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</row>
    <row r="1093" spans="1:132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</row>
    <row r="1094" spans="1:132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</row>
    <row r="1095" spans="1:132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</row>
    <row r="1096" spans="1:132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</row>
    <row r="1097" spans="1:132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</row>
    <row r="1098" spans="1:132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</row>
    <row r="1099" spans="1:132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</row>
    <row r="1100" spans="1:132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</row>
    <row r="1101" spans="1:132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</row>
    <row r="1102" spans="1:132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</row>
    <row r="1103" spans="1:132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</row>
    <row r="1104" spans="1:132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</row>
    <row r="1105" spans="1:132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</row>
    <row r="1106" spans="1:132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</row>
    <row r="1107" spans="1:132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</row>
    <row r="1108" spans="1:132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</row>
    <row r="1109" spans="1:132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</row>
    <row r="1110" spans="1:132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</row>
    <row r="1111" spans="1:132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</row>
    <row r="1112" spans="1:132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</row>
    <row r="1113" spans="1:132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</row>
    <row r="1114" spans="1:132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</row>
    <row r="1115" spans="1:132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</row>
    <row r="1116" spans="1:132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</row>
    <row r="1117" spans="1:132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</row>
    <row r="1118" spans="1:132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</row>
    <row r="1119" spans="1:132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</row>
    <row r="1120" spans="1:132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</row>
    <row r="1121" spans="1:132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</row>
    <row r="1122" spans="1:132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</row>
    <row r="1123" spans="1:132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</row>
    <row r="1124" spans="1:132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</row>
    <row r="1125" spans="1:132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</row>
    <row r="1126" spans="1:132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</row>
    <row r="1127" spans="1:132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</row>
    <row r="1128" spans="1:132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</row>
    <row r="1129" spans="1:132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</row>
    <row r="1130" spans="1:132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</row>
    <row r="1131" spans="1:132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</row>
    <row r="1132" spans="1:132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</row>
    <row r="1133" spans="1:132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</row>
    <row r="1134" spans="1:132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</row>
    <row r="1135" spans="1:132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</row>
    <row r="1136" spans="1:132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</row>
    <row r="1137" spans="1:132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</row>
    <row r="1138" spans="1:132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</row>
    <row r="1139" spans="1:132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</row>
    <row r="1140" spans="1:132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</row>
    <row r="1141" spans="1:132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</row>
    <row r="1142" spans="1:132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</row>
    <row r="1143" spans="1:132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</row>
    <row r="1144" spans="1:132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</row>
    <row r="1145" spans="1:132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</row>
    <row r="1146" spans="1:132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</row>
    <row r="1147" spans="1:132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</row>
    <row r="1148" spans="1:132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</row>
    <row r="1149" spans="1:132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</row>
    <row r="1150" spans="1:132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</row>
    <row r="1151" spans="1:132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</row>
    <row r="1152" spans="1:132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</row>
    <row r="1153" spans="1:132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</row>
    <row r="1154" spans="1:132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</row>
    <row r="1155" spans="1:132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</row>
    <row r="1156" spans="1:132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</row>
    <row r="1157" spans="1:132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</row>
    <row r="1158" spans="1:132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</row>
    <row r="1159" spans="1:132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</row>
    <row r="1160" spans="1:132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</row>
    <row r="1161" spans="1:132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</row>
    <row r="1162" spans="1:132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</row>
    <row r="1163" spans="1:132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</row>
    <row r="1164" spans="1:132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</row>
    <row r="1165" spans="1:132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</row>
    <row r="1166" spans="1:132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</row>
    <row r="1167" spans="1:132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</row>
    <row r="1168" spans="1:132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</row>
    <row r="1169" spans="1:132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</row>
    <row r="1170" spans="1:132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</row>
    <row r="1171" spans="1:132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</row>
    <row r="1172" spans="1:132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</row>
    <row r="1173" spans="1:132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</row>
    <row r="1174" spans="1:132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</row>
    <row r="1175" spans="1:132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</row>
    <row r="1176" spans="1:132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</row>
    <row r="1177" spans="1:132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</row>
    <row r="1178" spans="1:132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</row>
    <row r="1179" spans="1:132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</row>
    <row r="1180" spans="1:132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</row>
    <row r="1181" spans="1:132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</row>
    <row r="1182" spans="1:132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</row>
    <row r="1183" spans="1:132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</row>
    <row r="1184" spans="1:132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</row>
    <row r="1185" spans="1:132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</row>
    <row r="1186" spans="1:132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</row>
    <row r="1187" spans="1:132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</row>
    <row r="1188" spans="1:132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</row>
    <row r="1189" spans="1:132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</row>
    <row r="1190" spans="1:132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</row>
    <row r="1191" spans="1:132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</row>
    <row r="1192" spans="1:132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</row>
    <row r="1193" spans="1:132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</row>
    <row r="1194" spans="1:132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</row>
    <row r="1195" spans="1:132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</row>
    <row r="1196" spans="1:132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</row>
    <row r="1197" spans="1:132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</row>
    <row r="1198" spans="1:132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</row>
    <row r="1199" spans="1:132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</row>
    <row r="1200" spans="1:132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</row>
    <row r="1201" spans="1:132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</row>
    <row r="1202" spans="1:132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</row>
    <row r="1203" spans="1:132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</row>
    <row r="1204" spans="1:132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</row>
    <row r="1205" spans="1:132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</row>
    <row r="1206" spans="1:132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</row>
    <row r="1207" spans="1:132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</row>
    <row r="1208" spans="1:132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</row>
    <row r="1209" spans="1:132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</row>
    <row r="1210" spans="1:132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</row>
    <row r="1211" spans="1:132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</row>
    <row r="1212" spans="1:132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</row>
    <row r="1213" spans="1:132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</row>
    <row r="1214" spans="1:132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</row>
    <row r="1215" spans="1:132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</row>
    <row r="1216" spans="1:132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</row>
    <row r="1217" spans="1:132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</row>
    <row r="1218" spans="1:132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</row>
    <row r="1219" spans="1:132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</row>
    <row r="1220" spans="1:132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</row>
    <row r="1221" spans="1:132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</row>
    <row r="1222" spans="1:132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</row>
    <row r="1223" spans="1:132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</row>
    <row r="1224" spans="1:132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</row>
    <row r="1225" spans="1:132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</row>
    <row r="1226" spans="1:132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</row>
    <row r="1227" spans="1:132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</row>
    <row r="1228" spans="1:132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</row>
    <row r="1229" spans="1:132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</row>
    <row r="1230" spans="1:132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</row>
    <row r="1231" spans="1:132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</row>
    <row r="1232" spans="1:132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</row>
    <row r="1233" spans="1:132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</row>
    <row r="1234" spans="1:132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</row>
    <row r="1235" spans="1:132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</row>
    <row r="1236" spans="1:132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</row>
    <row r="1237" spans="1:132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</row>
    <row r="1238" spans="1:132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</row>
    <row r="1239" spans="1:132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</row>
    <row r="1240" spans="1:132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</row>
    <row r="1241" spans="1:132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</row>
    <row r="1242" spans="1:132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</row>
    <row r="1243" spans="1:132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</row>
    <row r="1244" spans="1:132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</row>
    <row r="1245" spans="1:132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</row>
    <row r="1246" spans="1:132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</row>
    <row r="1247" spans="1:132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</row>
    <row r="1248" spans="1:132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</row>
    <row r="1249" spans="1:132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</row>
    <row r="1250" spans="1:132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</row>
    <row r="1251" spans="1:132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</row>
    <row r="1252" spans="1:132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</row>
    <row r="1253" spans="1:132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</row>
    <row r="1254" spans="1:132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</row>
    <row r="1255" spans="1:132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</row>
    <row r="1256" spans="1:132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</row>
    <row r="1257" spans="1:132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</row>
    <row r="1258" spans="1:132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</row>
    <row r="1259" spans="1:132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</row>
    <row r="1260" spans="1:132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</row>
    <row r="1261" spans="1:132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</row>
    <row r="1262" spans="1:132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</row>
    <row r="1263" spans="1:132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</row>
    <row r="1264" spans="1:132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</row>
    <row r="1265" spans="1:132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</row>
    <row r="1266" spans="1:132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</row>
    <row r="1267" spans="1:132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</row>
    <row r="1268" spans="1:132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</row>
    <row r="1269" spans="1:132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</row>
    <row r="1270" spans="1:132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</row>
    <row r="1271" spans="1:132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</row>
    <row r="1272" spans="1:132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</row>
    <row r="1273" spans="1:132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</row>
    <row r="1274" spans="1:132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</row>
    <row r="1275" spans="1:132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</row>
    <row r="1276" spans="1:132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</row>
    <row r="1277" spans="1:132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</row>
    <row r="1278" spans="1:132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</row>
    <row r="1279" spans="1:132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</row>
    <row r="1280" spans="1:132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</row>
    <row r="1281" spans="1:132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</row>
    <row r="1282" spans="1:132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</row>
    <row r="1283" spans="1:132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</row>
    <row r="1284" spans="1:132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</row>
    <row r="1285" spans="1:132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</row>
    <row r="1286" spans="1:132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</row>
    <row r="1287" spans="1:132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</row>
    <row r="1288" spans="1:132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</row>
    <row r="1289" spans="1:132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</row>
    <row r="1290" spans="1:132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</row>
    <row r="1291" spans="1:132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</row>
    <row r="1292" spans="1:132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</row>
    <row r="1293" spans="1:132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</row>
    <row r="1294" spans="1:132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</row>
    <row r="1295" spans="1:132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</row>
    <row r="1296" spans="1:132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</row>
    <row r="1297" spans="1:132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</row>
    <row r="1298" spans="1:132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</row>
    <row r="1299" spans="1:132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</row>
    <row r="1300" spans="1:132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</row>
    <row r="1301" spans="1:132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</row>
    <row r="1302" spans="1:132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</row>
    <row r="1303" spans="1:132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</row>
    <row r="1304" spans="1:132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</row>
    <row r="1305" spans="1:132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</row>
    <row r="1306" spans="1:132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</row>
    <row r="1307" spans="1:132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</row>
    <row r="1308" spans="1:132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</row>
    <row r="1309" spans="1:132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</row>
    <row r="1310" spans="1:132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</row>
    <row r="1311" spans="1:132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</row>
    <row r="1312" spans="1:132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</row>
    <row r="1313" spans="1:132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</row>
    <row r="1314" spans="1:132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</row>
    <row r="1315" spans="1:132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</row>
    <row r="1316" spans="1:132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</row>
    <row r="1317" spans="1:132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</row>
    <row r="1318" spans="1:132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</row>
    <row r="1319" spans="1:132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</row>
    <row r="1320" spans="1:132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</row>
    <row r="1321" spans="1:132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</row>
    <row r="1322" spans="1:132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</row>
    <row r="1323" spans="1:132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1323"/>
  <sheetViews>
    <sheetView zoomScale="115" zoomScaleNormal="115" workbookViewId="0">
      <pane ySplit="1" topLeftCell="A2" activePane="bottomLeft" state="frozen"/>
      <selection pane="bottomLeft" activeCell="E9" sqref="E9"/>
    </sheetView>
  </sheetViews>
  <sheetFormatPr defaultRowHeight="15"/>
  <sheetData>
    <row r="1" spans="1:132">
      <c r="A1" s="12" t="s">
        <v>8</v>
      </c>
      <c r="B1" s="12" t="s">
        <v>12</v>
      </c>
      <c r="C1" s="14" t="s">
        <v>0</v>
      </c>
      <c r="D1" s="14" t="s">
        <v>1</v>
      </c>
      <c r="E1" s="14" t="s">
        <v>2</v>
      </c>
      <c r="F1" s="14" t="s">
        <v>3</v>
      </c>
      <c r="G1" s="14" t="s">
        <v>9</v>
      </c>
      <c r="H1" s="14" t="s">
        <v>10</v>
      </c>
      <c r="I1" s="14" t="s">
        <v>11</v>
      </c>
      <c r="J1" s="7" t="s">
        <v>4</v>
      </c>
      <c r="K1" s="7" t="s">
        <v>5</v>
      </c>
      <c r="L1" s="7" t="s">
        <v>6</v>
      </c>
      <c r="M1" s="7" t="s">
        <v>7</v>
      </c>
      <c r="N1" s="7" t="s">
        <v>9</v>
      </c>
      <c r="O1" s="7" t="s">
        <v>10</v>
      </c>
      <c r="P1" s="7" t="s">
        <v>11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</row>
    <row r="2" spans="1:132">
      <c r="A2" s="12">
        <v>1</v>
      </c>
      <c r="B2" s="12"/>
      <c r="C2" s="14">
        <f>VLOOKUP('Match Score and Team Input'!B2, finaloproutput[],4, FALSE)</f>
        <v>37.75925925925926</v>
      </c>
      <c r="D2" s="14">
        <f>VLOOKUP('Match Score and Team Input'!C2, finaloproutput[],4, FALSE)</f>
        <v>41.814814814814817</v>
      </c>
      <c r="E2" s="14">
        <f>VLOOKUP('Match Score and Team Input'!D2, finaloproutput[],4, FALSE)</f>
        <v>39.129629629629626</v>
      </c>
      <c r="F2" s="14">
        <f t="shared" ref="F2:F65" si="0">SUM(C2:E2)</f>
        <v>118.7037037037037</v>
      </c>
      <c r="G2" s="14">
        <f>'Match Score and Team Input'!I2</f>
        <v>150</v>
      </c>
      <c r="H2" s="14">
        <f t="shared" ref="H2:H65" si="1">(F2-G2)</f>
        <v>-31.296296296296305</v>
      </c>
      <c r="I2" s="14">
        <f t="shared" ref="I2:I65" si="2">O2</f>
        <v>37.81808278867102</v>
      </c>
      <c r="J2" s="7">
        <f>VLOOKUP('Match Score and Team Input'!E2, finaloproutput[], 4, FALSE)</f>
        <v>32.222222222222221</v>
      </c>
      <c r="K2" s="7">
        <f>VLOOKUP('Match Score and Team Input'!F2, finaloproutput[], 4, FALSE)</f>
        <v>38.203703703703702</v>
      </c>
      <c r="L2" s="7">
        <f>VLOOKUP('Match Score and Team Input'!G2, finaloproutput[], 4, FALSE)</f>
        <v>37.392156862745097</v>
      </c>
      <c r="M2" s="7">
        <f>SUM(J2:L2)</f>
        <v>107.81808278867102</v>
      </c>
      <c r="N2" s="7">
        <f>'Match Score and Team Input'!L2</f>
        <v>70</v>
      </c>
      <c r="O2" s="7">
        <f>(M2-N2)</f>
        <v>37.81808278867102</v>
      </c>
      <c r="P2" s="7">
        <f t="shared" ref="P2:P65" si="3">H2</f>
        <v>-31.296296296296305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</row>
    <row r="3" spans="1:132">
      <c r="A3" s="12">
        <v>2</v>
      </c>
      <c r="B3" s="12"/>
      <c r="C3" s="14">
        <f>VLOOKUP('Match Score and Team Input'!B3, finaloproutput[],4, FALSE)</f>
        <v>37.75925925925926</v>
      </c>
      <c r="D3" s="14">
        <f>VLOOKUP('Match Score and Team Input'!C3, finaloproutput[],4, FALSE)</f>
        <v>41.814814814814817</v>
      </c>
      <c r="E3" s="14">
        <f>VLOOKUP('Match Score and Team Input'!D3, finaloproutput[],4, FALSE)</f>
        <v>39.129629629629626</v>
      </c>
      <c r="F3" s="14">
        <f t="shared" si="0"/>
        <v>118.7037037037037</v>
      </c>
      <c r="G3" s="14">
        <f>'Match Score and Team Input'!I3</f>
        <v>120</v>
      </c>
      <c r="H3" s="14">
        <f t="shared" si="1"/>
        <v>-1.2962962962963047</v>
      </c>
      <c r="I3" s="14">
        <f t="shared" si="2"/>
        <v>46.81808278867102</v>
      </c>
      <c r="J3" s="7">
        <f>VLOOKUP('Match Score and Team Input'!E3, finaloproutput[], 4, FALSE)</f>
        <v>32.222222222222221</v>
      </c>
      <c r="K3" s="7">
        <f>VLOOKUP('Match Score and Team Input'!F3, finaloproutput[], 4, FALSE)</f>
        <v>38.203703703703702</v>
      </c>
      <c r="L3" s="7">
        <f>VLOOKUP('Match Score and Team Input'!G3, finaloproutput[], 4, FALSE)</f>
        <v>37.392156862745097</v>
      </c>
      <c r="M3" s="7">
        <f t="shared" ref="M3:M66" si="4">SUM(J3:L3)</f>
        <v>107.81808278867102</v>
      </c>
      <c r="N3" s="7">
        <f>'Match Score and Team Input'!L3</f>
        <v>61</v>
      </c>
      <c r="O3" s="7">
        <f t="shared" ref="O3:O66" si="5">(M3-N3)</f>
        <v>46.81808278867102</v>
      </c>
      <c r="P3" s="7">
        <f t="shared" si="3"/>
        <v>-1.2962962962963047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</row>
    <row r="4" spans="1:132">
      <c r="A4" s="12">
        <v>3</v>
      </c>
      <c r="B4" s="12"/>
      <c r="C4" s="14">
        <f>VLOOKUP('Match Score and Team Input'!B4, finaloproutput[],4, FALSE)</f>
        <v>37.75925925925926</v>
      </c>
      <c r="D4" s="14">
        <f>VLOOKUP('Match Score and Team Input'!C4, finaloproutput[],4, FALSE)</f>
        <v>41.814814814814817</v>
      </c>
      <c r="E4" s="14">
        <f>VLOOKUP('Match Score and Team Input'!D4, finaloproutput[],4, FALSE)</f>
        <v>39.129629629629626</v>
      </c>
      <c r="F4" s="14">
        <f t="shared" si="0"/>
        <v>118.7037037037037</v>
      </c>
      <c r="G4" s="14">
        <f>'Match Score and Team Input'!I4</f>
        <v>200</v>
      </c>
      <c r="H4" s="14">
        <f t="shared" si="1"/>
        <v>-81.296296296296305</v>
      </c>
      <c r="I4" s="14">
        <f t="shared" si="2"/>
        <v>61.419389978213502</v>
      </c>
      <c r="J4" s="7">
        <f>VLOOKUP('Match Score and Team Input'!E4, finaloproutput[], 4, FALSE)</f>
        <v>37.823529411764703</v>
      </c>
      <c r="K4" s="7">
        <f>VLOOKUP('Match Score and Team Input'!F4, finaloproutput[], 4, FALSE)</f>
        <v>38.203703703703702</v>
      </c>
      <c r="L4" s="7">
        <f>VLOOKUP('Match Score and Team Input'!G4, finaloproutput[], 4, FALSE)</f>
        <v>37.392156862745097</v>
      </c>
      <c r="M4" s="7">
        <f t="shared" si="4"/>
        <v>113.4193899782135</v>
      </c>
      <c r="N4" s="7">
        <f>'Match Score and Team Input'!L4</f>
        <v>52</v>
      </c>
      <c r="O4" s="7">
        <f t="shared" si="5"/>
        <v>61.419389978213502</v>
      </c>
      <c r="P4" s="7">
        <f t="shared" si="3"/>
        <v>-81.296296296296305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>
      <c r="A5" s="12">
        <v>4</v>
      </c>
      <c r="B5" s="12"/>
      <c r="C5" s="14">
        <f>VLOOKUP('Match Score and Team Input'!B5, finaloproutput[],4, FALSE)</f>
        <v>37.823529411764703</v>
      </c>
      <c r="D5" s="14">
        <f>VLOOKUP('Match Score and Team Input'!C5, finaloproutput[],4, FALSE)</f>
        <v>38.203703703703702</v>
      </c>
      <c r="E5" s="14">
        <f>VLOOKUP('Match Score and Team Input'!D5, finaloproutput[],4, FALSE)</f>
        <v>37.392156862745097</v>
      </c>
      <c r="F5" s="14">
        <f t="shared" si="0"/>
        <v>113.4193899782135</v>
      </c>
      <c r="G5" s="14">
        <f>'Match Score and Team Input'!I5</f>
        <v>151</v>
      </c>
      <c r="H5" s="14">
        <f t="shared" si="1"/>
        <v>-37.580610021786498</v>
      </c>
      <c r="I5" s="14">
        <f t="shared" si="2"/>
        <v>9.0979853479853432</v>
      </c>
      <c r="J5" s="7">
        <f>VLOOKUP('Match Score and Team Input'!E5, finaloproutput[], 4, FALSE)</f>
        <v>31.538461538461537</v>
      </c>
      <c r="K5" s="7">
        <f>VLOOKUP('Match Score and Team Input'!F5, finaloproutput[], 4, FALSE)</f>
        <v>36.30952380952381</v>
      </c>
      <c r="L5" s="7">
        <f>VLOOKUP('Match Score and Team Input'!G5, finaloproutput[], 4, FALSE)</f>
        <v>33.25</v>
      </c>
      <c r="M5" s="7">
        <f t="shared" si="4"/>
        <v>101.09798534798534</v>
      </c>
      <c r="N5" s="7">
        <f>'Match Score and Team Input'!L5</f>
        <v>92</v>
      </c>
      <c r="O5" s="7">
        <f t="shared" si="5"/>
        <v>9.0979853479853432</v>
      </c>
      <c r="P5" s="7">
        <f t="shared" si="3"/>
        <v>-37.580610021786498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>
      <c r="A6" s="12">
        <v>5</v>
      </c>
      <c r="B6" s="12"/>
      <c r="C6" s="14">
        <f>VLOOKUP('Match Score and Team Input'!B6, finaloproutput[],4, FALSE)</f>
        <v>37.823529411764703</v>
      </c>
      <c r="D6" s="14">
        <f>VLOOKUP('Match Score and Team Input'!C6, finaloproutput[],4, FALSE)</f>
        <v>38.203703703703702</v>
      </c>
      <c r="E6" s="14">
        <f>VLOOKUP('Match Score and Team Input'!D6, finaloproutput[],4, FALSE)</f>
        <v>37.392156862745097</v>
      </c>
      <c r="F6" s="14">
        <f t="shared" si="0"/>
        <v>113.4193899782135</v>
      </c>
      <c r="G6" s="14">
        <f>'Match Score and Team Input'!I6</f>
        <v>101</v>
      </c>
      <c r="H6" s="14">
        <f t="shared" si="1"/>
        <v>12.419389978213502</v>
      </c>
      <c r="I6" s="14">
        <f t="shared" si="2"/>
        <v>-3.9020146520146568</v>
      </c>
      <c r="J6" s="7">
        <f>VLOOKUP('Match Score and Team Input'!E6, finaloproutput[], 4, FALSE)</f>
        <v>31.538461538461537</v>
      </c>
      <c r="K6" s="7">
        <f>VLOOKUP('Match Score and Team Input'!F6, finaloproutput[], 4, FALSE)</f>
        <v>36.30952380952381</v>
      </c>
      <c r="L6" s="7">
        <f>VLOOKUP('Match Score and Team Input'!G6, finaloproutput[], 4, FALSE)</f>
        <v>33.25</v>
      </c>
      <c r="M6" s="7">
        <f t="shared" si="4"/>
        <v>101.09798534798534</v>
      </c>
      <c r="N6" s="7">
        <f>'Match Score and Team Input'!L6</f>
        <v>105</v>
      </c>
      <c r="O6" s="7">
        <f t="shared" si="5"/>
        <v>-3.9020146520146568</v>
      </c>
      <c r="P6" s="7">
        <f t="shared" si="3"/>
        <v>12.419389978213502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>
      <c r="A7" s="12">
        <v>6</v>
      </c>
      <c r="B7" s="12"/>
      <c r="C7" s="14">
        <f>VLOOKUP('Match Score and Team Input'!B7, finaloproutput[],4, FALSE)</f>
        <v>40.636363636363633</v>
      </c>
      <c r="D7" s="14">
        <f>VLOOKUP('Match Score and Team Input'!C7, finaloproutput[],4, FALSE)</f>
        <v>39.428571428571431</v>
      </c>
      <c r="E7" s="14">
        <f>VLOOKUP('Match Score and Team Input'!D7, finaloproutput[],4, FALSE)</f>
        <v>40.785714285714285</v>
      </c>
      <c r="F7" s="14">
        <f t="shared" si="0"/>
        <v>120.85064935064935</v>
      </c>
      <c r="G7" s="14">
        <f>'Match Score and Team Input'!I7</f>
        <v>62</v>
      </c>
      <c r="H7" s="14">
        <f t="shared" si="1"/>
        <v>58.850649350649348</v>
      </c>
      <c r="I7" s="14">
        <f t="shared" si="2"/>
        <v>8.7037037037036953</v>
      </c>
      <c r="J7" s="7">
        <f>VLOOKUP('Match Score and Team Input'!E7, finaloproutput[], 4, FALSE)</f>
        <v>37.75925925925926</v>
      </c>
      <c r="K7" s="7">
        <f>VLOOKUP('Match Score and Team Input'!F7, finaloproutput[], 4, FALSE)</f>
        <v>41.814814814814817</v>
      </c>
      <c r="L7" s="7">
        <f>VLOOKUP('Match Score and Team Input'!G7, finaloproutput[], 4, FALSE)</f>
        <v>39.129629629629626</v>
      </c>
      <c r="M7" s="7">
        <f t="shared" si="4"/>
        <v>118.7037037037037</v>
      </c>
      <c r="N7" s="7">
        <f>'Match Score and Team Input'!L7</f>
        <v>110</v>
      </c>
      <c r="O7" s="7">
        <f t="shared" si="5"/>
        <v>8.7037037037036953</v>
      </c>
      <c r="P7" s="7">
        <f t="shared" si="3"/>
        <v>58.850649350649348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</row>
    <row r="8" spans="1:132">
      <c r="A8" s="12">
        <v>7</v>
      </c>
      <c r="B8" s="12"/>
      <c r="C8" s="14">
        <f>VLOOKUP('Match Score and Team Input'!B8, finaloproutput[],4, FALSE)</f>
        <v>37.823529411764703</v>
      </c>
      <c r="D8" s="14">
        <f>VLOOKUP('Match Score and Team Input'!C8, finaloproutput[],4, FALSE)</f>
        <v>38.203703703703702</v>
      </c>
      <c r="E8" s="14">
        <f>VLOOKUP('Match Score and Team Input'!D8, finaloproutput[],4, FALSE)</f>
        <v>37.392156862745097</v>
      </c>
      <c r="F8" s="14">
        <f t="shared" si="0"/>
        <v>113.4193899782135</v>
      </c>
      <c r="G8" s="14">
        <f>'Match Score and Team Input'!I8</f>
        <v>142</v>
      </c>
      <c r="H8" s="14">
        <f t="shared" si="1"/>
        <v>-28.580610021786498</v>
      </c>
      <c r="I8" s="14">
        <f t="shared" si="2"/>
        <v>15.383699633699635</v>
      </c>
      <c r="J8" s="7">
        <f>VLOOKUP('Match Score and Team Input'!E8, finaloproutput[], 4, FALSE)</f>
        <v>33.595238095238095</v>
      </c>
      <c r="K8" s="7">
        <f>VLOOKUP('Match Score and Team Input'!F8, finaloproutput[], 4, FALSE)</f>
        <v>31.538461538461537</v>
      </c>
      <c r="L8" s="7">
        <f>VLOOKUP('Match Score and Team Input'!G8, finaloproutput[], 4, FALSE)</f>
        <v>33.25</v>
      </c>
      <c r="M8" s="7">
        <f t="shared" si="4"/>
        <v>98.383699633699635</v>
      </c>
      <c r="N8" s="7">
        <f>'Match Score and Team Input'!L8</f>
        <v>83</v>
      </c>
      <c r="O8" s="7">
        <f t="shared" si="5"/>
        <v>15.383699633699635</v>
      </c>
      <c r="P8" s="7">
        <f t="shared" si="3"/>
        <v>-28.580610021786498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</row>
    <row r="9" spans="1:132">
      <c r="A9" s="12">
        <v>8</v>
      </c>
      <c r="B9" s="12"/>
      <c r="C9" s="14">
        <f>VLOOKUP('Match Score and Team Input'!B9, finaloproutput[],4, FALSE)</f>
        <v>41</v>
      </c>
      <c r="D9" s="14">
        <f>VLOOKUP('Match Score and Team Input'!C9, finaloproutput[],4, FALSE)</f>
        <v>39.428571428571431</v>
      </c>
      <c r="E9" s="14">
        <f>VLOOKUP('Match Score and Team Input'!D9, finaloproutput[],4, FALSE)</f>
        <v>40.785714285714285</v>
      </c>
      <c r="F9" s="14">
        <f t="shared" si="0"/>
        <v>121.21428571428572</v>
      </c>
      <c r="G9" s="14">
        <f>'Match Score and Team Input'!I9</f>
        <v>102</v>
      </c>
      <c r="H9" s="14">
        <f t="shared" si="1"/>
        <v>19.214285714285722</v>
      </c>
      <c r="I9" s="14">
        <f t="shared" si="2"/>
        <v>-21.296296296296305</v>
      </c>
      <c r="J9" s="7">
        <f>VLOOKUP('Match Score and Team Input'!E9, finaloproutput[], 4, FALSE)</f>
        <v>37.75925925925926</v>
      </c>
      <c r="K9" s="7">
        <f>VLOOKUP('Match Score and Team Input'!F9, finaloproutput[], 4, FALSE)</f>
        <v>41.814814814814817</v>
      </c>
      <c r="L9" s="7">
        <f>VLOOKUP('Match Score and Team Input'!G9, finaloproutput[], 4, FALSE)</f>
        <v>39.129629629629626</v>
      </c>
      <c r="M9" s="7">
        <f t="shared" si="4"/>
        <v>118.7037037037037</v>
      </c>
      <c r="N9" s="7">
        <f>'Match Score and Team Input'!L9</f>
        <v>140</v>
      </c>
      <c r="O9" s="7">
        <f t="shared" si="5"/>
        <v>-21.296296296296305</v>
      </c>
      <c r="P9" s="7">
        <f t="shared" si="3"/>
        <v>19.214285714285722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</row>
    <row r="10" spans="1:132">
      <c r="A10" s="12">
        <v>9</v>
      </c>
      <c r="B10" s="12"/>
      <c r="C10" s="14">
        <f>VLOOKUP('Match Score and Team Input'!B10, finaloproutput[],4, FALSE)</f>
        <v>33.595238095238095</v>
      </c>
      <c r="D10" s="14">
        <f>VLOOKUP('Match Score and Team Input'!C10, finaloproutput[],4, FALSE)</f>
        <v>31.538461538461537</v>
      </c>
      <c r="E10" s="14">
        <f>VLOOKUP('Match Score and Team Input'!D10, finaloproutput[],4, FALSE)</f>
        <v>33.25</v>
      </c>
      <c r="F10" s="14">
        <f t="shared" si="0"/>
        <v>98.383699633699635</v>
      </c>
      <c r="G10" s="14">
        <f>'Match Score and Team Input'!I10</f>
        <v>63</v>
      </c>
      <c r="H10" s="14">
        <f t="shared" si="1"/>
        <v>35.383699633699635</v>
      </c>
      <c r="I10" s="14">
        <f t="shared" si="2"/>
        <v>33.525641025641022</v>
      </c>
      <c r="J10" s="7">
        <f>VLOOKUP('Match Score and Team Input'!E10, finaloproutput[], 4, FALSE)</f>
        <v>31.153846153846157</v>
      </c>
      <c r="K10" s="7">
        <f>VLOOKUP('Match Score and Team Input'!F10, finaloproutput[], 4, FALSE)</f>
        <v>32.166666666666664</v>
      </c>
      <c r="L10" s="7">
        <f>VLOOKUP('Match Score and Team Input'!G10, finaloproutput[], 4, FALSE)</f>
        <v>41.205128205128204</v>
      </c>
      <c r="M10" s="7">
        <f t="shared" si="4"/>
        <v>104.52564102564102</v>
      </c>
      <c r="N10" s="7">
        <f>'Match Score and Team Input'!L10</f>
        <v>71</v>
      </c>
      <c r="O10" s="7">
        <f t="shared" si="5"/>
        <v>33.525641025641022</v>
      </c>
      <c r="P10" s="7">
        <f t="shared" si="3"/>
        <v>35.383699633699635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</row>
    <row r="11" spans="1:132">
      <c r="A11" s="12">
        <v>10</v>
      </c>
      <c r="B11" s="12"/>
      <c r="C11" s="14">
        <f>VLOOKUP('Match Score and Team Input'!B11, finaloproutput[],4, FALSE)</f>
        <v>37.823529411764703</v>
      </c>
      <c r="D11" s="14">
        <f>VLOOKUP('Match Score and Team Input'!C11, finaloproutput[],4, FALSE)</f>
        <v>38.203703703703702</v>
      </c>
      <c r="E11" s="14">
        <f>VLOOKUP('Match Score and Team Input'!D11, finaloproutput[],4, FALSE)</f>
        <v>32.222222222222221</v>
      </c>
      <c r="F11" s="14">
        <f t="shared" si="0"/>
        <v>108.24945533769062</v>
      </c>
      <c r="G11" s="14">
        <f>'Match Score and Team Input'!I11</f>
        <v>131</v>
      </c>
      <c r="H11" s="14">
        <f t="shared" si="1"/>
        <v>-22.75054466230938</v>
      </c>
      <c r="I11" s="14">
        <f t="shared" si="2"/>
        <v>2.5277777777777857</v>
      </c>
      <c r="J11" s="7">
        <f>VLOOKUP('Match Score and Team Input'!E11, finaloproutput[], 4, FALSE)</f>
        <v>40.388888888888893</v>
      </c>
      <c r="K11" s="7">
        <f>VLOOKUP('Match Score and Team Input'!F11, finaloproutput[], 4, FALSE)</f>
        <v>41.805555555555557</v>
      </c>
      <c r="L11" s="7">
        <f>VLOOKUP('Match Score and Team Input'!G11, finaloproutput[], 4, FALSE)</f>
        <v>31.333333333333332</v>
      </c>
      <c r="M11" s="7">
        <f t="shared" si="4"/>
        <v>113.52777777777779</v>
      </c>
      <c r="N11" s="7">
        <f>'Match Score and Team Input'!L11</f>
        <v>111</v>
      </c>
      <c r="O11" s="7">
        <f t="shared" si="5"/>
        <v>2.5277777777777857</v>
      </c>
      <c r="P11" s="7">
        <f t="shared" si="3"/>
        <v>-22.75054466230938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>
      <c r="A12" s="12">
        <v>11</v>
      </c>
      <c r="B12" s="12"/>
      <c r="C12" s="14">
        <f>VLOOKUP('Match Score and Team Input'!B12, finaloproutput[],4, FALSE)</f>
        <v>35.128205128205131</v>
      </c>
      <c r="D12" s="14">
        <f>VLOOKUP('Match Score and Team Input'!C12, finaloproutput[],4, FALSE)</f>
        <v>26.487179487179489</v>
      </c>
      <c r="E12" s="14">
        <f>VLOOKUP('Match Score and Team Input'!D12, finaloproutput[],4, FALSE)</f>
        <v>29.424242424242422</v>
      </c>
      <c r="F12" s="14">
        <f t="shared" si="0"/>
        <v>91.039627039627049</v>
      </c>
      <c r="G12" s="14">
        <f>'Match Score and Team Input'!I12</f>
        <v>121</v>
      </c>
      <c r="H12" s="14">
        <f t="shared" si="1"/>
        <v>-29.960372960372951</v>
      </c>
      <c r="I12" s="14">
        <f t="shared" si="2"/>
        <v>-11.296296296296305</v>
      </c>
      <c r="J12" s="7">
        <f>VLOOKUP('Match Score and Team Input'!E12, finaloproutput[], 4, FALSE)</f>
        <v>37.75925925925926</v>
      </c>
      <c r="K12" s="7">
        <f>VLOOKUP('Match Score and Team Input'!F12, finaloproutput[], 4, FALSE)</f>
        <v>41.814814814814817</v>
      </c>
      <c r="L12" s="7">
        <f>VLOOKUP('Match Score and Team Input'!G12, finaloproutput[], 4, FALSE)</f>
        <v>39.129629629629626</v>
      </c>
      <c r="M12" s="7">
        <f t="shared" si="4"/>
        <v>118.7037037037037</v>
      </c>
      <c r="N12" s="7">
        <f>'Match Score and Team Input'!L12</f>
        <v>130</v>
      </c>
      <c r="O12" s="7">
        <f t="shared" si="5"/>
        <v>-11.296296296296305</v>
      </c>
      <c r="P12" s="7">
        <f t="shared" si="3"/>
        <v>-29.960372960372951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</row>
    <row r="13" spans="1:132">
      <c r="A13" s="12">
        <v>12</v>
      </c>
      <c r="B13" s="12"/>
      <c r="C13" s="14">
        <f>VLOOKUP('Match Score and Team Input'!B13, finaloproutput[],4, FALSE)</f>
        <v>33.595238095238095</v>
      </c>
      <c r="D13" s="14">
        <f>VLOOKUP('Match Score and Team Input'!C13, finaloproutput[],4, FALSE)</f>
        <v>36.30952380952381</v>
      </c>
      <c r="E13" s="14">
        <f>VLOOKUP('Match Score and Team Input'!D13, finaloproutput[],4, FALSE)</f>
        <v>33.25</v>
      </c>
      <c r="F13" s="14">
        <f t="shared" si="0"/>
        <v>103.1547619047619</v>
      </c>
      <c r="G13" s="14">
        <f>'Match Score and Team Input'!I13</f>
        <v>82</v>
      </c>
      <c r="H13" s="14">
        <f t="shared" si="1"/>
        <v>21.154761904761898</v>
      </c>
      <c r="I13" s="14">
        <f t="shared" si="2"/>
        <v>-25.474358974358978</v>
      </c>
      <c r="J13" s="7">
        <f>VLOOKUP('Match Score and Team Input'!E13, finaloproutput[], 4, FALSE)</f>
        <v>31.153846153846157</v>
      </c>
      <c r="K13" s="7">
        <f>VLOOKUP('Match Score and Team Input'!F13, finaloproutput[], 4, FALSE)</f>
        <v>32.166666666666664</v>
      </c>
      <c r="L13" s="7">
        <f>VLOOKUP('Match Score and Team Input'!G13, finaloproutput[], 4, FALSE)</f>
        <v>41.205128205128204</v>
      </c>
      <c r="M13" s="7">
        <f t="shared" si="4"/>
        <v>104.52564102564102</v>
      </c>
      <c r="N13" s="7">
        <f>'Match Score and Team Input'!L13</f>
        <v>130</v>
      </c>
      <c r="O13" s="7">
        <f t="shared" si="5"/>
        <v>-25.474358974358978</v>
      </c>
      <c r="P13" s="7">
        <f t="shared" si="3"/>
        <v>21.154761904761898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</row>
    <row r="14" spans="1:132">
      <c r="A14" s="12">
        <v>13</v>
      </c>
      <c r="B14" s="12"/>
      <c r="C14" s="14">
        <f>VLOOKUP('Match Score and Team Input'!B14, finaloproutput[],4, FALSE)</f>
        <v>37.823529411764703</v>
      </c>
      <c r="D14" s="14">
        <f>VLOOKUP('Match Score and Team Input'!C14, finaloproutput[],4, FALSE)</f>
        <v>38.203703703703702</v>
      </c>
      <c r="E14" s="14">
        <f>VLOOKUP('Match Score and Team Input'!D14, finaloproutput[],4, FALSE)</f>
        <v>37.392156862745097</v>
      </c>
      <c r="F14" s="14">
        <f t="shared" si="0"/>
        <v>113.4193899782135</v>
      </c>
      <c r="G14" s="14">
        <f>'Match Score and Team Input'!I14</f>
        <v>82</v>
      </c>
      <c r="H14" s="14">
        <f t="shared" si="1"/>
        <v>31.419389978213502</v>
      </c>
      <c r="I14" s="14">
        <f t="shared" si="2"/>
        <v>20.527777777777786</v>
      </c>
      <c r="J14" s="7">
        <f>VLOOKUP('Match Score and Team Input'!E14, finaloproutput[], 4, FALSE)</f>
        <v>40.388888888888893</v>
      </c>
      <c r="K14" s="7">
        <f>VLOOKUP('Match Score and Team Input'!F14, finaloproutput[], 4, FALSE)</f>
        <v>41.805555555555557</v>
      </c>
      <c r="L14" s="7">
        <f>VLOOKUP('Match Score and Team Input'!G14, finaloproutput[], 4, FALSE)</f>
        <v>31.333333333333332</v>
      </c>
      <c r="M14" s="7">
        <f t="shared" si="4"/>
        <v>113.52777777777779</v>
      </c>
      <c r="N14" s="7">
        <f>'Match Score and Team Input'!L14</f>
        <v>93</v>
      </c>
      <c r="O14" s="7">
        <f t="shared" si="5"/>
        <v>20.527777777777786</v>
      </c>
      <c r="P14" s="7">
        <f t="shared" si="3"/>
        <v>31.419389978213502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</row>
    <row r="15" spans="1:132">
      <c r="A15" s="12">
        <v>14</v>
      </c>
      <c r="B15" s="12"/>
      <c r="C15" s="14">
        <f>VLOOKUP('Match Score and Team Input'!B15, finaloproutput[],4, FALSE)</f>
        <v>35.128205128205131</v>
      </c>
      <c r="D15" s="14">
        <f>VLOOKUP('Match Score and Team Input'!C15, finaloproutput[],4, FALSE)</f>
        <v>40.694444444444443</v>
      </c>
      <c r="E15" s="14">
        <f>VLOOKUP('Match Score and Team Input'!D15, finaloproutput[],4, FALSE)</f>
        <v>26.487179487179489</v>
      </c>
      <c r="F15" s="14">
        <f t="shared" si="0"/>
        <v>102.30982905982906</v>
      </c>
      <c r="G15" s="14">
        <f>'Match Score and Team Input'!I15</f>
        <v>62</v>
      </c>
      <c r="H15" s="14">
        <f t="shared" si="1"/>
        <v>40.309829059829056</v>
      </c>
      <c r="I15" s="14">
        <f t="shared" si="2"/>
        <v>67.703703703703695</v>
      </c>
      <c r="J15" s="7">
        <f>VLOOKUP('Match Score and Team Input'!E15, finaloproutput[], 4, FALSE)</f>
        <v>37.75925925925926</v>
      </c>
      <c r="K15" s="7">
        <f>VLOOKUP('Match Score and Team Input'!F15, finaloproutput[], 4, FALSE)</f>
        <v>41.814814814814817</v>
      </c>
      <c r="L15" s="7">
        <f>VLOOKUP('Match Score and Team Input'!G15, finaloproutput[], 4, FALSE)</f>
        <v>39.129629629629626</v>
      </c>
      <c r="M15" s="7">
        <f t="shared" si="4"/>
        <v>118.7037037037037</v>
      </c>
      <c r="N15" s="7">
        <f>'Match Score and Team Input'!L15</f>
        <v>51</v>
      </c>
      <c r="O15" s="7">
        <f t="shared" si="5"/>
        <v>67.703703703703695</v>
      </c>
      <c r="P15" s="7">
        <f t="shared" si="3"/>
        <v>40.309829059829056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</row>
    <row r="16" spans="1:132">
      <c r="A16" s="12">
        <v>15</v>
      </c>
      <c r="B16" s="12"/>
      <c r="C16" s="14">
        <f>VLOOKUP('Match Score and Team Input'!B16, finaloproutput[],4, FALSE)</f>
        <v>41</v>
      </c>
      <c r="D16" s="14">
        <f>VLOOKUP('Match Score and Team Input'!C16, finaloproutput[],4, FALSE)</f>
        <v>39.428571428571431</v>
      </c>
      <c r="E16" s="14">
        <f>VLOOKUP('Match Score and Team Input'!D16, finaloproutput[],4, FALSE)</f>
        <v>40.785714285714285</v>
      </c>
      <c r="F16" s="14">
        <f t="shared" si="0"/>
        <v>121.21428571428572</v>
      </c>
      <c r="G16" s="14">
        <f>'Match Score and Team Input'!I16</f>
        <v>121</v>
      </c>
      <c r="H16" s="14">
        <f t="shared" si="1"/>
        <v>0.21428571428572241</v>
      </c>
      <c r="I16" s="14">
        <f t="shared" si="2"/>
        <v>-30.777777777777771</v>
      </c>
      <c r="J16" s="7">
        <f>VLOOKUP('Match Score and Team Input'!E16, finaloproutput[], 4, FALSE)</f>
        <v>37.583333333333336</v>
      </c>
      <c r="K16" s="7">
        <f>VLOOKUP('Match Score and Team Input'!F16, finaloproutput[], 4, FALSE)</f>
        <v>38.527777777777779</v>
      </c>
      <c r="L16" s="7">
        <f>VLOOKUP('Match Score and Team Input'!G16, finaloproutput[], 4, FALSE)</f>
        <v>34.111111111111107</v>
      </c>
      <c r="M16" s="7">
        <f t="shared" si="4"/>
        <v>110.22222222222223</v>
      </c>
      <c r="N16" s="7">
        <f>'Match Score and Team Input'!L16</f>
        <v>141</v>
      </c>
      <c r="O16" s="7">
        <f t="shared" si="5"/>
        <v>-30.777777777777771</v>
      </c>
      <c r="P16" s="7">
        <f t="shared" si="3"/>
        <v>0.21428571428572241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</row>
    <row r="17" spans="1:132">
      <c r="A17" s="12">
        <v>16</v>
      </c>
      <c r="B17" s="12"/>
      <c r="C17" s="14">
        <f>VLOOKUP('Match Score and Team Input'!B17, finaloproutput[],4, FALSE)</f>
        <v>33.595238095238095</v>
      </c>
      <c r="D17" s="14">
        <f>VLOOKUP('Match Score and Team Input'!C17, finaloproutput[],4, FALSE)</f>
        <v>36.30952380952381</v>
      </c>
      <c r="E17" s="14">
        <f>VLOOKUP('Match Score and Team Input'!D17, finaloproutput[],4, FALSE)</f>
        <v>33.25</v>
      </c>
      <c r="F17" s="14">
        <f t="shared" si="0"/>
        <v>103.1547619047619</v>
      </c>
      <c r="G17" s="14">
        <f>'Match Score and Team Input'!I17</f>
        <v>122</v>
      </c>
      <c r="H17" s="14">
        <f t="shared" si="1"/>
        <v>-18.845238095238102</v>
      </c>
      <c r="I17" s="14">
        <f t="shared" si="2"/>
        <v>-25.474358974358978</v>
      </c>
      <c r="J17" s="7">
        <f>VLOOKUP('Match Score and Team Input'!E17, finaloproutput[], 4, FALSE)</f>
        <v>31.153846153846157</v>
      </c>
      <c r="K17" s="7">
        <f>VLOOKUP('Match Score and Team Input'!F17, finaloproutput[], 4, FALSE)</f>
        <v>32.166666666666664</v>
      </c>
      <c r="L17" s="7">
        <f>VLOOKUP('Match Score and Team Input'!G17, finaloproutput[], 4, FALSE)</f>
        <v>41.205128205128204</v>
      </c>
      <c r="M17" s="7">
        <f t="shared" si="4"/>
        <v>104.52564102564102</v>
      </c>
      <c r="N17" s="7">
        <f>'Match Score and Team Input'!L17</f>
        <v>130</v>
      </c>
      <c r="O17" s="7">
        <f t="shared" si="5"/>
        <v>-25.474358974358978</v>
      </c>
      <c r="P17" s="7">
        <f t="shared" si="3"/>
        <v>-18.845238095238102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</row>
    <row r="18" spans="1:132">
      <c r="A18" s="12">
        <v>17</v>
      </c>
      <c r="B18" s="12"/>
      <c r="C18" s="14">
        <f>VLOOKUP('Match Score and Team Input'!B18, finaloproutput[],4, FALSE)</f>
        <v>37.823529411764703</v>
      </c>
      <c r="D18" s="14">
        <f>VLOOKUP('Match Score and Team Input'!C18, finaloproutput[],4, FALSE)</f>
        <v>38.203703703703702</v>
      </c>
      <c r="E18" s="14">
        <f>VLOOKUP('Match Score and Team Input'!D18, finaloproutput[],4, FALSE)</f>
        <v>37.392156862745097</v>
      </c>
      <c r="F18" s="14">
        <f t="shared" si="0"/>
        <v>113.4193899782135</v>
      </c>
      <c r="G18" s="14">
        <f>'Match Score and Team Input'!I18</f>
        <v>150</v>
      </c>
      <c r="H18" s="14">
        <f t="shared" si="1"/>
        <v>-36.580610021786498</v>
      </c>
      <c r="I18" s="14">
        <f t="shared" si="2"/>
        <v>13.527777777777786</v>
      </c>
      <c r="J18" s="7">
        <f>VLOOKUP('Match Score and Team Input'!E18, finaloproutput[], 4, FALSE)</f>
        <v>40.388888888888893</v>
      </c>
      <c r="K18" s="7">
        <f>VLOOKUP('Match Score and Team Input'!F18, finaloproutput[], 4, FALSE)</f>
        <v>41.805555555555557</v>
      </c>
      <c r="L18" s="7">
        <f>VLOOKUP('Match Score and Team Input'!G18, finaloproutput[], 4, FALSE)</f>
        <v>31.333333333333332</v>
      </c>
      <c r="M18" s="7">
        <f t="shared" si="4"/>
        <v>113.52777777777779</v>
      </c>
      <c r="N18" s="7">
        <f>'Match Score and Team Input'!L18</f>
        <v>100</v>
      </c>
      <c r="O18" s="7">
        <f t="shared" si="5"/>
        <v>13.527777777777786</v>
      </c>
      <c r="P18" s="7">
        <f t="shared" si="3"/>
        <v>-36.580610021786498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</row>
    <row r="19" spans="1:132">
      <c r="A19" s="12">
        <v>18</v>
      </c>
      <c r="B19" s="12"/>
      <c r="C19" s="14">
        <f>VLOOKUP('Match Score and Team Input'!B19, finaloproutput[],4, FALSE)</f>
        <v>35.128205128205131</v>
      </c>
      <c r="D19" s="14">
        <f>VLOOKUP('Match Score and Team Input'!C19, finaloproutput[],4, FALSE)</f>
        <v>40.694444444444443</v>
      </c>
      <c r="E19" s="14">
        <f>VLOOKUP('Match Score and Team Input'!D19, finaloproutput[],4, FALSE)</f>
        <v>26.487179487179489</v>
      </c>
      <c r="F19" s="14">
        <f t="shared" si="0"/>
        <v>102.30982905982906</v>
      </c>
      <c r="G19" s="14">
        <f>'Match Score and Team Input'!I19</f>
        <v>73</v>
      </c>
      <c r="H19" s="14">
        <f t="shared" si="1"/>
        <v>29.309829059829056</v>
      </c>
      <c r="I19" s="14">
        <f t="shared" si="2"/>
        <v>26.703703703703695</v>
      </c>
      <c r="J19" s="7">
        <f>VLOOKUP('Match Score and Team Input'!E19, finaloproutput[], 4, FALSE)</f>
        <v>37.75925925925926</v>
      </c>
      <c r="K19" s="7">
        <f>VLOOKUP('Match Score and Team Input'!F19, finaloproutput[], 4, FALSE)</f>
        <v>41.814814814814817</v>
      </c>
      <c r="L19" s="7">
        <f>VLOOKUP('Match Score and Team Input'!G19, finaloproutput[], 4, FALSE)</f>
        <v>39.129629629629626</v>
      </c>
      <c r="M19" s="7">
        <f t="shared" si="4"/>
        <v>118.7037037037037</v>
      </c>
      <c r="N19" s="7">
        <f>'Match Score and Team Input'!L19</f>
        <v>92</v>
      </c>
      <c r="O19" s="7">
        <f t="shared" si="5"/>
        <v>26.703703703703695</v>
      </c>
      <c r="P19" s="7">
        <f t="shared" si="3"/>
        <v>29.309829059829056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</row>
    <row r="20" spans="1:132">
      <c r="A20" s="12">
        <v>19</v>
      </c>
      <c r="B20" s="12"/>
      <c r="C20" s="14">
        <f>VLOOKUP('Match Score and Team Input'!B20, finaloproutput[],4, FALSE)</f>
        <v>41</v>
      </c>
      <c r="D20" s="14">
        <f>VLOOKUP('Match Score and Team Input'!C20, finaloproutput[],4, FALSE)</f>
        <v>39.428571428571431</v>
      </c>
      <c r="E20" s="14">
        <f>VLOOKUP('Match Score and Team Input'!D20, finaloproutput[],4, FALSE)</f>
        <v>40.785714285714285</v>
      </c>
      <c r="F20" s="14">
        <f t="shared" si="0"/>
        <v>121.21428571428572</v>
      </c>
      <c r="G20" s="14">
        <f>'Match Score and Team Input'!I20</f>
        <v>112</v>
      </c>
      <c r="H20" s="14">
        <f t="shared" si="1"/>
        <v>9.2142857142857224</v>
      </c>
      <c r="I20" s="14">
        <f t="shared" si="2"/>
        <v>-2.7777777777777715</v>
      </c>
      <c r="J20" s="7">
        <f>VLOOKUP('Match Score and Team Input'!E20, finaloproutput[], 4, FALSE)</f>
        <v>37.583333333333336</v>
      </c>
      <c r="K20" s="7">
        <f>VLOOKUP('Match Score and Team Input'!F20, finaloproutput[], 4, FALSE)</f>
        <v>38.527777777777779</v>
      </c>
      <c r="L20" s="7">
        <f>VLOOKUP('Match Score and Team Input'!G20, finaloproutput[], 4, FALSE)</f>
        <v>34.111111111111107</v>
      </c>
      <c r="M20" s="7">
        <f t="shared" si="4"/>
        <v>110.22222222222223</v>
      </c>
      <c r="N20" s="7">
        <f>'Match Score and Team Input'!L20</f>
        <v>113</v>
      </c>
      <c r="O20" s="7">
        <f t="shared" si="5"/>
        <v>-2.7777777777777715</v>
      </c>
      <c r="P20" s="7">
        <f t="shared" si="3"/>
        <v>9.2142857142857224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</row>
    <row r="21" spans="1:132">
      <c r="A21" s="12">
        <v>20</v>
      </c>
      <c r="B21" s="12"/>
      <c r="C21" s="14">
        <f>VLOOKUP('Match Score and Team Input'!B21, finaloproutput[],4, FALSE)</f>
        <v>31.333333333333332</v>
      </c>
      <c r="D21" s="14">
        <f>VLOOKUP('Match Score and Team Input'!C21, finaloproutput[],4, FALSE)</f>
        <v>30.866666666666664</v>
      </c>
      <c r="E21" s="14">
        <f>VLOOKUP('Match Score and Team Input'!D21, finaloproutput[],4, FALSE)</f>
        <v>29.27272727272727</v>
      </c>
      <c r="F21" s="14">
        <f t="shared" si="0"/>
        <v>91.472727272727269</v>
      </c>
      <c r="G21" s="14">
        <f>'Match Score and Team Input'!I21</f>
        <v>53</v>
      </c>
      <c r="H21" s="14">
        <f t="shared" si="1"/>
        <v>38.472727272727269</v>
      </c>
      <c r="I21" s="14">
        <f t="shared" si="2"/>
        <v>-11.704761904761909</v>
      </c>
      <c r="J21" s="7">
        <f>VLOOKUP('Match Score and Team Input'!E21, finaloproutput[], 4, FALSE)</f>
        <v>37.699999999999996</v>
      </c>
      <c r="K21" s="7">
        <f>VLOOKUP('Match Score and Team Input'!F21, finaloproutput[], 4, FALSE)</f>
        <v>39.428571428571431</v>
      </c>
      <c r="L21" s="7">
        <f>VLOOKUP('Match Score and Team Input'!G21, finaloproutput[], 4, FALSE)</f>
        <v>32.166666666666664</v>
      </c>
      <c r="M21" s="7">
        <f t="shared" si="4"/>
        <v>109.29523809523809</v>
      </c>
      <c r="N21" s="7">
        <f>'Match Score and Team Input'!L21</f>
        <v>121</v>
      </c>
      <c r="O21" s="7">
        <f t="shared" si="5"/>
        <v>-11.704761904761909</v>
      </c>
      <c r="P21" s="7">
        <f t="shared" si="3"/>
        <v>38.472727272727269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</row>
    <row r="22" spans="1:132">
      <c r="A22" s="12">
        <v>21</v>
      </c>
      <c r="B22" s="12"/>
      <c r="C22" s="14">
        <f>VLOOKUP('Match Score and Team Input'!B22, finaloproutput[],4, FALSE)</f>
        <v>31.538461538461537</v>
      </c>
      <c r="D22" s="14">
        <f>VLOOKUP('Match Score and Team Input'!C22, finaloproutput[],4, FALSE)</f>
        <v>41.805555555555557</v>
      </c>
      <c r="E22" s="14">
        <f>VLOOKUP('Match Score and Team Input'!D22, finaloproutput[],4, FALSE)</f>
        <v>24.851851851851851</v>
      </c>
      <c r="F22" s="14">
        <f t="shared" si="0"/>
        <v>98.195868945868938</v>
      </c>
      <c r="G22" s="14">
        <f>'Match Score and Team Input'!I22</f>
        <v>80</v>
      </c>
      <c r="H22" s="14">
        <f t="shared" si="1"/>
        <v>18.195868945868938</v>
      </c>
      <c r="I22" s="14">
        <f t="shared" si="2"/>
        <v>27.914814814814804</v>
      </c>
      <c r="J22" s="7">
        <f>VLOOKUP('Match Score and Team Input'!E22, finaloproutput[], 4, FALSE)</f>
        <v>41.814814814814817</v>
      </c>
      <c r="K22" s="7">
        <f>VLOOKUP('Match Score and Team Input'!F22, finaloproutput[], 4, FALSE)</f>
        <v>31.433333333333334</v>
      </c>
      <c r="L22" s="7">
        <f>VLOOKUP('Match Score and Team Input'!G22, finaloproutput[], 4, FALSE)</f>
        <v>35.666666666666664</v>
      </c>
      <c r="M22" s="7">
        <f t="shared" si="4"/>
        <v>108.9148148148148</v>
      </c>
      <c r="N22" s="7">
        <f>'Match Score and Team Input'!L22</f>
        <v>81</v>
      </c>
      <c r="O22" s="7">
        <f t="shared" si="5"/>
        <v>27.914814814814804</v>
      </c>
      <c r="P22" s="7">
        <f t="shared" si="3"/>
        <v>18.195868945868938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</row>
    <row r="23" spans="1:132">
      <c r="A23" s="12">
        <v>22</v>
      </c>
      <c r="B23" s="12"/>
      <c r="C23" s="14">
        <f>VLOOKUP('Match Score and Team Input'!B23, finaloproutput[],4, FALSE)</f>
        <v>40.388888888888893</v>
      </c>
      <c r="D23" s="14">
        <f>VLOOKUP('Match Score and Team Input'!C23, finaloproutput[],4, FALSE)</f>
        <v>30.533333333333331</v>
      </c>
      <c r="E23" s="14">
        <f>VLOOKUP('Match Score and Team Input'!D23, finaloproutput[],4, FALSE)</f>
        <v>21.333333333333332</v>
      </c>
      <c r="F23" s="14">
        <f t="shared" si="0"/>
        <v>92.255555555555546</v>
      </c>
      <c r="G23" s="14">
        <f>'Match Score and Team Input'!I23</f>
        <v>81</v>
      </c>
      <c r="H23" s="14">
        <f t="shared" si="1"/>
        <v>11.255555555555546</v>
      </c>
      <c r="I23" s="14">
        <f t="shared" si="2"/>
        <v>-30.003703703703707</v>
      </c>
      <c r="J23" s="7">
        <f>VLOOKUP('Match Score and Team Input'!E23, finaloproutput[], 4, FALSE)</f>
        <v>29.766666666666666</v>
      </c>
      <c r="K23" s="7">
        <f>VLOOKUP('Match Score and Team Input'!F23, finaloproutput[], 4, FALSE)</f>
        <v>31.62962962962963</v>
      </c>
      <c r="L23" s="7">
        <f>VLOOKUP('Match Score and Team Input'!G23, finaloproutput[], 4, FALSE)</f>
        <v>38.6</v>
      </c>
      <c r="M23" s="7">
        <f t="shared" si="4"/>
        <v>99.996296296296293</v>
      </c>
      <c r="N23" s="7">
        <f>'Match Score and Team Input'!L23</f>
        <v>130</v>
      </c>
      <c r="O23" s="7">
        <f t="shared" si="5"/>
        <v>-30.003703703703707</v>
      </c>
      <c r="P23" s="7">
        <f t="shared" si="3"/>
        <v>11.255555555555546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</row>
    <row r="24" spans="1:132">
      <c r="A24" s="12">
        <v>23</v>
      </c>
      <c r="B24" s="12"/>
      <c r="C24" s="14">
        <f>VLOOKUP('Match Score and Team Input'!B24, finaloproutput[],4, FALSE)</f>
        <v>40.636363636363633</v>
      </c>
      <c r="D24" s="14">
        <f>VLOOKUP('Match Score and Team Input'!C24, finaloproutput[],4, FALSE)</f>
        <v>36.800000000000004</v>
      </c>
      <c r="E24" s="14">
        <f>VLOOKUP('Match Score and Team Input'!D24, finaloproutput[],4, FALSE)</f>
        <v>23.966666666666669</v>
      </c>
      <c r="F24" s="14">
        <f t="shared" si="0"/>
        <v>101.40303030303031</v>
      </c>
      <c r="G24" s="14">
        <f>'Match Score and Team Input'!I24</f>
        <v>131</v>
      </c>
      <c r="H24" s="14">
        <f t="shared" si="1"/>
        <v>-29.596969696969694</v>
      </c>
      <c r="I24" s="14">
        <f t="shared" si="2"/>
        <v>7.3944444444444315</v>
      </c>
      <c r="J24" s="7">
        <f>VLOOKUP('Match Score and Team Input'!E24, finaloproutput[], 4, FALSE)</f>
        <v>40.694444444444443</v>
      </c>
      <c r="K24" s="7">
        <f>VLOOKUP('Match Score and Team Input'!F24, finaloproutput[], 4, FALSE)</f>
        <v>26.599999999999998</v>
      </c>
      <c r="L24" s="7">
        <f>VLOOKUP('Match Score and Team Input'!G24, finaloproutput[], 4, FALSE)</f>
        <v>23.099999999999998</v>
      </c>
      <c r="M24" s="7">
        <f t="shared" si="4"/>
        <v>90.394444444444431</v>
      </c>
      <c r="N24" s="7">
        <f>'Match Score and Team Input'!L24</f>
        <v>83</v>
      </c>
      <c r="O24" s="7">
        <f t="shared" si="5"/>
        <v>7.3944444444444315</v>
      </c>
      <c r="P24" s="7">
        <f t="shared" si="3"/>
        <v>-29.596969696969694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</row>
    <row r="25" spans="1:132">
      <c r="A25" s="12">
        <v>24</v>
      </c>
      <c r="B25" s="12"/>
      <c r="C25" s="14">
        <f>VLOOKUP('Match Score and Team Input'!B25, finaloproutput[],4, FALSE)</f>
        <v>34.766666666666666</v>
      </c>
      <c r="D25" s="14">
        <f>VLOOKUP('Match Score and Team Input'!C25, finaloproutput[],4, FALSE)</f>
        <v>22.066666666666666</v>
      </c>
      <c r="E25" s="14">
        <f>VLOOKUP('Match Score and Team Input'!D25, finaloproutput[],4, FALSE)</f>
        <v>33.595238095238095</v>
      </c>
      <c r="F25" s="14">
        <f t="shared" si="0"/>
        <v>90.428571428571416</v>
      </c>
      <c r="G25" s="14">
        <f>'Match Score and Team Input'!I25</f>
        <v>71</v>
      </c>
      <c r="H25" s="14">
        <f t="shared" si="1"/>
        <v>19.428571428571416</v>
      </c>
      <c r="I25" s="14">
        <f t="shared" si="2"/>
        <v>-2.7388888888888943</v>
      </c>
      <c r="J25" s="7">
        <f>VLOOKUP('Match Score and Team Input'!E25, finaloproutput[], 4, FALSE)</f>
        <v>38.527777777777779</v>
      </c>
      <c r="K25" s="7">
        <f>VLOOKUP('Match Score and Team Input'!F25, finaloproutput[], 4, FALSE)</f>
        <v>26.933333333333334</v>
      </c>
      <c r="L25" s="7">
        <f>VLOOKUP('Match Score and Team Input'!G25, finaloproutput[], 4, FALSE)</f>
        <v>22.8</v>
      </c>
      <c r="M25" s="7">
        <f t="shared" si="4"/>
        <v>88.261111111111106</v>
      </c>
      <c r="N25" s="7">
        <f>'Match Score and Team Input'!L25</f>
        <v>91</v>
      </c>
      <c r="O25" s="7">
        <f t="shared" si="5"/>
        <v>-2.7388888888888943</v>
      </c>
      <c r="P25" s="7">
        <f t="shared" si="3"/>
        <v>19.428571428571416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</row>
    <row r="26" spans="1:132">
      <c r="A26" s="12">
        <v>25</v>
      </c>
      <c r="B26" s="12"/>
      <c r="C26" s="14">
        <f>VLOOKUP('Match Score and Team Input'!B26, finaloproutput[],4, FALSE)</f>
        <v>33.033333333333331</v>
      </c>
      <c r="D26" s="14">
        <f>VLOOKUP('Match Score and Team Input'!C26, finaloproutput[],4, FALSE)</f>
        <v>27.133333333333336</v>
      </c>
      <c r="E26" s="14">
        <f>VLOOKUP('Match Score and Team Input'!D26, finaloproutput[],4, FALSE)</f>
        <v>29.555555555555557</v>
      </c>
      <c r="F26" s="14">
        <f t="shared" si="0"/>
        <v>89.722222222222229</v>
      </c>
      <c r="G26" s="14">
        <f>'Match Score and Team Input'!I26</f>
        <v>93</v>
      </c>
      <c r="H26" s="14">
        <f t="shared" si="1"/>
        <v>-3.2777777777777715</v>
      </c>
      <c r="I26" s="14">
        <f t="shared" si="2"/>
        <v>-15.366666666666674</v>
      </c>
      <c r="J26" s="7">
        <f>VLOOKUP('Match Score and Team Input'!E26, finaloproutput[], 4, FALSE)</f>
        <v>29.8</v>
      </c>
      <c r="K26" s="7">
        <f>VLOOKUP('Match Score and Team Input'!F26, finaloproutput[], 4, FALSE)</f>
        <v>23.5</v>
      </c>
      <c r="L26" s="7">
        <f>VLOOKUP('Match Score and Team Input'!G26, finaloproutput[], 4, FALSE)</f>
        <v>31.333333333333332</v>
      </c>
      <c r="M26" s="7">
        <f t="shared" si="4"/>
        <v>84.633333333333326</v>
      </c>
      <c r="N26" s="7">
        <f>'Match Score and Team Input'!L26</f>
        <v>100</v>
      </c>
      <c r="O26" s="7">
        <f t="shared" si="5"/>
        <v>-15.366666666666674</v>
      </c>
      <c r="P26" s="7">
        <f t="shared" si="3"/>
        <v>-3.2777777777777715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</row>
    <row r="27" spans="1:132">
      <c r="A27" s="12">
        <v>26</v>
      </c>
      <c r="B27" s="12"/>
      <c r="C27" s="14">
        <f>VLOOKUP('Match Score and Team Input'!B27, finaloproutput[],4, FALSE)</f>
        <v>29.400000000000002</v>
      </c>
      <c r="D27" s="14">
        <f>VLOOKUP('Match Score and Team Input'!C27, finaloproutput[],4, FALSE)</f>
        <v>26.033333333333331</v>
      </c>
      <c r="E27" s="14">
        <f>VLOOKUP('Match Score and Team Input'!D27, finaloproutput[],4, FALSE)</f>
        <v>26.533333333333331</v>
      </c>
      <c r="F27" s="14">
        <f t="shared" si="0"/>
        <v>81.966666666666669</v>
      </c>
      <c r="G27" s="14">
        <f>'Match Score and Team Input'!I27</f>
        <v>101</v>
      </c>
      <c r="H27" s="14">
        <f t="shared" si="1"/>
        <v>-19.033333333333331</v>
      </c>
      <c r="I27" s="14">
        <f t="shared" si="2"/>
        <v>26.092592592592581</v>
      </c>
      <c r="J27" s="7">
        <f>VLOOKUP('Match Score and Team Input'!E27, finaloproutput[], 4, FALSE)</f>
        <v>24.033333333333331</v>
      </c>
      <c r="K27" s="7">
        <f>VLOOKUP('Match Score and Team Input'!F27, finaloproutput[], 4, FALSE)</f>
        <v>27.3</v>
      </c>
      <c r="L27" s="7">
        <f>VLOOKUP('Match Score and Team Input'!G27, finaloproutput[], 4, FALSE)</f>
        <v>37.75925925925926</v>
      </c>
      <c r="M27" s="7">
        <f t="shared" si="4"/>
        <v>89.092592592592581</v>
      </c>
      <c r="N27" s="7">
        <f>'Match Score and Team Input'!L27</f>
        <v>63</v>
      </c>
      <c r="O27" s="7">
        <f t="shared" si="5"/>
        <v>26.092592592592581</v>
      </c>
      <c r="P27" s="7">
        <f t="shared" si="3"/>
        <v>-19.033333333333331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</row>
    <row r="28" spans="1:132">
      <c r="A28" s="12">
        <v>27</v>
      </c>
      <c r="B28" s="12"/>
      <c r="C28" s="14">
        <f>VLOOKUP('Match Score and Team Input'!B28, finaloproutput[],4, FALSE)</f>
        <v>29.7</v>
      </c>
      <c r="D28" s="14">
        <f>VLOOKUP('Match Score and Team Input'!C28, finaloproutput[],4, FALSE)</f>
        <v>27.444444444444443</v>
      </c>
      <c r="E28" s="14">
        <f>VLOOKUP('Match Score and Team Input'!D28, finaloproutput[],4, FALSE)</f>
        <v>26.666666666666668</v>
      </c>
      <c r="F28" s="14">
        <f t="shared" si="0"/>
        <v>83.811111111111117</v>
      </c>
      <c r="G28" s="14">
        <f>'Match Score and Team Input'!I28</f>
        <v>33</v>
      </c>
      <c r="H28" s="14">
        <f t="shared" si="1"/>
        <v>50.811111111111117</v>
      </c>
      <c r="I28" s="14">
        <f t="shared" si="2"/>
        <v>6.6575498575498671</v>
      </c>
      <c r="J28" s="7">
        <f>VLOOKUP('Match Score and Team Input'!E28, finaloproutput[], 4, FALSE)</f>
        <v>30.133333333333336</v>
      </c>
      <c r="K28" s="7">
        <f>VLOOKUP('Match Score and Team Input'!F28, finaloproutput[], 4, FALSE)</f>
        <v>26.487179487179489</v>
      </c>
      <c r="L28" s="7">
        <f>VLOOKUP('Match Score and Team Input'!G28, finaloproutput[], 4, FALSE)</f>
        <v>33.037037037037038</v>
      </c>
      <c r="M28" s="7">
        <f t="shared" si="4"/>
        <v>89.657549857549867</v>
      </c>
      <c r="N28" s="7">
        <f>'Match Score and Team Input'!L28</f>
        <v>83</v>
      </c>
      <c r="O28" s="7">
        <f t="shared" si="5"/>
        <v>6.6575498575498671</v>
      </c>
      <c r="P28" s="7">
        <f t="shared" si="3"/>
        <v>50.811111111111117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</row>
    <row r="29" spans="1:132">
      <c r="A29" s="12">
        <v>28</v>
      </c>
      <c r="B29" s="12"/>
      <c r="C29" s="14">
        <f>VLOOKUP('Match Score and Team Input'!B29, finaloproutput[],4, FALSE)</f>
        <v>37.392156862745097</v>
      </c>
      <c r="D29" s="14">
        <f>VLOOKUP('Match Score and Team Input'!C29, finaloproutput[],4, FALSE)</f>
        <v>26.133333333333336</v>
      </c>
      <c r="E29" s="14">
        <f>VLOOKUP('Match Score and Team Input'!D29, finaloproutput[],4, FALSE)</f>
        <v>41</v>
      </c>
      <c r="F29" s="14">
        <f t="shared" si="0"/>
        <v>104.52549019607844</v>
      </c>
      <c r="G29" s="14">
        <f>'Match Score and Team Input'!I29</f>
        <v>35</v>
      </c>
      <c r="H29" s="14">
        <f t="shared" si="1"/>
        <v>69.525490196078437</v>
      </c>
      <c r="I29" s="14">
        <f t="shared" si="2"/>
        <v>57</v>
      </c>
      <c r="J29" s="7">
        <f>VLOOKUP('Match Score and Team Input'!E29, finaloproutput[], 4, FALSE)</f>
        <v>32.633333333333333</v>
      </c>
      <c r="K29" s="7">
        <f>VLOOKUP('Match Score and Team Input'!F29, finaloproutput[], 4, FALSE)</f>
        <v>20.233333333333334</v>
      </c>
      <c r="L29" s="7">
        <f>VLOOKUP('Match Score and Team Input'!G29, finaloproutput[], 4, FALSE)</f>
        <v>24.133333333333336</v>
      </c>
      <c r="M29" s="7">
        <f t="shared" si="4"/>
        <v>77</v>
      </c>
      <c r="N29" s="7">
        <f>'Match Score and Team Input'!L29</f>
        <v>20</v>
      </c>
      <c r="O29" s="7">
        <f t="shared" si="5"/>
        <v>57</v>
      </c>
      <c r="P29" s="7">
        <f t="shared" si="3"/>
        <v>69.525490196078437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</row>
    <row r="30" spans="1:132">
      <c r="A30" s="12">
        <v>29</v>
      </c>
      <c r="B30" s="12"/>
      <c r="C30" s="14">
        <f>VLOOKUP('Match Score and Team Input'!B30, finaloproutput[],4, FALSE)</f>
        <v>33.25</v>
      </c>
      <c r="D30" s="14">
        <f>VLOOKUP('Match Score and Team Input'!C30, finaloproutput[],4, FALSE)</f>
        <v>27.533333333333331</v>
      </c>
      <c r="E30" s="14">
        <f>VLOOKUP('Match Score and Team Input'!D30, finaloproutput[],4, FALSE)</f>
        <v>27.466666666666669</v>
      </c>
      <c r="F30" s="14">
        <f t="shared" si="0"/>
        <v>88.25</v>
      </c>
      <c r="G30" s="14">
        <f>'Match Score and Team Input'!I30</f>
        <v>42</v>
      </c>
      <c r="H30" s="14">
        <f t="shared" si="1"/>
        <v>46.25</v>
      </c>
      <c r="I30" s="14">
        <f t="shared" si="2"/>
        <v>29.033333333333346</v>
      </c>
      <c r="J30" s="7">
        <f>VLOOKUP('Match Score and Team Input'!E30, finaloproutput[], 4, FALSE)</f>
        <v>32.5</v>
      </c>
      <c r="K30" s="7">
        <f>VLOOKUP('Match Score and Team Input'!F30, finaloproutput[], 4, FALSE)</f>
        <v>32.4</v>
      </c>
      <c r="L30" s="7">
        <f>VLOOKUP('Match Score and Team Input'!G30, finaloproutput[], 4, FALSE)</f>
        <v>27.133333333333336</v>
      </c>
      <c r="M30" s="7">
        <f t="shared" si="4"/>
        <v>92.033333333333346</v>
      </c>
      <c r="N30" s="7">
        <f>'Match Score and Team Input'!L30</f>
        <v>63</v>
      </c>
      <c r="O30" s="7">
        <f t="shared" si="5"/>
        <v>29.033333333333346</v>
      </c>
      <c r="P30" s="7">
        <f t="shared" si="3"/>
        <v>46.25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</row>
    <row r="31" spans="1:132">
      <c r="A31" s="12">
        <v>30</v>
      </c>
      <c r="B31" s="12"/>
      <c r="C31" s="14">
        <f>VLOOKUP('Match Score and Team Input'!B31, finaloproutput[],4, FALSE)</f>
        <v>23.333333333333332</v>
      </c>
      <c r="D31" s="14">
        <f>VLOOKUP('Match Score and Team Input'!C31, finaloproutput[],4, FALSE)</f>
        <v>40.785714285714285</v>
      </c>
      <c r="E31" s="14">
        <f>VLOOKUP('Match Score and Team Input'!D31, finaloproutput[],4, FALSE)</f>
        <v>31.333333333333332</v>
      </c>
      <c r="F31" s="14">
        <f t="shared" si="0"/>
        <v>95.452380952380949</v>
      </c>
      <c r="G31" s="14">
        <f>'Match Score and Team Input'!I31</f>
        <v>74</v>
      </c>
      <c r="H31" s="14">
        <f t="shared" si="1"/>
        <v>21.452380952380949</v>
      </c>
      <c r="I31" s="14">
        <f t="shared" si="2"/>
        <v>-10.720370370370375</v>
      </c>
      <c r="J31" s="7">
        <f>VLOOKUP('Match Score and Team Input'!E31, finaloproutput[], 4, FALSE)</f>
        <v>39.129629629629626</v>
      </c>
      <c r="K31" s="7">
        <f>VLOOKUP('Match Score and Team Input'!F31, finaloproutput[], 4, FALSE)</f>
        <v>37.583333333333336</v>
      </c>
      <c r="L31" s="7">
        <f>VLOOKUP('Match Score and Team Input'!G31, finaloproutput[], 4, FALSE)</f>
        <v>22.566666666666666</v>
      </c>
      <c r="M31" s="7">
        <f t="shared" si="4"/>
        <v>99.279629629629625</v>
      </c>
      <c r="N31" s="7">
        <f>'Match Score and Team Input'!L31</f>
        <v>110</v>
      </c>
      <c r="O31" s="7">
        <f t="shared" si="5"/>
        <v>-10.720370370370375</v>
      </c>
      <c r="P31" s="7">
        <f t="shared" si="3"/>
        <v>21.452380952380949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</row>
    <row r="32" spans="1:132">
      <c r="A32" s="12">
        <v>31</v>
      </c>
      <c r="B32" s="12"/>
      <c r="C32" s="14">
        <f>VLOOKUP('Match Score and Team Input'!B32, finaloproutput[],4, FALSE)</f>
        <v>41.43333333333333</v>
      </c>
      <c r="D32" s="14">
        <f>VLOOKUP('Match Score and Team Input'!C32, finaloproutput[],4, FALSE)</f>
        <v>29.27272727272727</v>
      </c>
      <c r="E32" s="14">
        <f>VLOOKUP('Match Score and Team Input'!D32, finaloproutput[],4, FALSE)</f>
        <v>36.1</v>
      </c>
      <c r="F32" s="14">
        <f t="shared" si="0"/>
        <v>106.80606060606061</v>
      </c>
      <c r="G32" s="14">
        <f>'Match Score and Team Input'!I32</f>
        <v>101</v>
      </c>
      <c r="H32" s="14">
        <f t="shared" si="1"/>
        <v>5.8060606060606119</v>
      </c>
      <c r="I32" s="14">
        <f t="shared" si="2"/>
        <v>25.299999999999997</v>
      </c>
      <c r="J32" s="7">
        <f>VLOOKUP('Match Score and Team Input'!E32, finaloproutput[], 4, FALSE)</f>
        <v>30.366666666666664</v>
      </c>
      <c r="K32" s="7">
        <f>VLOOKUP('Match Score and Team Input'!F32, finaloproutput[], 4, FALSE)</f>
        <v>23.866666666666664</v>
      </c>
      <c r="L32" s="7">
        <f>VLOOKUP('Match Score and Team Input'!G32, finaloproutput[], 4, FALSE)</f>
        <v>24.066666666666666</v>
      </c>
      <c r="M32" s="7">
        <f t="shared" si="4"/>
        <v>78.3</v>
      </c>
      <c r="N32" s="7">
        <f>'Match Score and Team Input'!L32</f>
        <v>53</v>
      </c>
      <c r="O32" s="7">
        <f t="shared" si="5"/>
        <v>25.299999999999997</v>
      </c>
      <c r="P32" s="7">
        <f t="shared" si="3"/>
        <v>5.8060606060606119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</row>
    <row r="33" spans="1:132">
      <c r="A33" s="12">
        <v>32</v>
      </c>
      <c r="B33" s="12"/>
      <c r="C33" s="14">
        <f>VLOOKUP('Match Score and Team Input'!B33, finaloproutput[],4, FALSE)</f>
        <v>20.333333333333332</v>
      </c>
      <c r="D33" s="14">
        <f>VLOOKUP('Match Score and Team Input'!C33, finaloproutput[],4, FALSE)</f>
        <v>20.766666666666666</v>
      </c>
      <c r="E33" s="14">
        <f>VLOOKUP('Match Score and Team Input'!D33, finaloproutput[],4, FALSE)</f>
        <v>31.153846153846157</v>
      </c>
      <c r="F33" s="14">
        <f t="shared" si="0"/>
        <v>72.253846153846155</v>
      </c>
      <c r="G33" s="14">
        <f>'Match Score and Team Input'!I33</f>
        <v>80</v>
      </c>
      <c r="H33" s="14">
        <f t="shared" si="1"/>
        <v>-7.7461538461538453</v>
      </c>
      <c r="I33" s="14">
        <f t="shared" si="2"/>
        <v>-56.403962703962705</v>
      </c>
      <c r="J33" s="7">
        <f>VLOOKUP('Match Score and Team Input'!E33, finaloproutput[], 4, FALSE)</f>
        <v>25.966666666666669</v>
      </c>
      <c r="K33" s="7">
        <f>VLOOKUP('Match Score and Team Input'!F33, finaloproutput[], 4, FALSE)</f>
        <v>41.205128205128204</v>
      </c>
      <c r="L33" s="7">
        <f>VLOOKUP('Match Score and Team Input'!G33, finaloproutput[], 4, FALSE)</f>
        <v>29.424242424242422</v>
      </c>
      <c r="M33" s="7">
        <f t="shared" si="4"/>
        <v>96.596037296037295</v>
      </c>
      <c r="N33" s="7">
        <f>'Match Score and Team Input'!L33</f>
        <v>153</v>
      </c>
      <c r="O33" s="7">
        <f t="shared" si="5"/>
        <v>-56.403962703962705</v>
      </c>
      <c r="P33" s="7">
        <f t="shared" si="3"/>
        <v>-7.7461538461538453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</row>
    <row r="34" spans="1:132">
      <c r="A34" s="12">
        <v>33</v>
      </c>
      <c r="B34" s="12"/>
      <c r="C34" s="14">
        <f>VLOOKUP('Match Score and Team Input'!B34, finaloproutput[],4, FALSE)</f>
        <v>17.933333333333334</v>
      </c>
      <c r="D34" s="14">
        <f>VLOOKUP('Match Score and Team Input'!C34, finaloproutput[],4, FALSE)</f>
        <v>31.481481481481481</v>
      </c>
      <c r="E34" s="14">
        <f>VLOOKUP('Match Score and Team Input'!D34, finaloproutput[],4, FALSE)</f>
        <v>28.766666666666666</v>
      </c>
      <c r="F34" s="14">
        <f t="shared" si="0"/>
        <v>78.181481481481484</v>
      </c>
      <c r="G34" s="14">
        <f>'Match Score and Team Input'!I34</f>
        <v>42</v>
      </c>
      <c r="H34" s="14">
        <f t="shared" si="1"/>
        <v>36.181481481481484</v>
      </c>
      <c r="I34" s="14">
        <f t="shared" si="2"/>
        <v>-33.633333333333326</v>
      </c>
      <c r="J34" s="7">
        <f>VLOOKUP('Match Score and Team Input'!E34, finaloproutput[], 4, FALSE)</f>
        <v>38.366666666666667</v>
      </c>
      <c r="K34" s="7">
        <f>VLOOKUP('Match Score and Team Input'!F34, finaloproutput[], 4, FALSE)</f>
        <v>29.900000000000002</v>
      </c>
      <c r="L34" s="7">
        <f>VLOOKUP('Match Score and Team Input'!G34, finaloproutput[], 4, FALSE)</f>
        <v>32.1</v>
      </c>
      <c r="M34" s="7">
        <f t="shared" si="4"/>
        <v>100.36666666666667</v>
      </c>
      <c r="N34" s="7">
        <f>'Match Score and Team Input'!L34</f>
        <v>134</v>
      </c>
      <c r="O34" s="7">
        <f t="shared" si="5"/>
        <v>-33.633333333333326</v>
      </c>
      <c r="P34" s="7">
        <f t="shared" si="3"/>
        <v>36.181481481481484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</row>
    <row r="35" spans="1:132">
      <c r="A35" s="12">
        <v>34</v>
      </c>
      <c r="B35" s="12"/>
      <c r="C35" s="14">
        <f>VLOOKUP('Match Score and Team Input'!B35, finaloproutput[],4, FALSE)</f>
        <v>32.222222222222221</v>
      </c>
      <c r="D35" s="14">
        <f>VLOOKUP('Match Score and Team Input'!C35, finaloproutput[],4, FALSE)</f>
        <v>22.5</v>
      </c>
      <c r="E35" s="14">
        <f>VLOOKUP('Match Score and Team Input'!D35, finaloproutput[],4, FALSE)</f>
        <v>25.900000000000002</v>
      </c>
      <c r="F35" s="14">
        <f t="shared" si="0"/>
        <v>80.62222222222222</v>
      </c>
      <c r="G35" s="14">
        <f>'Match Score and Team Input'!I35</f>
        <v>120</v>
      </c>
      <c r="H35" s="14">
        <f t="shared" si="1"/>
        <v>-39.37777777777778</v>
      </c>
      <c r="I35" s="14">
        <f t="shared" si="2"/>
        <v>58.711111111111109</v>
      </c>
      <c r="J35" s="7">
        <f>VLOOKUP('Match Score and Team Input'!E35, finaloproutput[], 4, FALSE)</f>
        <v>38.93333333333333</v>
      </c>
      <c r="K35" s="7">
        <f>VLOOKUP('Match Score and Team Input'!F35, finaloproutput[], 4, FALSE)</f>
        <v>24.333333333333332</v>
      </c>
      <c r="L35" s="7">
        <f>VLOOKUP('Match Score and Team Input'!G35, finaloproutput[], 4, FALSE)</f>
        <v>26.444444444444443</v>
      </c>
      <c r="M35" s="7">
        <f t="shared" si="4"/>
        <v>89.711111111111109</v>
      </c>
      <c r="N35" s="7">
        <f>'Match Score and Team Input'!L35</f>
        <v>31</v>
      </c>
      <c r="O35" s="7">
        <f t="shared" si="5"/>
        <v>58.711111111111109</v>
      </c>
      <c r="P35" s="7">
        <f t="shared" si="3"/>
        <v>-39.37777777777778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</row>
    <row r="36" spans="1:132">
      <c r="A36" s="12">
        <v>35</v>
      </c>
      <c r="B36" s="12"/>
      <c r="C36" s="14">
        <f>VLOOKUP('Match Score and Team Input'!B36, finaloproutput[],4, FALSE)</f>
        <v>28.900000000000002</v>
      </c>
      <c r="D36" s="14">
        <f>VLOOKUP('Match Score and Team Input'!C36, finaloproutput[],4, FALSE)</f>
        <v>18.866666666666667</v>
      </c>
      <c r="E36" s="14">
        <f>VLOOKUP('Match Score and Team Input'!D36, finaloproutput[],4, FALSE)</f>
        <v>35.128205128205131</v>
      </c>
      <c r="F36" s="14">
        <f t="shared" si="0"/>
        <v>82.89487179487179</v>
      </c>
      <c r="G36" s="14">
        <f>'Match Score and Team Input'!I36</f>
        <v>60</v>
      </c>
      <c r="H36" s="14">
        <f t="shared" si="1"/>
        <v>22.89487179487179</v>
      </c>
      <c r="I36" s="14">
        <f t="shared" si="2"/>
        <v>2.0185185185185048</v>
      </c>
      <c r="J36" s="7">
        <f>VLOOKUP('Match Score and Team Input'!E36, finaloproutput[], 4, FALSE)</f>
        <v>25.740740740740744</v>
      </c>
      <c r="K36" s="7">
        <f>VLOOKUP('Match Score and Team Input'!F36, finaloproutput[], 4, FALSE)</f>
        <v>34.111111111111107</v>
      </c>
      <c r="L36" s="7">
        <f>VLOOKUP('Match Score and Team Input'!G36, finaloproutput[], 4, FALSE)</f>
        <v>32.166666666666664</v>
      </c>
      <c r="M36" s="7">
        <f t="shared" si="4"/>
        <v>92.018518518518505</v>
      </c>
      <c r="N36" s="7">
        <f>'Match Score and Team Input'!L36</f>
        <v>90</v>
      </c>
      <c r="O36" s="7">
        <f t="shared" si="5"/>
        <v>2.0185185185185048</v>
      </c>
      <c r="P36" s="7">
        <f t="shared" si="3"/>
        <v>22.89487179487179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</row>
    <row r="37" spans="1:132">
      <c r="A37" s="12">
        <v>36</v>
      </c>
      <c r="B37" s="12"/>
      <c r="C37" s="14">
        <f>VLOOKUP('Match Score and Team Input'!B37, finaloproutput[],4, FALSE)</f>
        <v>37.823529411764703</v>
      </c>
      <c r="D37" s="14">
        <f>VLOOKUP('Match Score and Team Input'!C37, finaloproutput[],4, FALSE)</f>
        <v>38.203703703703702</v>
      </c>
      <c r="E37" s="14">
        <f>VLOOKUP('Match Score and Team Input'!D37, finaloproutput[],4, FALSE)</f>
        <v>36.30952380952381</v>
      </c>
      <c r="F37" s="14">
        <f t="shared" si="0"/>
        <v>112.33675692499222</v>
      </c>
      <c r="G37" s="14">
        <f>'Match Score and Team Input'!I37</f>
        <v>111</v>
      </c>
      <c r="H37" s="14">
        <f t="shared" si="1"/>
        <v>1.3367569249922155</v>
      </c>
      <c r="I37" s="14">
        <f t="shared" si="2"/>
        <v>55.733333333333334</v>
      </c>
      <c r="J37" s="7">
        <f>VLOOKUP('Match Score and Team Input'!E37, finaloproutput[], 4, FALSE)</f>
        <v>31.166666666666668</v>
      </c>
      <c r="K37" s="7">
        <f>VLOOKUP('Match Score and Team Input'!F37, finaloproutput[], 4, FALSE)</f>
        <v>29.7</v>
      </c>
      <c r="L37" s="7">
        <f>VLOOKUP('Match Score and Team Input'!G37, finaloproutput[], 4, FALSE)</f>
        <v>28.866666666666664</v>
      </c>
      <c r="M37" s="7">
        <f t="shared" si="4"/>
        <v>89.733333333333334</v>
      </c>
      <c r="N37" s="7">
        <f>'Match Score and Team Input'!L37</f>
        <v>34</v>
      </c>
      <c r="O37" s="7">
        <f t="shared" si="5"/>
        <v>55.733333333333334</v>
      </c>
      <c r="P37" s="7">
        <f t="shared" si="3"/>
        <v>1.3367569249922155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</row>
    <row r="38" spans="1:132">
      <c r="A38" s="12">
        <v>37</v>
      </c>
      <c r="B38" s="12"/>
      <c r="C38" s="14">
        <f>VLOOKUP('Match Score and Team Input'!B38, finaloproutput[],4, FALSE)</f>
        <v>38.6</v>
      </c>
      <c r="D38" s="14">
        <f>VLOOKUP('Match Score and Team Input'!C38, finaloproutput[],4, FALSE)</f>
        <v>32.4</v>
      </c>
      <c r="E38" s="14">
        <f>VLOOKUP('Match Score and Team Input'!D38, finaloproutput[],4, FALSE)</f>
        <v>22.066666666666666</v>
      </c>
      <c r="F38" s="14">
        <f t="shared" si="0"/>
        <v>93.066666666666663</v>
      </c>
      <c r="G38" s="14">
        <f>'Match Score and Team Input'!I38</f>
        <v>43</v>
      </c>
      <c r="H38" s="14">
        <f t="shared" si="1"/>
        <v>50.066666666666663</v>
      </c>
      <c r="I38" s="14">
        <f t="shared" si="2"/>
        <v>-51.861111111111114</v>
      </c>
      <c r="J38" s="7">
        <f>VLOOKUP('Match Score and Team Input'!E38, finaloproutput[], 4, FALSE)</f>
        <v>41</v>
      </c>
      <c r="K38" s="7">
        <f>VLOOKUP('Match Score and Team Input'!F38, finaloproutput[], 4, FALSE)</f>
        <v>40.694444444444443</v>
      </c>
      <c r="L38" s="7">
        <f>VLOOKUP('Match Score and Team Input'!G38, finaloproutput[], 4, FALSE)</f>
        <v>27.444444444444443</v>
      </c>
      <c r="M38" s="7">
        <f t="shared" si="4"/>
        <v>109.13888888888889</v>
      </c>
      <c r="N38" s="7">
        <f>'Match Score and Team Input'!L38</f>
        <v>161</v>
      </c>
      <c r="O38" s="7">
        <f t="shared" si="5"/>
        <v>-51.861111111111114</v>
      </c>
      <c r="P38" s="7">
        <f t="shared" si="3"/>
        <v>50.066666666666663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</row>
    <row r="39" spans="1:132">
      <c r="A39" s="12">
        <v>38</v>
      </c>
      <c r="B39" s="12"/>
      <c r="C39" s="14">
        <f>VLOOKUP('Match Score and Team Input'!B39, finaloproutput[],4, FALSE)</f>
        <v>38.527777777777779</v>
      </c>
      <c r="D39" s="14">
        <f>VLOOKUP('Match Score and Team Input'!C39, finaloproutput[],4, FALSE)</f>
        <v>21.333333333333332</v>
      </c>
      <c r="E39" s="14">
        <f>VLOOKUP('Match Score and Team Input'!D39, finaloproutput[],4, FALSE)</f>
        <v>29.7</v>
      </c>
      <c r="F39" s="14">
        <f t="shared" si="0"/>
        <v>89.561111111111117</v>
      </c>
      <c r="G39" s="14">
        <f>'Match Score and Team Input'!I39</f>
        <v>70</v>
      </c>
      <c r="H39" s="14">
        <f t="shared" si="1"/>
        <v>19.561111111111117</v>
      </c>
      <c r="I39" s="14">
        <f t="shared" si="2"/>
        <v>48.014814814814798</v>
      </c>
      <c r="J39" s="7">
        <f>VLOOKUP('Match Score and Team Input'!E39, finaloproutput[], 4, FALSE)</f>
        <v>39.129629629629626</v>
      </c>
      <c r="K39" s="7">
        <f>VLOOKUP('Match Score and Team Input'!F39, finaloproutput[], 4, FALSE)</f>
        <v>26.033333333333331</v>
      </c>
      <c r="L39" s="7">
        <f>VLOOKUP('Match Score and Team Input'!G39, finaloproutput[], 4, FALSE)</f>
        <v>24.851851851851851</v>
      </c>
      <c r="M39" s="7">
        <f t="shared" si="4"/>
        <v>90.014814814814798</v>
      </c>
      <c r="N39" s="7">
        <f>'Match Score and Team Input'!L39</f>
        <v>42</v>
      </c>
      <c r="O39" s="7">
        <f t="shared" si="5"/>
        <v>48.014814814814798</v>
      </c>
      <c r="P39" s="7">
        <f t="shared" si="3"/>
        <v>19.561111111111117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</row>
    <row r="40" spans="1:132">
      <c r="A40" s="12">
        <v>39</v>
      </c>
      <c r="B40" s="12"/>
      <c r="C40" s="14">
        <f>VLOOKUP('Match Score and Team Input'!B40, finaloproutput[],4, FALSE)</f>
        <v>23.866666666666664</v>
      </c>
      <c r="D40" s="14">
        <f>VLOOKUP('Match Score and Team Input'!C40, finaloproutput[],4, FALSE)</f>
        <v>26.133333333333336</v>
      </c>
      <c r="E40" s="14">
        <f>VLOOKUP('Match Score and Team Input'!D40, finaloproutput[],4, FALSE)</f>
        <v>35.666666666666664</v>
      </c>
      <c r="F40" s="14">
        <f t="shared" si="0"/>
        <v>85.666666666666657</v>
      </c>
      <c r="G40" s="14">
        <f>'Match Score and Team Input'!I40</f>
        <v>73</v>
      </c>
      <c r="H40" s="14">
        <f t="shared" si="1"/>
        <v>12.666666666666657</v>
      </c>
      <c r="I40" s="14">
        <f t="shared" si="2"/>
        <v>-40.433333333333337</v>
      </c>
      <c r="J40" s="7">
        <f>VLOOKUP('Match Score and Team Input'!E40, finaloproutput[], 4, FALSE)</f>
        <v>31.333333333333332</v>
      </c>
      <c r="K40" s="7">
        <f>VLOOKUP('Match Score and Team Input'!F40, finaloproutput[], 4, FALSE)</f>
        <v>27.466666666666669</v>
      </c>
      <c r="L40" s="7">
        <f>VLOOKUP('Match Score and Team Input'!G40, finaloproutput[], 4, FALSE)</f>
        <v>34.766666666666666</v>
      </c>
      <c r="M40" s="7">
        <f t="shared" si="4"/>
        <v>93.566666666666663</v>
      </c>
      <c r="N40" s="7">
        <f>'Match Score and Team Input'!L40</f>
        <v>134</v>
      </c>
      <c r="O40" s="7">
        <f t="shared" si="5"/>
        <v>-40.433333333333337</v>
      </c>
      <c r="P40" s="7">
        <f t="shared" si="3"/>
        <v>12.666666666666657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</row>
    <row r="41" spans="1:132">
      <c r="A41" s="12">
        <v>40</v>
      </c>
      <c r="B41" s="12"/>
      <c r="C41" s="14">
        <f>VLOOKUP('Match Score and Team Input'!B41, finaloproutput[],4, FALSE)</f>
        <v>26.599999999999998</v>
      </c>
      <c r="D41" s="14">
        <f>VLOOKUP('Match Score and Team Input'!C41, finaloproutput[],4, FALSE)</f>
        <v>37.699999999999996</v>
      </c>
      <c r="E41" s="14">
        <f>VLOOKUP('Match Score and Team Input'!D41, finaloproutput[],4, FALSE)</f>
        <v>27.533333333333331</v>
      </c>
      <c r="F41" s="14">
        <f t="shared" si="0"/>
        <v>91.833333333333329</v>
      </c>
      <c r="G41" s="14">
        <f>'Match Score and Team Input'!I41</f>
        <v>82</v>
      </c>
      <c r="H41" s="14">
        <f t="shared" si="1"/>
        <v>9.8333333333333286</v>
      </c>
      <c r="I41" s="14">
        <f t="shared" si="2"/>
        <v>12.433333333333337</v>
      </c>
      <c r="J41" s="7">
        <f>VLOOKUP('Match Score and Team Input'!E41, finaloproutput[], 4, FALSE)</f>
        <v>30.533333333333331</v>
      </c>
      <c r="K41" s="7">
        <f>VLOOKUP('Match Score and Team Input'!F41, finaloproutput[], 4, FALSE)</f>
        <v>29.400000000000002</v>
      </c>
      <c r="L41" s="7">
        <f>VLOOKUP('Match Score and Team Input'!G41, finaloproutput[], 4, FALSE)</f>
        <v>23.5</v>
      </c>
      <c r="M41" s="7">
        <f t="shared" si="4"/>
        <v>83.433333333333337</v>
      </c>
      <c r="N41" s="7">
        <f>'Match Score and Team Input'!L41</f>
        <v>71</v>
      </c>
      <c r="O41" s="7">
        <f t="shared" si="5"/>
        <v>12.433333333333337</v>
      </c>
      <c r="P41" s="7">
        <f t="shared" si="3"/>
        <v>9.8333333333333286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</row>
    <row r="42" spans="1:132">
      <c r="A42" s="12">
        <v>41</v>
      </c>
      <c r="B42" s="12"/>
      <c r="C42" s="14">
        <f>VLOOKUP('Match Score and Team Input'!B42, finaloproutput[],4, FALSE)</f>
        <v>33.033333333333331</v>
      </c>
      <c r="D42" s="14">
        <f>VLOOKUP('Match Score and Team Input'!C42, finaloproutput[],4, FALSE)</f>
        <v>31.433333333333334</v>
      </c>
      <c r="E42" s="14">
        <f>VLOOKUP('Match Score and Team Input'!D42, finaloproutput[],4, FALSE)</f>
        <v>38.366666666666667</v>
      </c>
      <c r="F42" s="14">
        <f t="shared" si="0"/>
        <v>102.83333333333334</v>
      </c>
      <c r="G42" s="14">
        <f>'Match Score and Team Input'!I42</f>
        <v>122</v>
      </c>
      <c r="H42" s="14">
        <f t="shared" si="1"/>
        <v>-19.166666666666657</v>
      </c>
      <c r="I42" s="14">
        <f t="shared" si="2"/>
        <v>25.38717948717948</v>
      </c>
      <c r="J42" s="7">
        <f>VLOOKUP('Match Score and Team Input'!E42, finaloproutput[], 4, FALSE)</f>
        <v>22.566666666666666</v>
      </c>
      <c r="K42" s="7">
        <f>VLOOKUP('Match Score and Team Input'!F42, finaloproutput[], 4, FALSE)</f>
        <v>26.487179487179489</v>
      </c>
      <c r="L42" s="7">
        <f>VLOOKUP('Match Score and Team Input'!G42, finaloproutput[], 4, FALSE)</f>
        <v>20.333333333333332</v>
      </c>
      <c r="M42" s="7">
        <f t="shared" si="4"/>
        <v>69.38717948717948</v>
      </c>
      <c r="N42" s="7">
        <f>'Match Score and Team Input'!L42</f>
        <v>44</v>
      </c>
      <c r="O42" s="7">
        <f t="shared" si="5"/>
        <v>25.38717948717948</v>
      </c>
      <c r="P42" s="7">
        <f t="shared" si="3"/>
        <v>-19.166666666666657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</row>
    <row r="43" spans="1:132">
      <c r="A43" s="12">
        <v>42</v>
      </c>
      <c r="B43" s="12"/>
      <c r="C43" s="14">
        <f>VLOOKUP('Match Score and Team Input'!B43, finaloproutput[],4, FALSE)</f>
        <v>29.424242424242422</v>
      </c>
      <c r="D43" s="14">
        <f>VLOOKUP('Match Score and Team Input'!C43, finaloproutput[],4, FALSE)</f>
        <v>29.900000000000002</v>
      </c>
      <c r="E43" s="14">
        <f>VLOOKUP('Match Score and Team Input'!D43, finaloproutput[],4, FALSE)</f>
        <v>25.900000000000002</v>
      </c>
      <c r="F43" s="14">
        <f t="shared" si="0"/>
        <v>85.224242424242433</v>
      </c>
      <c r="G43" s="14">
        <f>'Match Score and Team Input'!I43</f>
        <v>102</v>
      </c>
      <c r="H43" s="14">
        <f t="shared" si="1"/>
        <v>-16.775757575757567</v>
      </c>
      <c r="I43" s="14">
        <f t="shared" si="2"/>
        <v>-27.425824175824175</v>
      </c>
      <c r="J43" s="7">
        <f>VLOOKUP('Match Score and Team Input'!E43, finaloproutput[], 4, FALSE)</f>
        <v>40.785714285714285</v>
      </c>
      <c r="K43" s="7">
        <f>VLOOKUP('Match Score and Team Input'!F43, finaloproutput[], 4, FALSE)</f>
        <v>31.538461538461537</v>
      </c>
      <c r="L43" s="7">
        <f>VLOOKUP('Match Score and Team Input'!G43, finaloproutput[], 4, FALSE)</f>
        <v>33.25</v>
      </c>
      <c r="M43" s="7">
        <f t="shared" si="4"/>
        <v>105.57417582417582</v>
      </c>
      <c r="N43" s="7">
        <f>'Match Score and Team Input'!L43</f>
        <v>133</v>
      </c>
      <c r="O43" s="7">
        <f t="shared" si="5"/>
        <v>-27.425824175824175</v>
      </c>
      <c r="P43" s="7">
        <f t="shared" si="3"/>
        <v>-16.775757575757567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</row>
    <row r="44" spans="1:132">
      <c r="A44" s="12">
        <v>43</v>
      </c>
      <c r="B44" s="12"/>
      <c r="C44" s="14">
        <f>VLOOKUP('Match Score and Team Input'!B44, finaloproutput[],4, FALSE)</f>
        <v>23.966666666666669</v>
      </c>
      <c r="D44" s="14">
        <f>VLOOKUP('Match Score and Team Input'!C44, finaloproutput[],4, FALSE)</f>
        <v>26.444444444444443</v>
      </c>
      <c r="E44" s="14">
        <f>VLOOKUP('Match Score and Team Input'!D44, finaloproutput[],4, FALSE)</f>
        <v>27.133333333333336</v>
      </c>
      <c r="F44" s="14">
        <f t="shared" si="0"/>
        <v>77.544444444444451</v>
      </c>
      <c r="G44" s="14">
        <f>'Match Score and Team Input'!I44</f>
        <v>70</v>
      </c>
      <c r="H44" s="14">
        <f t="shared" si="1"/>
        <v>7.5444444444444514</v>
      </c>
      <c r="I44" s="14">
        <f t="shared" si="2"/>
        <v>71.033333333333331</v>
      </c>
      <c r="J44" s="7">
        <f>VLOOKUP('Match Score and Team Input'!E44, finaloproutput[], 4, FALSE)</f>
        <v>20.233333333333334</v>
      </c>
      <c r="K44" s="7">
        <f>VLOOKUP('Match Score and Team Input'!F44, finaloproutput[], 4, FALSE)</f>
        <v>24.033333333333331</v>
      </c>
      <c r="L44" s="7">
        <f>VLOOKUP('Match Score and Team Input'!G44, finaloproutput[], 4, FALSE)</f>
        <v>28.766666666666666</v>
      </c>
      <c r="M44" s="7">
        <f t="shared" si="4"/>
        <v>73.033333333333331</v>
      </c>
      <c r="N44" s="7">
        <f>'Match Score and Team Input'!L44</f>
        <v>2</v>
      </c>
      <c r="O44" s="7">
        <f t="shared" si="5"/>
        <v>71.033333333333331</v>
      </c>
      <c r="P44" s="7">
        <f t="shared" si="3"/>
        <v>7.5444444444444514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</row>
    <row r="45" spans="1:132">
      <c r="A45" s="12">
        <v>44</v>
      </c>
      <c r="B45" s="12"/>
      <c r="C45" s="14">
        <f>VLOOKUP('Match Score and Team Input'!B45, finaloproutput[],4, FALSE)</f>
        <v>39.428571428571431</v>
      </c>
      <c r="D45" s="14">
        <f>VLOOKUP('Match Score and Team Input'!C45, finaloproutput[],4, FALSE)</f>
        <v>26.933333333333334</v>
      </c>
      <c r="E45" s="14">
        <f>VLOOKUP('Match Score and Team Input'!D45, finaloproutput[],4, FALSE)</f>
        <v>31.166666666666668</v>
      </c>
      <c r="F45" s="14">
        <f t="shared" si="0"/>
        <v>97.528571428571439</v>
      </c>
      <c r="G45" s="14">
        <f>'Match Score and Team Input'!I45</f>
        <v>110</v>
      </c>
      <c r="H45" s="14">
        <f t="shared" si="1"/>
        <v>-12.471428571428561</v>
      </c>
      <c r="I45" s="14">
        <f t="shared" si="2"/>
        <v>-0.97920227920226921</v>
      </c>
      <c r="J45" s="7">
        <f>VLOOKUP('Match Score and Team Input'!E45, finaloproutput[], 4, FALSE)</f>
        <v>27.133333333333336</v>
      </c>
      <c r="K45" s="7">
        <f>VLOOKUP('Match Score and Team Input'!F45, finaloproutput[], 4, FALSE)</f>
        <v>35.128205128205131</v>
      </c>
      <c r="L45" s="7">
        <f>VLOOKUP('Match Score and Team Input'!G45, finaloproutput[], 4, FALSE)</f>
        <v>37.75925925925926</v>
      </c>
      <c r="M45" s="7">
        <f t="shared" si="4"/>
        <v>100.02079772079773</v>
      </c>
      <c r="N45" s="7">
        <f>'Match Score and Team Input'!L45</f>
        <v>101</v>
      </c>
      <c r="O45" s="7">
        <f t="shared" si="5"/>
        <v>-0.97920227920226921</v>
      </c>
      <c r="P45" s="7">
        <f t="shared" si="3"/>
        <v>-12.471428571428561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</row>
    <row r="46" spans="1:132">
      <c r="A46" s="12">
        <v>45</v>
      </c>
      <c r="B46" s="12"/>
      <c r="C46" s="14">
        <f>VLOOKUP('Match Score and Team Input'!B46, finaloproutput[],4, FALSE)</f>
        <v>20.766666666666666</v>
      </c>
      <c r="D46" s="14">
        <f>VLOOKUP('Match Score and Team Input'!C46, finaloproutput[],4, FALSE)</f>
        <v>32.166666666666664</v>
      </c>
      <c r="E46" s="14">
        <f>VLOOKUP('Match Score and Team Input'!D46, finaloproutput[],4, FALSE)</f>
        <v>23.099999999999998</v>
      </c>
      <c r="F46" s="14">
        <f t="shared" si="0"/>
        <v>76.033333333333331</v>
      </c>
      <c r="G46" s="14">
        <f>'Match Score and Team Input'!I46</f>
        <v>50</v>
      </c>
      <c r="H46" s="14">
        <f t="shared" si="1"/>
        <v>26.033333333333331</v>
      </c>
      <c r="I46" s="14">
        <f t="shared" si="2"/>
        <v>-95.635620915032689</v>
      </c>
      <c r="J46" s="7">
        <f>VLOOKUP('Match Score and Team Input'!E46, finaloproutput[], 4, FALSE)</f>
        <v>37.583333333333336</v>
      </c>
      <c r="K46" s="7">
        <f>VLOOKUP('Match Score and Team Input'!F46, finaloproutput[], 4, FALSE)</f>
        <v>37.392156862745097</v>
      </c>
      <c r="L46" s="7">
        <f>VLOOKUP('Match Score and Team Input'!G46, finaloproutput[], 4, FALSE)</f>
        <v>40.388888888888893</v>
      </c>
      <c r="M46" s="7">
        <f t="shared" si="4"/>
        <v>115.36437908496731</v>
      </c>
      <c r="N46" s="7">
        <f>'Match Score and Team Input'!L46</f>
        <v>211</v>
      </c>
      <c r="O46" s="7">
        <f t="shared" si="5"/>
        <v>-95.635620915032689</v>
      </c>
      <c r="P46" s="7">
        <f t="shared" si="3"/>
        <v>26.033333333333331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</row>
    <row r="47" spans="1:132">
      <c r="A47" s="12">
        <v>46</v>
      </c>
      <c r="B47" s="12"/>
      <c r="C47" s="14">
        <f>VLOOKUP('Match Score and Team Input'!B47, finaloproutput[],4, FALSE)</f>
        <v>41.205128205128204</v>
      </c>
      <c r="D47" s="14">
        <f>VLOOKUP('Match Score and Team Input'!C47, finaloproutput[],4, FALSE)</f>
        <v>30.133333333333336</v>
      </c>
      <c r="E47" s="14">
        <f>VLOOKUP('Match Score and Team Input'!D47, finaloproutput[],4, FALSE)</f>
        <v>31.481481481481481</v>
      </c>
      <c r="F47" s="14">
        <f t="shared" si="0"/>
        <v>102.81994301994303</v>
      </c>
      <c r="G47" s="14">
        <f>'Match Score and Team Input'!I47</f>
        <v>151</v>
      </c>
      <c r="H47" s="14">
        <f t="shared" si="1"/>
        <v>-48.180056980056975</v>
      </c>
      <c r="I47" s="14">
        <f t="shared" si="2"/>
        <v>10.751851851851853</v>
      </c>
      <c r="J47" s="7">
        <f>VLOOKUP('Match Score and Team Input'!E47, finaloproutput[], 4, FALSE)</f>
        <v>31.62962962962963</v>
      </c>
      <c r="K47" s="7">
        <f>VLOOKUP('Match Score and Team Input'!F47, finaloproutput[], 4, FALSE)</f>
        <v>28.900000000000002</v>
      </c>
      <c r="L47" s="7">
        <f>VLOOKUP('Match Score and Team Input'!G47, finaloproutput[], 4, FALSE)</f>
        <v>32.222222222222221</v>
      </c>
      <c r="M47" s="7">
        <f t="shared" si="4"/>
        <v>92.751851851851853</v>
      </c>
      <c r="N47" s="7">
        <f>'Match Score and Team Input'!L47</f>
        <v>82</v>
      </c>
      <c r="O47" s="7">
        <f t="shared" si="5"/>
        <v>10.751851851851853</v>
      </c>
      <c r="P47" s="7">
        <f t="shared" si="3"/>
        <v>-48.180056980056975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</row>
    <row r="48" spans="1:132">
      <c r="A48" s="12">
        <v>47</v>
      </c>
      <c r="B48" s="12"/>
      <c r="C48" s="14">
        <f>VLOOKUP('Match Score and Team Input'!B48, finaloproutput[],4, FALSE)</f>
        <v>31.153846153846157</v>
      </c>
      <c r="D48" s="14">
        <f>VLOOKUP('Match Score and Team Input'!C48, finaloproutput[],4, FALSE)</f>
        <v>22.8</v>
      </c>
      <c r="E48" s="14">
        <f>VLOOKUP('Match Score and Team Input'!D48, finaloproutput[],4, FALSE)</f>
        <v>24.066666666666666</v>
      </c>
      <c r="F48" s="14">
        <f t="shared" si="0"/>
        <v>78.02051282051282</v>
      </c>
      <c r="G48" s="14">
        <f>'Match Score and Team Input'!I48</f>
        <v>40</v>
      </c>
      <c r="H48" s="14">
        <f t="shared" si="1"/>
        <v>38.02051282051282</v>
      </c>
      <c r="I48" s="14">
        <f t="shared" si="2"/>
        <v>-18.200000000000003</v>
      </c>
      <c r="J48" s="7">
        <f>VLOOKUP('Match Score and Team Input'!E48, finaloproutput[], 4, FALSE)</f>
        <v>36.800000000000004</v>
      </c>
      <c r="K48" s="7">
        <f>VLOOKUP('Match Score and Team Input'!F48, finaloproutput[], 4, FALSE)</f>
        <v>29.7</v>
      </c>
      <c r="L48" s="7">
        <f>VLOOKUP('Match Score and Team Input'!G48, finaloproutput[], 4, FALSE)</f>
        <v>27.3</v>
      </c>
      <c r="M48" s="7">
        <f t="shared" si="4"/>
        <v>93.8</v>
      </c>
      <c r="N48" s="7">
        <f>'Match Score and Team Input'!L48</f>
        <v>112</v>
      </c>
      <c r="O48" s="7">
        <f t="shared" si="5"/>
        <v>-18.200000000000003</v>
      </c>
      <c r="P48" s="7">
        <f t="shared" si="3"/>
        <v>38.02051282051282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132">
      <c r="A49" s="12">
        <v>48</v>
      </c>
      <c r="B49" s="12"/>
      <c r="C49" s="14">
        <f>VLOOKUP('Match Score and Team Input'!B49, finaloproutput[],4, FALSE)</f>
        <v>32.1</v>
      </c>
      <c r="D49" s="14">
        <f>VLOOKUP('Match Score and Team Input'!C49, finaloproutput[],4, FALSE)</f>
        <v>30.366666666666664</v>
      </c>
      <c r="E49" s="14">
        <f>VLOOKUP('Match Score and Team Input'!D49, finaloproutput[],4, FALSE)</f>
        <v>38.203703703703702</v>
      </c>
      <c r="F49" s="14">
        <f t="shared" si="0"/>
        <v>100.67037037037036</v>
      </c>
      <c r="G49" s="14">
        <f>'Match Score and Team Input'!I49</f>
        <v>114</v>
      </c>
      <c r="H49" s="14">
        <f t="shared" si="1"/>
        <v>-13.329629629629636</v>
      </c>
      <c r="I49" s="14">
        <f t="shared" si="2"/>
        <v>24.73333333333332</v>
      </c>
      <c r="J49" s="7">
        <f>VLOOKUP('Match Score and Team Input'!E49, finaloproutput[], 4, FALSE)</f>
        <v>29.766666666666666</v>
      </c>
      <c r="K49" s="7">
        <f>VLOOKUP('Match Score and Team Input'!F49, finaloproutput[], 4, FALSE)</f>
        <v>24.333333333333332</v>
      </c>
      <c r="L49" s="7">
        <f>VLOOKUP('Match Score and Team Input'!G49, finaloproutput[], 4, FALSE)</f>
        <v>32.633333333333333</v>
      </c>
      <c r="M49" s="7">
        <f t="shared" si="4"/>
        <v>86.73333333333332</v>
      </c>
      <c r="N49" s="7">
        <f>'Match Score and Team Input'!L49</f>
        <v>62</v>
      </c>
      <c r="O49" s="7">
        <f t="shared" si="5"/>
        <v>24.73333333333332</v>
      </c>
      <c r="P49" s="7">
        <f t="shared" si="3"/>
        <v>-13.329629629629636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132">
      <c r="A50" s="12">
        <v>49</v>
      </c>
      <c r="B50" s="12"/>
      <c r="C50" s="14">
        <f>VLOOKUP('Match Score and Team Input'!B50, finaloproutput[],4, FALSE)</f>
        <v>17.933333333333334</v>
      </c>
      <c r="D50" s="14">
        <f>VLOOKUP('Match Score and Team Input'!C50, finaloproutput[],4, FALSE)</f>
        <v>29.27272727272727</v>
      </c>
      <c r="E50" s="14">
        <f>VLOOKUP('Match Score and Team Input'!D50, finaloproutput[],4, FALSE)</f>
        <v>18.866666666666667</v>
      </c>
      <c r="F50" s="14">
        <f t="shared" si="0"/>
        <v>66.072727272727263</v>
      </c>
      <c r="G50" s="14">
        <f>'Match Score and Team Input'!I50</f>
        <v>22</v>
      </c>
      <c r="H50" s="14">
        <f t="shared" si="1"/>
        <v>44.072727272727263</v>
      </c>
      <c r="I50" s="14">
        <f t="shared" si="2"/>
        <v>-7.3904761904761926</v>
      </c>
      <c r="J50" s="7">
        <f>VLOOKUP('Match Score and Team Input'!E50, finaloproutput[], 4, FALSE)</f>
        <v>25.966666666666669</v>
      </c>
      <c r="K50" s="7">
        <f>VLOOKUP('Match Score and Team Input'!F50, finaloproutput[], 4, FALSE)</f>
        <v>36.30952380952381</v>
      </c>
      <c r="L50" s="7">
        <f>VLOOKUP('Match Score and Team Input'!G50, finaloproutput[], 4, FALSE)</f>
        <v>23.333333333333332</v>
      </c>
      <c r="M50" s="7">
        <f t="shared" si="4"/>
        <v>85.609523809523807</v>
      </c>
      <c r="N50" s="7">
        <f>'Match Score and Team Input'!L50</f>
        <v>93</v>
      </c>
      <c r="O50" s="7">
        <f t="shared" si="5"/>
        <v>-7.3904761904761926</v>
      </c>
      <c r="P50" s="7">
        <f t="shared" si="3"/>
        <v>44.072727272727263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</row>
    <row r="51" spans="1:132">
      <c r="A51" s="12">
        <v>50</v>
      </c>
      <c r="B51" s="12"/>
      <c r="C51" s="14">
        <f>VLOOKUP('Match Score and Team Input'!B51, finaloproutput[],4, FALSE)</f>
        <v>31.333333333333332</v>
      </c>
      <c r="D51" s="14">
        <f>VLOOKUP('Match Score and Team Input'!C51, finaloproutput[],4, FALSE)</f>
        <v>33.595238095238095</v>
      </c>
      <c r="E51" s="14">
        <f>VLOOKUP('Match Score and Team Input'!D51, finaloproutput[],4, FALSE)</f>
        <v>22.5</v>
      </c>
      <c r="F51" s="14">
        <f t="shared" si="0"/>
        <v>87.428571428571431</v>
      </c>
      <c r="G51" s="14">
        <f>'Match Score and Team Input'!I51</f>
        <v>123</v>
      </c>
      <c r="H51" s="14">
        <f t="shared" si="1"/>
        <v>-35.571428571428569</v>
      </c>
      <c r="I51" s="14">
        <f t="shared" si="2"/>
        <v>-73.714814814814815</v>
      </c>
      <c r="J51" s="7">
        <f>VLOOKUP('Match Score and Team Input'!E51, finaloproutput[], 4, FALSE)</f>
        <v>41.814814814814817</v>
      </c>
      <c r="K51" s="7">
        <f>VLOOKUP('Match Score and Team Input'!F51, finaloproutput[], 4, FALSE)</f>
        <v>33.037037037037038</v>
      </c>
      <c r="L51" s="7">
        <f>VLOOKUP('Match Score and Team Input'!G51, finaloproutput[], 4, FALSE)</f>
        <v>41.43333333333333</v>
      </c>
      <c r="M51" s="7">
        <f t="shared" si="4"/>
        <v>116.28518518518518</v>
      </c>
      <c r="N51" s="7">
        <f>'Match Score and Team Input'!L51</f>
        <v>190</v>
      </c>
      <c r="O51" s="7">
        <f t="shared" si="5"/>
        <v>-73.714814814814815</v>
      </c>
      <c r="P51" s="7">
        <f t="shared" si="3"/>
        <v>-35.571428571428569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</row>
    <row r="52" spans="1:132">
      <c r="A52" s="12">
        <v>51</v>
      </c>
      <c r="B52" s="12"/>
      <c r="C52" s="14">
        <f>VLOOKUP('Match Score and Team Input'!B52, finaloproutput[],4, FALSE)</f>
        <v>32.5</v>
      </c>
      <c r="D52" s="14">
        <f>VLOOKUP('Match Score and Team Input'!C52, finaloproutput[],4, FALSE)</f>
        <v>26.666666666666668</v>
      </c>
      <c r="E52" s="14">
        <f>VLOOKUP('Match Score and Team Input'!D52, finaloproutput[],4, FALSE)</f>
        <v>26.533333333333331</v>
      </c>
      <c r="F52" s="14">
        <f t="shared" si="0"/>
        <v>85.7</v>
      </c>
      <c r="G52" s="14">
        <f>'Match Score and Team Input'!I52</f>
        <v>73</v>
      </c>
      <c r="H52" s="14">
        <f t="shared" si="1"/>
        <v>12.700000000000003</v>
      </c>
      <c r="I52" s="14">
        <f t="shared" si="2"/>
        <v>4.5555555555555571</v>
      </c>
      <c r="J52" s="7">
        <f>VLOOKUP('Match Score and Team Input'!E52, finaloproutput[], 4, FALSE)</f>
        <v>30.866666666666664</v>
      </c>
      <c r="K52" s="7">
        <f>VLOOKUP('Match Score and Team Input'!F52, finaloproutput[], 4, FALSE)</f>
        <v>24.133333333333336</v>
      </c>
      <c r="L52" s="7">
        <f>VLOOKUP('Match Score and Team Input'!G52, finaloproutput[], 4, FALSE)</f>
        <v>29.555555555555557</v>
      </c>
      <c r="M52" s="7">
        <f t="shared" si="4"/>
        <v>84.555555555555557</v>
      </c>
      <c r="N52" s="7">
        <f>'Match Score and Team Input'!L52</f>
        <v>80</v>
      </c>
      <c r="O52" s="7">
        <f t="shared" si="5"/>
        <v>4.5555555555555571</v>
      </c>
      <c r="P52" s="7">
        <f t="shared" si="3"/>
        <v>12.700000000000003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</row>
    <row r="53" spans="1:132">
      <c r="A53" s="12">
        <v>52</v>
      </c>
      <c r="B53" s="12"/>
      <c r="C53" s="14">
        <f>VLOOKUP('Match Score and Team Input'!B53, finaloproutput[],4, FALSE)</f>
        <v>37.823529411764703</v>
      </c>
      <c r="D53" s="14">
        <f>VLOOKUP('Match Score and Team Input'!C53, finaloproutput[],4, FALSE)</f>
        <v>40.636363636363633</v>
      </c>
      <c r="E53" s="14">
        <f>VLOOKUP('Match Score and Team Input'!D53, finaloproutput[],4, FALSE)</f>
        <v>38.93333333333333</v>
      </c>
      <c r="F53" s="14">
        <f t="shared" si="0"/>
        <v>117.39322638146166</v>
      </c>
      <c r="G53" s="14">
        <f>'Match Score and Team Input'!I53</f>
        <v>71</v>
      </c>
      <c r="H53" s="14">
        <f t="shared" si="1"/>
        <v>46.393226381461659</v>
      </c>
      <c r="I53" s="14">
        <f t="shared" si="2"/>
        <v>-21.120370370370367</v>
      </c>
      <c r="J53" s="7">
        <f>VLOOKUP('Match Score and Team Input'!E53, finaloproutput[], 4, FALSE)</f>
        <v>31.333333333333332</v>
      </c>
      <c r="K53" s="7">
        <f>VLOOKUP('Match Score and Team Input'!F53, finaloproutput[], 4, FALSE)</f>
        <v>41.805555555555557</v>
      </c>
      <c r="L53" s="7">
        <f>VLOOKUP('Match Score and Team Input'!G53, finaloproutput[], 4, FALSE)</f>
        <v>25.740740740740744</v>
      </c>
      <c r="M53" s="7">
        <f t="shared" si="4"/>
        <v>98.879629629629633</v>
      </c>
      <c r="N53" s="7">
        <f>'Match Score and Team Input'!L53</f>
        <v>120</v>
      </c>
      <c r="O53" s="7">
        <f t="shared" si="5"/>
        <v>-21.120370370370367</v>
      </c>
      <c r="P53" s="7">
        <f t="shared" si="3"/>
        <v>46.393226381461659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</row>
    <row r="54" spans="1:132">
      <c r="A54" s="12">
        <v>53</v>
      </c>
      <c r="B54" s="12"/>
      <c r="C54" s="14">
        <f>VLOOKUP('Match Score and Team Input'!B54, finaloproutput[],4, FALSE)</f>
        <v>33.25</v>
      </c>
      <c r="D54" s="14">
        <f>VLOOKUP('Match Score and Team Input'!C54, finaloproutput[],4, FALSE)</f>
        <v>36.1</v>
      </c>
      <c r="E54" s="14">
        <f>VLOOKUP('Match Score and Team Input'!D54, finaloproutput[],4, FALSE)</f>
        <v>28.866666666666664</v>
      </c>
      <c r="F54" s="14">
        <f t="shared" si="0"/>
        <v>98.216666666666654</v>
      </c>
      <c r="G54" s="14">
        <f>'Match Score and Team Input'!I54</f>
        <v>160</v>
      </c>
      <c r="H54" s="14">
        <f t="shared" si="1"/>
        <v>-61.783333333333346</v>
      </c>
      <c r="I54" s="14">
        <f t="shared" si="2"/>
        <v>15.577777777777769</v>
      </c>
      <c r="J54" s="7">
        <f>VLOOKUP('Match Score and Team Input'!E54, finaloproutput[], 4, FALSE)</f>
        <v>35.666666666666664</v>
      </c>
      <c r="K54" s="7">
        <f>VLOOKUP('Match Score and Team Input'!F54, finaloproutput[], 4, FALSE)</f>
        <v>34.111111111111107</v>
      </c>
      <c r="L54" s="7">
        <f>VLOOKUP('Match Score and Team Input'!G54, finaloproutput[], 4, FALSE)</f>
        <v>29.8</v>
      </c>
      <c r="M54" s="7">
        <f t="shared" si="4"/>
        <v>99.577777777777769</v>
      </c>
      <c r="N54" s="7">
        <f>'Match Score and Team Input'!L54</f>
        <v>84</v>
      </c>
      <c r="O54" s="7">
        <f t="shared" si="5"/>
        <v>15.577777777777769</v>
      </c>
      <c r="P54" s="7">
        <f t="shared" si="3"/>
        <v>-61.783333333333346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</row>
    <row r="55" spans="1:132">
      <c r="A55" s="12">
        <v>54</v>
      </c>
      <c r="B55" s="12"/>
      <c r="C55" s="14">
        <f>VLOOKUP('Match Score and Team Input'!B55, finaloproutput[],4, FALSE)</f>
        <v>20.766666666666666</v>
      </c>
      <c r="D55" s="14">
        <f>VLOOKUP('Match Score and Team Input'!C55, finaloproutput[],4, FALSE)</f>
        <v>25.900000000000002</v>
      </c>
      <c r="E55" s="14">
        <f>VLOOKUP('Match Score and Team Input'!D55, finaloproutput[],4, FALSE)</f>
        <v>26.487179487179489</v>
      </c>
      <c r="F55" s="14">
        <f t="shared" si="0"/>
        <v>73.15384615384616</v>
      </c>
      <c r="G55" s="14">
        <f>'Match Score and Team Input'!I55</f>
        <v>32</v>
      </c>
      <c r="H55" s="14">
        <f t="shared" si="1"/>
        <v>41.15384615384616</v>
      </c>
      <c r="I55" s="14">
        <f t="shared" si="2"/>
        <v>10.666666666666671</v>
      </c>
      <c r="J55" s="7">
        <f>VLOOKUP('Match Score and Team Input'!E55, finaloproutput[], 4, FALSE)</f>
        <v>29.400000000000002</v>
      </c>
      <c r="K55" s="7">
        <f>VLOOKUP('Match Score and Team Input'!F55, finaloproutput[], 4, FALSE)</f>
        <v>26.133333333333336</v>
      </c>
      <c r="L55" s="7">
        <f>VLOOKUP('Match Score and Team Input'!G55, finaloproutput[], 4, FALSE)</f>
        <v>27.133333333333336</v>
      </c>
      <c r="M55" s="7">
        <f t="shared" si="4"/>
        <v>82.666666666666671</v>
      </c>
      <c r="N55" s="7">
        <f>'Match Score and Team Input'!L55</f>
        <v>72</v>
      </c>
      <c r="O55" s="7">
        <f t="shared" si="5"/>
        <v>10.666666666666671</v>
      </c>
      <c r="P55" s="7">
        <f t="shared" si="3"/>
        <v>41.15384615384616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</row>
    <row r="56" spans="1:132">
      <c r="A56" s="12">
        <v>55</v>
      </c>
      <c r="B56" s="12"/>
      <c r="C56" s="14">
        <f>VLOOKUP('Match Score and Team Input'!B56, finaloproutput[],4, FALSE)</f>
        <v>28.900000000000002</v>
      </c>
      <c r="D56" s="14">
        <f>VLOOKUP('Match Score and Team Input'!C56, finaloproutput[],4, FALSE)</f>
        <v>32.4</v>
      </c>
      <c r="E56" s="14">
        <f>VLOOKUP('Match Score and Team Input'!D56, finaloproutput[],4, FALSE)</f>
        <v>23.5</v>
      </c>
      <c r="F56" s="14">
        <f t="shared" si="0"/>
        <v>84.8</v>
      </c>
      <c r="G56" s="14">
        <f>'Match Score and Team Input'!I56</f>
        <v>32</v>
      </c>
      <c r="H56" s="14">
        <f t="shared" si="1"/>
        <v>52.8</v>
      </c>
      <c r="I56" s="14">
        <f t="shared" si="2"/>
        <v>-43.276984126984118</v>
      </c>
      <c r="J56" s="7">
        <f>VLOOKUP('Match Score and Team Input'!E56, finaloproutput[], 4, FALSE)</f>
        <v>38.527777777777779</v>
      </c>
      <c r="K56" s="7">
        <f>VLOOKUP('Match Score and Team Input'!F56, finaloproutput[], 4, FALSE)</f>
        <v>28.766666666666666</v>
      </c>
      <c r="L56" s="7">
        <f>VLOOKUP('Match Score and Team Input'!G56, finaloproutput[], 4, FALSE)</f>
        <v>39.428571428571431</v>
      </c>
      <c r="M56" s="7">
        <f t="shared" si="4"/>
        <v>106.72301587301588</v>
      </c>
      <c r="N56" s="7">
        <f>'Match Score and Team Input'!L56</f>
        <v>150</v>
      </c>
      <c r="O56" s="7">
        <f t="shared" si="5"/>
        <v>-43.276984126984118</v>
      </c>
      <c r="P56" s="7">
        <f t="shared" si="3"/>
        <v>52.8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</row>
    <row r="57" spans="1:132">
      <c r="A57" s="12">
        <v>56</v>
      </c>
      <c r="B57" s="12"/>
      <c r="C57" s="14">
        <f>VLOOKUP('Match Score and Team Input'!B57, finaloproutput[],4, FALSE)</f>
        <v>37.392156862745097</v>
      </c>
      <c r="D57" s="14">
        <f>VLOOKUP('Match Score and Team Input'!C57, finaloproutput[],4, FALSE)</f>
        <v>34.766666666666666</v>
      </c>
      <c r="E57" s="14">
        <f>VLOOKUP('Match Score and Team Input'!D57, finaloproutput[],4, FALSE)</f>
        <v>27.533333333333331</v>
      </c>
      <c r="F57" s="14">
        <f t="shared" si="0"/>
        <v>99.692156862745094</v>
      </c>
      <c r="G57" s="14">
        <f>'Match Score and Team Input'!I57</f>
        <v>93</v>
      </c>
      <c r="H57" s="14">
        <f t="shared" si="1"/>
        <v>6.6921568627450938</v>
      </c>
      <c r="I57" s="14">
        <f t="shared" si="2"/>
        <v>-36.047619047619037</v>
      </c>
      <c r="J57" s="7">
        <f>VLOOKUP('Match Score and Team Input'!E57, finaloproutput[], 4, FALSE)</f>
        <v>40.785714285714285</v>
      </c>
      <c r="K57" s="7">
        <f>VLOOKUP('Match Score and Team Input'!F57, finaloproutput[], 4, FALSE)</f>
        <v>38.366666666666667</v>
      </c>
      <c r="L57" s="7">
        <f>VLOOKUP('Match Score and Team Input'!G57, finaloproutput[], 4, FALSE)</f>
        <v>36.800000000000004</v>
      </c>
      <c r="M57" s="7">
        <f t="shared" si="4"/>
        <v>115.95238095238096</v>
      </c>
      <c r="N57" s="7">
        <f>'Match Score and Team Input'!L57</f>
        <v>152</v>
      </c>
      <c r="O57" s="7">
        <f t="shared" si="5"/>
        <v>-36.047619047619037</v>
      </c>
      <c r="P57" s="7">
        <f t="shared" si="3"/>
        <v>6.6921568627450938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</row>
    <row r="58" spans="1:132">
      <c r="A58" s="12">
        <v>57</v>
      </c>
      <c r="B58" s="12"/>
      <c r="C58" s="14">
        <f>VLOOKUP('Match Score and Team Input'!B58, finaloproutput[],4, FALSE)</f>
        <v>31.333333333333332</v>
      </c>
      <c r="D58" s="14">
        <f>VLOOKUP('Match Score and Team Input'!C58, finaloproutput[],4, FALSE)</f>
        <v>25.966666666666669</v>
      </c>
      <c r="E58" s="14">
        <f>VLOOKUP('Match Score and Team Input'!D58, finaloproutput[],4, FALSE)</f>
        <v>30.533333333333331</v>
      </c>
      <c r="F58" s="14">
        <f t="shared" si="0"/>
        <v>87.833333333333329</v>
      </c>
      <c r="G58" s="14">
        <f>'Match Score and Team Input'!I58</f>
        <v>63</v>
      </c>
      <c r="H58" s="14">
        <f t="shared" si="1"/>
        <v>24.833333333333329</v>
      </c>
      <c r="I58" s="14">
        <f t="shared" si="2"/>
        <v>6.9925925925925867</v>
      </c>
      <c r="J58" s="7">
        <f>VLOOKUP('Match Score and Team Input'!E58, finaloproutput[], 4, FALSE)</f>
        <v>29.900000000000002</v>
      </c>
      <c r="K58" s="7">
        <f>VLOOKUP('Match Score and Team Input'!F58, finaloproutput[], 4, FALSE)</f>
        <v>37.75925925925926</v>
      </c>
      <c r="L58" s="7">
        <f>VLOOKUP('Match Score and Team Input'!G58, finaloproutput[], 4, FALSE)</f>
        <v>24.333333333333332</v>
      </c>
      <c r="M58" s="7">
        <f t="shared" si="4"/>
        <v>91.992592592592587</v>
      </c>
      <c r="N58" s="7">
        <f>'Match Score and Team Input'!L58</f>
        <v>85</v>
      </c>
      <c r="O58" s="7">
        <f t="shared" si="5"/>
        <v>6.9925925925925867</v>
      </c>
      <c r="P58" s="7">
        <f t="shared" si="3"/>
        <v>24.833333333333329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</row>
    <row r="59" spans="1:132">
      <c r="A59" s="12">
        <v>58</v>
      </c>
      <c r="B59" s="12"/>
      <c r="C59" s="14">
        <f>VLOOKUP('Match Score and Team Input'!B59, finaloproutput[],4, FALSE)</f>
        <v>22.5</v>
      </c>
      <c r="D59" s="14">
        <f>VLOOKUP('Match Score and Team Input'!C59, finaloproutput[],4, FALSE)</f>
        <v>22.8</v>
      </c>
      <c r="E59" s="14">
        <f>VLOOKUP('Match Score and Team Input'!D59, finaloproutput[],4, FALSE)</f>
        <v>29.7</v>
      </c>
      <c r="F59" s="14">
        <f t="shared" si="0"/>
        <v>75</v>
      </c>
      <c r="G59" s="14">
        <f>'Match Score and Team Input'!I59</f>
        <v>53</v>
      </c>
      <c r="H59" s="14">
        <f t="shared" si="1"/>
        <v>22</v>
      </c>
      <c r="I59" s="14">
        <f t="shared" si="2"/>
        <v>-60.620370370370367</v>
      </c>
      <c r="J59" s="7">
        <f>VLOOKUP('Match Score and Team Input'!E59, finaloproutput[], 4, FALSE)</f>
        <v>31.481481481481481</v>
      </c>
      <c r="K59" s="7">
        <f>VLOOKUP('Match Score and Team Input'!F59, finaloproutput[], 4, FALSE)</f>
        <v>38.203703703703702</v>
      </c>
      <c r="L59" s="7">
        <f>VLOOKUP('Match Score and Team Input'!G59, finaloproutput[], 4, FALSE)</f>
        <v>40.694444444444443</v>
      </c>
      <c r="M59" s="7">
        <f t="shared" si="4"/>
        <v>110.37962962962963</v>
      </c>
      <c r="N59" s="7">
        <f>'Match Score and Team Input'!L59</f>
        <v>171</v>
      </c>
      <c r="O59" s="7">
        <f t="shared" si="5"/>
        <v>-60.620370370370367</v>
      </c>
      <c r="P59" s="7">
        <f t="shared" si="3"/>
        <v>22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</row>
    <row r="60" spans="1:132">
      <c r="A60" s="12">
        <v>59</v>
      </c>
      <c r="B60" s="12"/>
      <c r="C60" s="14">
        <f>VLOOKUP('Match Score and Team Input'!B60, finaloproutput[],4, FALSE)</f>
        <v>32.222222222222221</v>
      </c>
      <c r="D60" s="14">
        <f>VLOOKUP('Match Score and Team Input'!C60, finaloproutput[],4, FALSE)</f>
        <v>20.333333333333332</v>
      </c>
      <c r="E60" s="14">
        <f>VLOOKUP('Match Score and Team Input'!D60, finaloproutput[],4, FALSE)</f>
        <v>26.033333333333331</v>
      </c>
      <c r="F60" s="14">
        <f t="shared" si="0"/>
        <v>78.588888888888889</v>
      </c>
      <c r="G60" s="14">
        <f>'Match Score and Team Input'!I60</f>
        <v>11</v>
      </c>
      <c r="H60" s="14">
        <f t="shared" si="1"/>
        <v>67.588888888888889</v>
      </c>
      <c r="I60" s="14">
        <f t="shared" si="2"/>
        <v>-80.677777777777763</v>
      </c>
      <c r="J60" s="7">
        <f>VLOOKUP('Match Score and Team Input'!E60, finaloproutput[], 4, FALSE)</f>
        <v>29.555555555555557</v>
      </c>
      <c r="K60" s="7">
        <f>VLOOKUP('Match Score and Team Input'!F60, finaloproutput[], 4, FALSE)</f>
        <v>38.6</v>
      </c>
      <c r="L60" s="7">
        <f>VLOOKUP('Match Score and Team Input'!G60, finaloproutput[], 4, FALSE)</f>
        <v>31.166666666666668</v>
      </c>
      <c r="M60" s="7">
        <f t="shared" si="4"/>
        <v>99.322222222222237</v>
      </c>
      <c r="N60" s="7">
        <f>'Match Score and Team Input'!L60</f>
        <v>180</v>
      </c>
      <c r="O60" s="7">
        <f t="shared" si="5"/>
        <v>-80.677777777777763</v>
      </c>
      <c r="P60" s="7">
        <f t="shared" si="3"/>
        <v>67.588888888888889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</row>
    <row r="61" spans="1:132">
      <c r="A61" s="12">
        <v>60</v>
      </c>
      <c r="B61" s="12"/>
      <c r="C61" s="14">
        <f>VLOOKUP('Match Score and Team Input'!B61, finaloproutput[],4, FALSE)</f>
        <v>24.133333333333336</v>
      </c>
      <c r="D61" s="14">
        <f>VLOOKUP('Match Score and Team Input'!C61, finaloproutput[],4, FALSE)</f>
        <v>30.133333333333336</v>
      </c>
      <c r="E61" s="14">
        <f>VLOOKUP('Match Score and Team Input'!D61, finaloproutput[],4, FALSE)</f>
        <v>26.933333333333334</v>
      </c>
      <c r="F61" s="14">
        <f t="shared" si="0"/>
        <v>81.2</v>
      </c>
      <c r="G61" s="14">
        <f>'Match Score and Team Input'!I61</f>
        <v>93</v>
      </c>
      <c r="H61" s="14">
        <f t="shared" si="1"/>
        <v>-11.799999999999997</v>
      </c>
      <c r="I61" s="14">
        <f t="shared" si="2"/>
        <v>1.3568627450980273</v>
      </c>
      <c r="J61" s="7">
        <f>VLOOKUP('Match Score and Team Input'!E61, finaloproutput[], 4, FALSE)</f>
        <v>37.823529411764703</v>
      </c>
      <c r="K61" s="7">
        <f>VLOOKUP('Match Score and Team Input'!F61, finaloproutput[], 4, FALSE)</f>
        <v>23.099999999999998</v>
      </c>
      <c r="L61" s="7">
        <f>VLOOKUP('Match Score and Team Input'!G61, finaloproutput[], 4, FALSE)</f>
        <v>41.43333333333333</v>
      </c>
      <c r="M61" s="7">
        <f t="shared" si="4"/>
        <v>102.35686274509803</v>
      </c>
      <c r="N61" s="7">
        <f>'Match Score and Team Input'!L61</f>
        <v>101</v>
      </c>
      <c r="O61" s="7">
        <f t="shared" si="5"/>
        <v>1.3568627450980273</v>
      </c>
      <c r="P61" s="7">
        <f t="shared" si="3"/>
        <v>-11.799999999999997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</row>
    <row r="62" spans="1:132">
      <c r="A62" s="12">
        <v>61</v>
      </c>
      <c r="B62" s="12"/>
      <c r="C62" s="14">
        <f>VLOOKUP('Match Score and Team Input'!B62, finaloproutput[],4, FALSE)</f>
        <v>29.424242424242422</v>
      </c>
      <c r="D62" s="14">
        <f>VLOOKUP('Match Score and Team Input'!C62, finaloproutput[],4, FALSE)</f>
        <v>25.740740740740744</v>
      </c>
      <c r="E62" s="14">
        <f>VLOOKUP('Match Score and Team Input'!D62, finaloproutput[],4, FALSE)</f>
        <v>22.566666666666666</v>
      </c>
      <c r="F62" s="14">
        <f t="shared" si="0"/>
        <v>77.731649831649833</v>
      </c>
      <c r="G62" s="14">
        <f>'Match Score and Team Input'!I62</f>
        <v>73</v>
      </c>
      <c r="H62" s="14">
        <f t="shared" si="1"/>
        <v>4.7316498316498325</v>
      </c>
      <c r="I62" s="14">
        <f t="shared" si="2"/>
        <v>-14.311111111111117</v>
      </c>
      <c r="J62" s="7">
        <f>VLOOKUP('Match Score and Team Input'!E62, finaloproutput[], 4, FALSE)</f>
        <v>40.388888888888893</v>
      </c>
      <c r="K62" s="7">
        <f>VLOOKUP('Match Score and Team Input'!F62, finaloproutput[], 4, FALSE)</f>
        <v>23.966666666666669</v>
      </c>
      <c r="L62" s="7">
        <f>VLOOKUP('Match Score and Team Input'!G62, finaloproutput[], 4, FALSE)</f>
        <v>31.333333333333332</v>
      </c>
      <c r="M62" s="7">
        <f t="shared" si="4"/>
        <v>95.688888888888883</v>
      </c>
      <c r="N62" s="7">
        <f>'Match Score and Team Input'!L62</f>
        <v>110</v>
      </c>
      <c r="O62" s="7">
        <f t="shared" si="5"/>
        <v>-14.311111111111117</v>
      </c>
      <c r="P62" s="7">
        <f t="shared" si="3"/>
        <v>4.7316498316498325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</row>
    <row r="63" spans="1:132">
      <c r="A63" s="12">
        <v>62</v>
      </c>
      <c r="B63" s="12"/>
      <c r="C63" s="14">
        <f>VLOOKUP('Match Score and Team Input'!B63, finaloproutput[],4, FALSE)</f>
        <v>29.7</v>
      </c>
      <c r="D63" s="14">
        <f>VLOOKUP('Match Score and Team Input'!C63, finaloproutput[],4, FALSE)</f>
        <v>21.333333333333332</v>
      </c>
      <c r="E63" s="14">
        <f>VLOOKUP('Match Score and Team Input'!D63, finaloproutput[],4, FALSE)</f>
        <v>26.666666666666668</v>
      </c>
      <c r="F63" s="14">
        <f t="shared" si="0"/>
        <v>77.7</v>
      </c>
      <c r="G63" s="14">
        <f>'Match Score and Team Input'!I63</f>
        <v>12</v>
      </c>
      <c r="H63" s="14">
        <f t="shared" si="1"/>
        <v>65.7</v>
      </c>
      <c r="I63" s="14">
        <f t="shared" si="2"/>
        <v>-50.146969696969705</v>
      </c>
      <c r="J63" s="7">
        <f>VLOOKUP('Match Score and Team Input'!E63, finaloproutput[], 4, FALSE)</f>
        <v>32.633333333333333</v>
      </c>
      <c r="K63" s="7">
        <f>VLOOKUP('Match Score and Team Input'!F63, finaloproutput[], 4, FALSE)</f>
        <v>37.583333333333336</v>
      </c>
      <c r="L63" s="7">
        <f>VLOOKUP('Match Score and Team Input'!G63, finaloproutput[], 4, FALSE)</f>
        <v>40.636363636363633</v>
      </c>
      <c r="M63" s="7">
        <f t="shared" si="4"/>
        <v>110.85303030303029</v>
      </c>
      <c r="N63" s="7">
        <f>'Match Score and Team Input'!L63</f>
        <v>161</v>
      </c>
      <c r="O63" s="7">
        <f t="shared" si="5"/>
        <v>-50.146969696969705</v>
      </c>
      <c r="P63" s="7">
        <f t="shared" si="3"/>
        <v>65.7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</row>
    <row r="64" spans="1:132">
      <c r="A64" s="12">
        <v>63</v>
      </c>
      <c r="B64" s="12"/>
      <c r="C64" s="14">
        <f>VLOOKUP('Match Score and Team Input'!B64, finaloproutput[],4, FALSE)</f>
        <v>22.066666666666666</v>
      </c>
      <c r="D64" s="14">
        <f>VLOOKUP('Match Score and Team Input'!C64, finaloproutput[],4, FALSE)</f>
        <v>27.3</v>
      </c>
      <c r="E64" s="14">
        <f>VLOOKUP('Match Score and Team Input'!D64, finaloproutput[],4, FALSE)</f>
        <v>26.444444444444443</v>
      </c>
      <c r="F64" s="14">
        <f t="shared" si="0"/>
        <v>75.811111111111103</v>
      </c>
      <c r="G64" s="14">
        <f>'Match Score and Team Input'!I62</f>
        <v>73</v>
      </c>
      <c r="H64" s="14">
        <f t="shared" si="1"/>
        <v>2.8111111111111029</v>
      </c>
      <c r="I64" s="14">
        <f t="shared" si="2"/>
        <v>0.40555555555556566</v>
      </c>
      <c r="J64" s="7">
        <f>VLOOKUP('Match Score and Team Input'!E64, finaloproutput[], 4, FALSE)</f>
        <v>32.5</v>
      </c>
      <c r="K64" s="7">
        <f>VLOOKUP('Match Score and Team Input'!F64, finaloproutput[], 4, FALSE)</f>
        <v>41.805555555555557</v>
      </c>
      <c r="L64" s="7">
        <f>VLOOKUP('Match Score and Team Input'!G64, finaloproutput[], 4, FALSE)</f>
        <v>36.1</v>
      </c>
      <c r="M64" s="7">
        <f t="shared" si="4"/>
        <v>110.40555555555557</v>
      </c>
      <c r="N64" s="7">
        <f>'Match Score and Team Input'!L62</f>
        <v>110</v>
      </c>
      <c r="O64" s="7">
        <f t="shared" si="5"/>
        <v>0.40555555555556566</v>
      </c>
      <c r="P64" s="7">
        <f t="shared" si="3"/>
        <v>2.8111111111111029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</row>
    <row r="65" spans="1:132">
      <c r="A65" s="12">
        <v>64</v>
      </c>
      <c r="B65" s="12"/>
      <c r="C65" s="14">
        <f>VLOOKUP('Match Score and Team Input'!B65, finaloproutput[],4, FALSE)</f>
        <v>29.766666666666666</v>
      </c>
      <c r="D65" s="14">
        <f>VLOOKUP('Match Score and Team Input'!C65, finaloproutput[],4, FALSE)</f>
        <v>33.037037037037038</v>
      </c>
      <c r="E65" s="14">
        <f>VLOOKUP('Match Score and Team Input'!D65, finaloproutput[],4, FALSE)</f>
        <v>32.166666666666664</v>
      </c>
      <c r="F65" s="14">
        <f t="shared" si="0"/>
        <v>94.970370370370375</v>
      </c>
      <c r="G65" s="14">
        <f>'Match Score and Team Input'!I65</f>
        <v>110</v>
      </c>
      <c r="H65" s="14">
        <f t="shared" si="1"/>
        <v>-15.029629629629625</v>
      </c>
      <c r="I65" s="14">
        <f t="shared" si="2"/>
        <v>16.305128205128199</v>
      </c>
      <c r="J65" s="7">
        <f>VLOOKUP('Match Score and Team Input'!E65, finaloproutput[], 4, FALSE)</f>
        <v>33.033333333333331</v>
      </c>
      <c r="K65" s="7">
        <f>VLOOKUP('Match Score and Team Input'!F65, finaloproutput[], 4, FALSE)</f>
        <v>41.205128205128204</v>
      </c>
      <c r="L65" s="7">
        <f>VLOOKUP('Match Score and Team Input'!G65, finaloproutput[], 4, FALSE)</f>
        <v>24.066666666666666</v>
      </c>
      <c r="M65" s="7">
        <f t="shared" si="4"/>
        <v>98.305128205128199</v>
      </c>
      <c r="N65" s="7">
        <f>'Match Score and Team Input'!L65</f>
        <v>82</v>
      </c>
      <c r="O65" s="7">
        <f t="shared" si="5"/>
        <v>16.305128205128199</v>
      </c>
      <c r="P65" s="7">
        <f t="shared" si="3"/>
        <v>-15.029629629629625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</row>
    <row r="66" spans="1:132">
      <c r="A66" s="12">
        <v>65</v>
      </c>
      <c r="B66" s="12"/>
      <c r="C66" s="14">
        <f>VLOOKUP('Match Score and Team Input'!B66, finaloproutput[],4, FALSE)</f>
        <v>36.30952380952381</v>
      </c>
      <c r="D66" s="14">
        <f>VLOOKUP('Match Score and Team Input'!C66, finaloproutput[],4, FALSE)</f>
        <v>41.814814814814817</v>
      </c>
      <c r="E66" s="14">
        <f>VLOOKUP('Match Score and Team Input'!D66, finaloproutput[],4, FALSE)</f>
        <v>26.599999999999998</v>
      </c>
      <c r="F66" s="14">
        <f t="shared" ref="F66:F129" si="6">SUM(C66:E66)</f>
        <v>104.72433862433863</v>
      </c>
      <c r="G66" s="14">
        <f>'Match Score and Team Input'!I66</f>
        <v>71</v>
      </c>
      <c r="H66" s="14">
        <f t="shared" ref="H66:H129" si="7">(F66-G66)</f>
        <v>33.724338624338628</v>
      </c>
      <c r="I66" s="14">
        <f t="shared" ref="I66:I129" si="8">O66</f>
        <v>24.150142450142454</v>
      </c>
      <c r="J66" s="7">
        <f>VLOOKUP('Match Score and Team Input'!E66, finaloproutput[], 4, FALSE)</f>
        <v>31.153846153846157</v>
      </c>
      <c r="K66" s="7">
        <f>VLOOKUP('Match Score and Team Input'!F66, finaloproutput[], 4, FALSE)</f>
        <v>23.866666666666664</v>
      </c>
      <c r="L66" s="7">
        <f>VLOOKUP('Match Score and Team Input'!G66, finaloproutput[], 4, FALSE)</f>
        <v>39.129629629629626</v>
      </c>
      <c r="M66" s="7">
        <f t="shared" si="4"/>
        <v>94.150142450142454</v>
      </c>
      <c r="N66" s="7">
        <f>'Match Score and Team Input'!L66</f>
        <v>70</v>
      </c>
      <c r="O66" s="7">
        <f t="shared" si="5"/>
        <v>24.150142450142454</v>
      </c>
      <c r="P66" s="7">
        <f t="shared" ref="P66:P129" si="9">H66</f>
        <v>33.724338624338628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</row>
    <row r="67" spans="1:132">
      <c r="A67" s="12">
        <v>66</v>
      </c>
      <c r="B67" s="12"/>
      <c r="C67" s="14">
        <f>VLOOKUP('Match Score and Team Input'!B67, finaloproutput[],4, FALSE)</f>
        <v>34.111111111111107</v>
      </c>
      <c r="D67" s="14">
        <f>VLOOKUP('Match Score and Team Input'!C67, finaloproutput[],4, FALSE)</f>
        <v>31.538461538461537</v>
      </c>
      <c r="E67" s="14">
        <f>VLOOKUP('Match Score and Team Input'!D67, finaloproutput[],4, FALSE)</f>
        <v>30.866666666666664</v>
      </c>
      <c r="F67" s="14">
        <f t="shared" si="6"/>
        <v>96.516239316239307</v>
      </c>
      <c r="G67" s="14">
        <f>'Match Score and Team Input'!I67</f>
        <v>93</v>
      </c>
      <c r="H67" s="14">
        <f t="shared" si="7"/>
        <v>3.5162393162393073</v>
      </c>
      <c r="I67" s="14">
        <f t="shared" si="8"/>
        <v>-50.155555555555566</v>
      </c>
      <c r="J67" s="7">
        <f>VLOOKUP('Match Score and Team Input'!E67, finaloproutput[], 4, FALSE)</f>
        <v>27.444444444444443</v>
      </c>
      <c r="K67" s="7">
        <f>VLOOKUP('Match Score and Team Input'!F67, finaloproutput[], 4, FALSE)</f>
        <v>38.93333333333333</v>
      </c>
      <c r="L67" s="7">
        <f>VLOOKUP('Match Score and Team Input'!G67, finaloproutput[], 4, FALSE)</f>
        <v>27.466666666666669</v>
      </c>
      <c r="M67" s="7">
        <f t="shared" ref="M67:M130" si="10">SUM(J67:L67)</f>
        <v>93.844444444444434</v>
      </c>
      <c r="N67" s="7">
        <f>'Match Score and Team Input'!L67</f>
        <v>144</v>
      </c>
      <c r="O67" s="7">
        <f t="shared" ref="O67:O130" si="11">(M67-N67)</f>
        <v>-50.155555555555566</v>
      </c>
      <c r="P67" s="7">
        <f t="shared" si="9"/>
        <v>3.5162393162393073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</row>
    <row r="68" spans="1:132">
      <c r="A68" s="12">
        <v>67</v>
      </c>
      <c r="B68" s="12"/>
      <c r="C68" s="14">
        <f>VLOOKUP('Match Score and Team Input'!B68, finaloproutput[],4, FALSE)</f>
        <v>27.133333333333336</v>
      </c>
      <c r="D68" s="14">
        <f>VLOOKUP('Match Score and Team Input'!C68, finaloproutput[],4, FALSE)</f>
        <v>24.851851851851851</v>
      </c>
      <c r="E68" s="14">
        <f>VLOOKUP('Match Score and Team Input'!D68, finaloproutput[],4, FALSE)</f>
        <v>31.333333333333332</v>
      </c>
      <c r="F68" s="14">
        <f t="shared" si="6"/>
        <v>83.318518518518516</v>
      </c>
      <c r="G68" s="14">
        <f>'Match Score and Team Input'!I68</f>
        <v>51</v>
      </c>
      <c r="H68" s="14">
        <f t="shared" si="7"/>
        <v>32.318518518518516</v>
      </c>
      <c r="I68" s="14">
        <f t="shared" si="8"/>
        <v>-25.704761904761909</v>
      </c>
      <c r="J68" s="7">
        <f>VLOOKUP('Match Score and Team Input'!E68, finaloproutput[], 4, FALSE)</f>
        <v>30.366666666666664</v>
      </c>
      <c r="K68" s="7">
        <f>VLOOKUP('Match Score and Team Input'!F68, finaloproutput[], 4, FALSE)</f>
        <v>33.595238095238095</v>
      </c>
      <c r="L68" s="7">
        <f>VLOOKUP('Match Score and Team Input'!G68, finaloproutput[], 4, FALSE)</f>
        <v>23.333333333333332</v>
      </c>
      <c r="M68" s="7">
        <f t="shared" si="10"/>
        <v>87.295238095238091</v>
      </c>
      <c r="N68" s="7">
        <f>'Match Score and Team Input'!L68</f>
        <v>113</v>
      </c>
      <c r="O68" s="7">
        <f t="shared" si="11"/>
        <v>-25.704761904761909</v>
      </c>
      <c r="P68" s="7">
        <f t="shared" si="9"/>
        <v>32.318518518518516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</row>
    <row r="69" spans="1:132">
      <c r="A69" s="12">
        <v>68</v>
      </c>
      <c r="B69" s="12"/>
      <c r="C69" s="14">
        <f>VLOOKUP('Match Score and Team Input'!B69, finaloproutput[],4, FALSE)</f>
        <v>41</v>
      </c>
      <c r="D69" s="14">
        <f>VLOOKUP('Match Score and Team Input'!C69, finaloproutput[],4, FALSE)</f>
        <v>31.62962962962963</v>
      </c>
      <c r="E69" s="14">
        <f>VLOOKUP('Match Score and Team Input'!D69, finaloproutput[],4, FALSE)</f>
        <v>37.699999999999996</v>
      </c>
      <c r="F69" s="14">
        <f t="shared" si="6"/>
        <v>110.32962962962964</v>
      </c>
      <c r="G69" s="14">
        <f>'Match Score and Team Input'!I69</f>
        <v>174</v>
      </c>
      <c r="H69" s="14">
        <f t="shared" si="7"/>
        <v>-63.670370370370364</v>
      </c>
      <c r="I69" s="14">
        <f t="shared" si="8"/>
        <v>19.766666666666666</v>
      </c>
      <c r="J69" s="7">
        <f>VLOOKUP('Match Score and Team Input'!E69, finaloproutput[], 4, FALSE)</f>
        <v>29.8</v>
      </c>
      <c r="K69" s="7">
        <f>VLOOKUP('Match Score and Team Input'!F69, finaloproutput[], 4, FALSE)</f>
        <v>24.033333333333331</v>
      </c>
      <c r="L69" s="7">
        <f>VLOOKUP('Match Score and Team Input'!G69, finaloproutput[], 4, FALSE)</f>
        <v>17.933333333333334</v>
      </c>
      <c r="M69" s="7">
        <f t="shared" si="10"/>
        <v>71.766666666666666</v>
      </c>
      <c r="N69" s="7">
        <f>'Match Score and Team Input'!L69</f>
        <v>52</v>
      </c>
      <c r="O69" s="7">
        <f t="shared" si="11"/>
        <v>19.766666666666666</v>
      </c>
      <c r="P69" s="7">
        <f t="shared" si="9"/>
        <v>-63.670370370370364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</row>
    <row r="70" spans="1:132">
      <c r="A70" s="12">
        <v>69</v>
      </c>
      <c r="B70" s="12"/>
      <c r="C70" s="14">
        <f>VLOOKUP('Match Score and Team Input'!B70, finaloproutput[],4, FALSE)</f>
        <v>20.233333333333334</v>
      </c>
      <c r="D70" s="14">
        <f>VLOOKUP('Match Score and Team Input'!C70, finaloproutput[],4, FALSE)</f>
        <v>28.866666666666664</v>
      </c>
      <c r="E70" s="14">
        <f>VLOOKUP('Match Score and Team Input'!D70, finaloproutput[],4, FALSE)</f>
        <v>31.433333333333334</v>
      </c>
      <c r="F70" s="14">
        <f t="shared" si="6"/>
        <v>80.533333333333331</v>
      </c>
      <c r="G70" s="14">
        <f>'Match Score and Team Input'!I70</f>
        <v>31</v>
      </c>
      <c r="H70" s="14">
        <f t="shared" si="7"/>
        <v>49.533333333333331</v>
      </c>
      <c r="I70" s="14">
        <f t="shared" si="8"/>
        <v>-23.5</v>
      </c>
      <c r="J70" s="7">
        <f>VLOOKUP('Match Score and Team Input'!E70, finaloproutput[], 4, FALSE)</f>
        <v>32.1</v>
      </c>
      <c r="K70" s="7">
        <f>VLOOKUP('Match Score and Team Input'!F70, finaloproutput[], 4, FALSE)</f>
        <v>18.866666666666667</v>
      </c>
      <c r="L70" s="7">
        <f>VLOOKUP('Match Score and Team Input'!G70, finaloproutput[], 4, FALSE)</f>
        <v>26.533333333333331</v>
      </c>
      <c r="M70" s="7">
        <f t="shared" si="10"/>
        <v>77.5</v>
      </c>
      <c r="N70" s="7">
        <f>'Match Score and Team Input'!L70</f>
        <v>101</v>
      </c>
      <c r="O70" s="7">
        <f t="shared" si="11"/>
        <v>-23.5</v>
      </c>
      <c r="P70" s="7">
        <f t="shared" si="9"/>
        <v>49.533333333333331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</row>
    <row r="71" spans="1:132">
      <c r="A71" s="12">
        <v>70</v>
      </c>
      <c r="B71" s="12"/>
      <c r="C71" s="14">
        <f>VLOOKUP('Match Score and Team Input'!B71, finaloproutput[],4, FALSE)</f>
        <v>38.366666666666667</v>
      </c>
      <c r="D71" s="14">
        <f>VLOOKUP('Match Score and Team Input'!C71, finaloproutput[],4, FALSE)</f>
        <v>24.333333333333332</v>
      </c>
      <c r="E71" s="14">
        <f>VLOOKUP('Match Score and Team Input'!D71, finaloproutput[],4, FALSE)</f>
        <v>35.128205128205131</v>
      </c>
      <c r="F71" s="14">
        <f t="shared" si="6"/>
        <v>97.828205128205127</v>
      </c>
      <c r="G71" s="14">
        <f>'Match Score and Team Input'!I71</f>
        <v>72</v>
      </c>
      <c r="H71" s="14">
        <f t="shared" si="7"/>
        <v>25.828205128205127</v>
      </c>
      <c r="I71" s="14">
        <f t="shared" si="8"/>
        <v>-5.6363636363636402</v>
      </c>
      <c r="J71" s="7">
        <f>VLOOKUP('Match Score and Team Input'!E71, finaloproutput[], 4, FALSE)</f>
        <v>26.666666666666668</v>
      </c>
      <c r="K71" s="7">
        <f>VLOOKUP('Match Score and Team Input'!F71, finaloproutput[], 4, FALSE)</f>
        <v>29.424242424242422</v>
      </c>
      <c r="L71" s="7">
        <f>VLOOKUP('Match Score and Team Input'!G71, finaloproutput[], 4, FALSE)</f>
        <v>29.27272727272727</v>
      </c>
      <c r="M71" s="7">
        <f t="shared" si="10"/>
        <v>85.36363636363636</v>
      </c>
      <c r="N71" s="7">
        <f>'Match Score and Team Input'!L71</f>
        <v>91</v>
      </c>
      <c r="O71" s="7">
        <f t="shared" si="11"/>
        <v>-5.6363636363636402</v>
      </c>
      <c r="P71" s="7">
        <f t="shared" si="9"/>
        <v>25.828205128205127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</row>
    <row r="72" spans="1:132">
      <c r="A72" s="12">
        <v>71</v>
      </c>
      <c r="B72" s="12"/>
      <c r="C72" s="14">
        <f>VLOOKUP('Match Score and Team Input'!B72, finaloproutput[],4, FALSE)</f>
        <v>29.555555555555557</v>
      </c>
      <c r="D72" s="14">
        <f>VLOOKUP('Match Score and Team Input'!C72, finaloproutput[],4, FALSE)</f>
        <v>39.428571428571431</v>
      </c>
      <c r="E72" s="14">
        <f>VLOOKUP('Match Score and Team Input'!D72, finaloproutput[],4, FALSE)</f>
        <v>30.533333333333331</v>
      </c>
      <c r="F72" s="14">
        <f t="shared" si="6"/>
        <v>99.517460317460319</v>
      </c>
      <c r="G72" s="14">
        <f>'Match Score and Team Input'!I72</f>
        <v>81</v>
      </c>
      <c r="H72" s="14">
        <f t="shared" si="7"/>
        <v>18.517460317460319</v>
      </c>
      <c r="I72" s="14">
        <f t="shared" si="8"/>
        <v>-20.816666666666663</v>
      </c>
      <c r="J72" s="7">
        <f>VLOOKUP('Match Score and Team Input'!E72, finaloproutput[], 4, FALSE)</f>
        <v>33.25</v>
      </c>
      <c r="K72" s="7">
        <f>VLOOKUP('Match Score and Team Input'!F72, finaloproutput[], 4, FALSE)</f>
        <v>26.133333333333336</v>
      </c>
      <c r="L72" s="7">
        <f>VLOOKUP('Match Score and Team Input'!G72, finaloproutput[], 4, FALSE)</f>
        <v>22.8</v>
      </c>
      <c r="M72" s="7">
        <f t="shared" si="10"/>
        <v>82.183333333333337</v>
      </c>
      <c r="N72" s="7">
        <f>'Match Score and Team Input'!L72</f>
        <v>103</v>
      </c>
      <c r="O72" s="7">
        <f t="shared" si="11"/>
        <v>-20.816666666666663</v>
      </c>
      <c r="P72" s="7">
        <f t="shared" si="9"/>
        <v>18.517460317460319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</row>
    <row r="73" spans="1:132">
      <c r="A73" s="12">
        <v>72</v>
      </c>
      <c r="B73" s="12"/>
      <c r="C73" s="14">
        <f>VLOOKUP('Match Score and Team Input'!B73, finaloproutput[],4, FALSE)</f>
        <v>32.166666666666664</v>
      </c>
      <c r="D73" s="14">
        <f>VLOOKUP('Match Score and Team Input'!C73, finaloproutput[],4, FALSE)</f>
        <v>37.75925925925926</v>
      </c>
      <c r="E73" s="14">
        <f>VLOOKUP('Match Score and Team Input'!D73, finaloproutput[],4, FALSE)</f>
        <v>40.694444444444443</v>
      </c>
      <c r="F73" s="14">
        <f t="shared" si="6"/>
        <v>110.62037037037037</v>
      </c>
      <c r="G73" s="14">
        <f>'Match Score and Team Input'!I73</f>
        <v>103</v>
      </c>
      <c r="H73" s="14">
        <f t="shared" si="7"/>
        <v>7.6203703703703667</v>
      </c>
      <c r="I73" s="14">
        <f t="shared" si="8"/>
        <v>27.766666666666666</v>
      </c>
      <c r="J73" s="7">
        <f>VLOOKUP('Match Score and Team Input'!E73, finaloproutput[], 4, FALSE)</f>
        <v>24.133333333333336</v>
      </c>
      <c r="K73" s="7">
        <f>VLOOKUP('Match Score and Team Input'!F73, finaloproutput[], 4, FALSE)</f>
        <v>36.1</v>
      </c>
      <c r="L73" s="7">
        <f>VLOOKUP('Match Score and Team Input'!G73, finaloproutput[], 4, FALSE)</f>
        <v>27.533333333333331</v>
      </c>
      <c r="M73" s="7">
        <f t="shared" si="10"/>
        <v>87.766666666666666</v>
      </c>
      <c r="N73" s="7">
        <f>'Match Score and Team Input'!L73</f>
        <v>60</v>
      </c>
      <c r="O73" s="7">
        <f t="shared" si="11"/>
        <v>27.766666666666666</v>
      </c>
      <c r="P73" s="7">
        <f t="shared" si="9"/>
        <v>7.6203703703703667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</row>
    <row r="74" spans="1:132">
      <c r="A74" s="12">
        <v>73</v>
      </c>
      <c r="B74" s="12"/>
      <c r="C74" s="14">
        <f>VLOOKUP('Match Score and Team Input'!B74, finaloproutput[],4, FALSE)</f>
        <v>31.333333333333332</v>
      </c>
      <c r="D74" s="14">
        <f>VLOOKUP('Match Score and Team Input'!C74, finaloproutput[],4, FALSE)</f>
        <v>21.333333333333332</v>
      </c>
      <c r="E74" s="14">
        <f>VLOOKUP('Match Score and Team Input'!D74, finaloproutput[],4, FALSE)</f>
        <v>26.444444444444443</v>
      </c>
      <c r="F74" s="14">
        <f t="shared" si="6"/>
        <v>79.111111111111114</v>
      </c>
      <c r="G74" s="14">
        <f>'Match Score and Team Input'!I74</f>
        <v>82</v>
      </c>
      <c r="H74" s="14">
        <f t="shared" si="7"/>
        <v>-2.8888888888888857</v>
      </c>
      <c r="I74" s="14">
        <f t="shared" si="8"/>
        <v>-22.466666666666669</v>
      </c>
      <c r="J74" s="7">
        <f>VLOOKUP('Match Score and Team Input'!E74, finaloproutput[], 4, FALSE)</f>
        <v>31.333333333333332</v>
      </c>
      <c r="K74" s="7">
        <f>VLOOKUP('Match Score and Team Input'!F74, finaloproutput[], 4, FALSE)</f>
        <v>36.800000000000004</v>
      </c>
      <c r="L74" s="7">
        <f>VLOOKUP('Match Score and Team Input'!G74, finaloproutput[], 4, FALSE)</f>
        <v>32.4</v>
      </c>
      <c r="M74" s="7">
        <f t="shared" si="10"/>
        <v>100.53333333333333</v>
      </c>
      <c r="N74" s="7">
        <f>'Match Score and Team Input'!L74</f>
        <v>123</v>
      </c>
      <c r="O74" s="7">
        <f t="shared" si="11"/>
        <v>-22.466666666666669</v>
      </c>
      <c r="P74" s="7">
        <f t="shared" si="9"/>
        <v>-2.8888888888888857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</row>
    <row r="75" spans="1:132">
      <c r="A75" s="12">
        <v>74</v>
      </c>
      <c r="B75" s="12"/>
      <c r="C75" s="14">
        <f>VLOOKUP('Match Score and Team Input'!B75, finaloproutput[],4, FALSE)</f>
        <v>23.866666666666664</v>
      </c>
      <c r="D75" s="14">
        <f>VLOOKUP('Match Score and Team Input'!C75, finaloproutput[],4, FALSE)</f>
        <v>23.5</v>
      </c>
      <c r="E75" s="14">
        <f>VLOOKUP('Match Score and Team Input'!D75, finaloproutput[],4, FALSE)</f>
        <v>27.3</v>
      </c>
      <c r="F75" s="14">
        <f t="shared" si="6"/>
        <v>74.666666666666657</v>
      </c>
      <c r="G75" s="14">
        <f>'Match Score and Team Input'!I75</f>
        <v>110</v>
      </c>
      <c r="H75" s="14">
        <f t="shared" si="7"/>
        <v>-35.333333333333343</v>
      </c>
      <c r="I75" s="14">
        <f t="shared" si="8"/>
        <v>43.553846153846152</v>
      </c>
      <c r="J75" s="7">
        <f>VLOOKUP('Match Score and Team Input'!E75, finaloproutput[], 4, FALSE)</f>
        <v>26.487179487179489</v>
      </c>
      <c r="K75" s="7">
        <f>VLOOKUP('Match Score and Team Input'!F75, finaloproutput[], 4, FALSE)</f>
        <v>25.966666666666669</v>
      </c>
      <c r="L75" s="7">
        <f>VLOOKUP('Match Score and Team Input'!G75, finaloproutput[], 4, FALSE)</f>
        <v>23.099999999999998</v>
      </c>
      <c r="M75" s="7">
        <f t="shared" si="10"/>
        <v>75.553846153846152</v>
      </c>
      <c r="N75" s="7">
        <f>'Match Score and Team Input'!L75</f>
        <v>32</v>
      </c>
      <c r="O75" s="7">
        <f t="shared" si="11"/>
        <v>43.553846153846152</v>
      </c>
      <c r="P75" s="7">
        <f t="shared" si="9"/>
        <v>-35.333333333333343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</row>
    <row r="76" spans="1:132">
      <c r="A76" s="12">
        <v>75</v>
      </c>
      <c r="B76" s="12"/>
      <c r="C76" s="14">
        <f>VLOOKUP('Match Score and Team Input'!B76, finaloproutput[],4, FALSE)</f>
        <v>32.222222222222221</v>
      </c>
      <c r="D76" s="14">
        <f>VLOOKUP('Match Score and Team Input'!C76, finaloproutput[],4, FALSE)</f>
        <v>34.111111111111107</v>
      </c>
      <c r="E76" s="14">
        <f>VLOOKUP('Match Score and Team Input'!D76, finaloproutput[],4, FALSE)</f>
        <v>29.766666666666666</v>
      </c>
      <c r="F76" s="14">
        <f t="shared" si="6"/>
        <v>96.1</v>
      </c>
      <c r="G76" s="14">
        <f>'Match Score and Team Input'!I76</f>
        <v>121</v>
      </c>
      <c r="H76" s="14">
        <f t="shared" si="7"/>
        <v>-24.900000000000006</v>
      </c>
      <c r="I76" s="14">
        <f t="shared" si="8"/>
        <v>45.599999999999994</v>
      </c>
      <c r="J76" s="7">
        <f>VLOOKUP('Match Score and Team Input'!E76, finaloproutput[], 4, FALSE)</f>
        <v>29.900000000000002</v>
      </c>
      <c r="K76" s="7">
        <f>VLOOKUP('Match Score and Team Input'!F76, finaloproutput[], 4, FALSE)</f>
        <v>26.933333333333334</v>
      </c>
      <c r="L76" s="7">
        <f>VLOOKUP('Match Score and Team Input'!G76, finaloproutput[], 4, FALSE)</f>
        <v>20.766666666666666</v>
      </c>
      <c r="M76" s="7">
        <f t="shared" si="10"/>
        <v>77.599999999999994</v>
      </c>
      <c r="N76" s="7">
        <f>'Match Score and Team Input'!L76</f>
        <v>32</v>
      </c>
      <c r="O76" s="7">
        <f t="shared" si="11"/>
        <v>45.599999999999994</v>
      </c>
      <c r="P76" s="7">
        <f t="shared" si="9"/>
        <v>-24.900000000000006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</row>
    <row r="77" spans="1:132">
      <c r="A77" s="12">
        <v>76</v>
      </c>
      <c r="B77" s="12"/>
      <c r="C77" s="14">
        <f>VLOOKUP('Match Score and Team Input'!B77, finaloproutput[],4, FALSE)</f>
        <v>37.583333333333336</v>
      </c>
      <c r="D77" s="14">
        <f>VLOOKUP('Match Score and Team Input'!C77, finaloproutput[],4, FALSE)</f>
        <v>31.166666666666668</v>
      </c>
      <c r="E77" s="14">
        <f>VLOOKUP('Match Score and Team Input'!D77, finaloproutput[],4, FALSE)</f>
        <v>30.866666666666664</v>
      </c>
      <c r="F77" s="14">
        <f t="shared" si="6"/>
        <v>99.61666666666666</v>
      </c>
      <c r="G77" s="14">
        <f>'Match Score and Team Input'!I77</f>
        <v>92</v>
      </c>
      <c r="H77" s="14">
        <f t="shared" si="7"/>
        <v>7.61666666666666</v>
      </c>
      <c r="I77" s="14">
        <f t="shared" si="8"/>
        <v>-7.7333333333333485</v>
      </c>
      <c r="J77" s="7">
        <f>VLOOKUP('Match Score and Team Input'!E77, finaloproutput[], 4, FALSE)</f>
        <v>22.066666666666666</v>
      </c>
      <c r="K77" s="7">
        <f>VLOOKUP('Match Score and Team Input'!F77, finaloproutput[], 4, FALSE)</f>
        <v>28.766666666666666</v>
      </c>
      <c r="L77" s="7">
        <f>VLOOKUP('Match Score and Team Input'!G77, finaloproutput[], 4, FALSE)</f>
        <v>41.43333333333333</v>
      </c>
      <c r="M77" s="7">
        <f t="shared" si="10"/>
        <v>92.266666666666652</v>
      </c>
      <c r="N77" s="7">
        <f>'Match Score and Team Input'!L77</f>
        <v>100</v>
      </c>
      <c r="O77" s="7">
        <f t="shared" si="11"/>
        <v>-7.7333333333333485</v>
      </c>
      <c r="P77" s="7">
        <f t="shared" si="9"/>
        <v>7.61666666666666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</row>
    <row r="78" spans="1:132">
      <c r="A78" s="12">
        <v>77</v>
      </c>
      <c r="B78" s="12"/>
      <c r="C78" s="14">
        <f>VLOOKUP('Match Score and Team Input'!B78, finaloproutput[],4, FALSE)</f>
        <v>33.033333333333331</v>
      </c>
      <c r="D78" s="14">
        <f>VLOOKUP('Match Score and Team Input'!C78, finaloproutput[],4, FALSE)</f>
        <v>27.466666666666669</v>
      </c>
      <c r="E78" s="14">
        <f>VLOOKUP('Match Score and Team Input'!D78, finaloproutput[],4, FALSE)</f>
        <v>41.805555555555557</v>
      </c>
      <c r="F78" s="14">
        <f t="shared" si="6"/>
        <v>102.30555555555556</v>
      </c>
      <c r="G78" s="14">
        <f>'Match Score and Team Input'!I78</f>
        <v>170</v>
      </c>
      <c r="H78" s="14">
        <f t="shared" si="7"/>
        <v>-67.694444444444443</v>
      </c>
      <c r="I78" s="14">
        <f t="shared" si="8"/>
        <v>-39.675132275132285</v>
      </c>
      <c r="J78" s="7">
        <f>VLOOKUP('Match Score and Team Input'!E78, finaloproutput[], 4, FALSE)</f>
        <v>39.129629629629626</v>
      </c>
      <c r="K78" s="7">
        <f>VLOOKUP('Match Score and Team Input'!F78, finaloproutput[], 4, FALSE)</f>
        <v>38.6</v>
      </c>
      <c r="L78" s="7">
        <f>VLOOKUP('Match Score and Team Input'!G78, finaloproutput[], 4, FALSE)</f>
        <v>33.595238095238095</v>
      </c>
      <c r="M78" s="7">
        <f t="shared" si="10"/>
        <v>111.32486772486772</v>
      </c>
      <c r="N78" s="7">
        <f>'Match Score and Team Input'!L78</f>
        <v>151</v>
      </c>
      <c r="O78" s="7">
        <f t="shared" si="11"/>
        <v>-39.675132275132285</v>
      </c>
      <c r="P78" s="7">
        <f t="shared" si="9"/>
        <v>-67.694444444444443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</row>
    <row r="79" spans="1:132">
      <c r="A79" s="12">
        <v>78</v>
      </c>
      <c r="B79" s="12"/>
      <c r="C79" s="14">
        <f>VLOOKUP('Match Score and Team Input'!B79, finaloproutput[],4, FALSE)</f>
        <v>27.444444444444443</v>
      </c>
      <c r="D79" s="14">
        <f>VLOOKUP('Match Score and Team Input'!C79, finaloproutput[],4, FALSE)</f>
        <v>25.740740740740744</v>
      </c>
      <c r="E79" s="14">
        <f>VLOOKUP('Match Score and Team Input'!D79, finaloproutput[],4, FALSE)</f>
        <v>26.533333333333331</v>
      </c>
      <c r="F79" s="14">
        <f t="shared" si="6"/>
        <v>79.718518518518522</v>
      </c>
      <c r="G79" s="14">
        <f>'Match Score and Team Input'!I79</f>
        <v>73</v>
      </c>
      <c r="H79" s="14">
        <f t="shared" si="7"/>
        <v>6.7185185185185219</v>
      </c>
      <c r="I79" s="14">
        <f t="shared" si="8"/>
        <v>-22.774509803921575</v>
      </c>
      <c r="J79" s="7">
        <f>VLOOKUP('Match Score and Team Input'!E79, finaloproutput[], 4, FALSE)</f>
        <v>31.62962962962963</v>
      </c>
      <c r="K79" s="7">
        <f>VLOOKUP('Match Score and Team Input'!F79, finaloproutput[], 4, FALSE)</f>
        <v>38.203703703703702</v>
      </c>
      <c r="L79" s="7">
        <f>VLOOKUP('Match Score and Team Input'!G79, finaloproutput[], 4, FALSE)</f>
        <v>37.392156862745097</v>
      </c>
      <c r="M79" s="7">
        <f t="shared" si="10"/>
        <v>107.22549019607843</v>
      </c>
      <c r="N79" s="7">
        <f>'Match Score and Team Input'!L79</f>
        <v>130</v>
      </c>
      <c r="O79" s="7">
        <f t="shared" si="11"/>
        <v>-22.774509803921575</v>
      </c>
      <c r="P79" s="7">
        <f t="shared" si="9"/>
        <v>6.7185185185185219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</row>
    <row r="80" spans="1:132">
      <c r="A80" s="12">
        <v>79</v>
      </c>
      <c r="B80" s="12"/>
      <c r="C80" s="14">
        <f>VLOOKUP('Match Score and Team Input'!B80, finaloproutput[],4, FALSE)</f>
        <v>37.823529411764703</v>
      </c>
      <c r="D80" s="14">
        <f>VLOOKUP('Match Score and Team Input'!C80, finaloproutput[],4, FALSE)</f>
        <v>41.205128205128204</v>
      </c>
      <c r="E80" s="14">
        <f>VLOOKUP('Match Score and Team Input'!D80, finaloproutput[],4, FALSE)</f>
        <v>24.851851851851851</v>
      </c>
      <c r="F80" s="14">
        <f t="shared" si="6"/>
        <v>103.88050946874475</v>
      </c>
      <c r="G80" s="14">
        <f>'Match Score and Team Input'!I80</f>
        <v>171</v>
      </c>
      <c r="H80" s="14">
        <f t="shared" si="7"/>
        <v>-67.119490531255252</v>
      </c>
      <c r="I80" s="14">
        <f t="shared" si="8"/>
        <v>0.93333333333333712</v>
      </c>
      <c r="J80" s="7">
        <f>VLOOKUP('Match Score and Team Input'!E80, finaloproutput[], 4, FALSE)</f>
        <v>22.5</v>
      </c>
      <c r="K80" s="7">
        <f>VLOOKUP('Match Score and Team Input'!F80, finaloproutput[], 4, FALSE)</f>
        <v>32.5</v>
      </c>
      <c r="L80" s="7">
        <f>VLOOKUP('Match Score and Team Input'!G80, finaloproutput[], 4, FALSE)</f>
        <v>17.933333333333334</v>
      </c>
      <c r="M80" s="7">
        <f t="shared" si="10"/>
        <v>72.933333333333337</v>
      </c>
      <c r="N80" s="7">
        <f>'Match Score and Team Input'!L80</f>
        <v>72</v>
      </c>
      <c r="O80" s="7">
        <f t="shared" si="11"/>
        <v>0.93333333333333712</v>
      </c>
      <c r="P80" s="7">
        <f t="shared" si="9"/>
        <v>-67.119490531255252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</row>
    <row r="81" spans="1:132">
      <c r="A81" s="12">
        <v>80</v>
      </c>
      <c r="B81" s="12"/>
      <c r="C81" s="14">
        <f>VLOOKUP('Match Score and Team Input'!B81, finaloproutput[],4, FALSE)</f>
        <v>31.153846153846157</v>
      </c>
      <c r="D81" s="14">
        <f>VLOOKUP('Match Score and Team Input'!C81, finaloproutput[],4, FALSE)</f>
        <v>31.538461538461537</v>
      </c>
      <c r="E81" s="14">
        <f>VLOOKUP('Match Score and Team Input'!D81, finaloproutput[],4, FALSE)</f>
        <v>28.866666666666664</v>
      </c>
      <c r="F81" s="14">
        <f t="shared" si="6"/>
        <v>91.558974358974353</v>
      </c>
      <c r="G81" s="14">
        <f>'Match Score and Team Input'!I81</f>
        <v>110</v>
      </c>
      <c r="H81" s="14">
        <f t="shared" si="7"/>
        <v>-18.441025641025647</v>
      </c>
      <c r="I81" s="14">
        <f t="shared" si="8"/>
        <v>39.800000000000011</v>
      </c>
      <c r="J81" s="7">
        <f>VLOOKUP('Match Score and Team Input'!E81, finaloproutput[], 4, FALSE)</f>
        <v>30.133333333333336</v>
      </c>
      <c r="K81" s="7">
        <f>VLOOKUP('Match Score and Team Input'!F81, finaloproutput[], 4, FALSE)</f>
        <v>23.966666666666669</v>
      </c>
      <c r="L81" s="7">
        <f>VLOOKUP('Match Score and Team Input'!G81, finaloproutput[], 4, FALSE)</f>
        <v>37.699999999999996</v>
      </c>
      <c r="M81" s="7">
        <f t="shared" si="10"/>
        <v>91.800000000000011</v>
      </c>
      <c r="N81" s="7">
        <f>'Match Score and Team Input'!L81</f>
        <v>52</v>
      </c>
      <c r="O81" s="7">
        <f t="shared" si="11"/>
        <v>39.800000000000011</v>
      </c>
      <c r="P81" s="7">
        <f t="shared" si="9"/>
        <v>-18.441025641025647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</row>
    <row r="82" spans="1:132">
      <c r="A82" s="12">
        <v>81</v>
      </c>
      <c r="B82" s="12"/>
      <c r="C82" s="14">
        <f>VLOOKUP('Match Score and Team Input'!B82, finaloproutput[],4, FALSE)</f>
        <v>33.037037037037038</v>
      </c>
      <c r="D82" s="14">
        <f>VLOOKUP('Match Score and Team Input'!C82, finaloproutput[],4, FALSE)</f>
        <v>31.481481481481481</v>
      </c>
      <c r="E82" s="14">
        <f>VLOOKUP('Match Score and Team Input'!D82, finaloproutput[],4, FALSE)</f>
        <v>29.27272727272727</v>
      </c>
      <c r="F82" s="14">
        <f t="shared" si="6"/>
        <v>93.791245791245785</v>
      </c>
      <c r="G82" s="14">
        <f>'Match Score and Team Input'!I82</f>
        <v>51</v>
      </c>
      <c r="H82" s="14">
        <f t="shared" si="7"/>
        <v>42.791245791245785</v>
      </c>
      <c r="I82" s="14">
        <f t="shared" si="8"/>
        <v>-4.2969696969697111</v>
      </c>
      <c r="J82" s="7">
        <f>VLOOKUP('Match Score and Team Input'!E82, finaloproutput[], 4, FALSE)</f>
        <v>29.400000000000002</v>
      </c>
      <c r="K82" s="7">
        <f>VLOOKUP('Match Score and Team Input'!F82, finaloproutput[], 4, FALSE)</f>
        <v>40.636363636363633</v>
      </c>
      <c r="L82" s="7">
        <f>VLOOKUP('Match Score and Team Input'!G82, finaloproutput[], 4, FALSE)</f>
        <v>35.666666666666664</v>
      </c>
      <c r="M82" s="7">
        <f t="shared" si="10"/>
        <v>105.70303030303029</v>
      </c>
      <c r="N82" s="7">
        <f>'Match Score and Team Input'!L82</f>
        <v>110</v>
      </c>
      <c r="O82" s="7">
        <f t="shared" si="11"/>
        <v>-4.2969696969697111</v>
      </c>
      <c r="P82" s="7">
        <f t="shared" si="9"/>
        <v>42.791245791245785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</row>
    <row r="83" spans="1:132">
      <c r="A83" s="12">
        <v>82</v>
      </c>
      <c r="B83" s="12"/>
      <c r="C83" s="14">
        <f>VLOOKUP('Match Score and Team Input'!B83, finaloproutput[],4, FALSE)</f>
        <v>29.8</v>
      </c>
      <c r="D83" s="14">
        <f>VLOOKUP('Match Score and Team Input'!C83, finaloproutput[],4, FALSE)</f>
        <v>35.128205128205131</v>
      </c>
      <c r="E83" s="14">
        <f>VLOOKUP('Match Score and Team Input'!D83, finaloproutput[],4, FALSE)</f>
        <v>38.527777777777779</v>
      </c>
      <c r="F83" s="14">
        <f t="shared" si="6"/>
        <v>103.45598290598292</v>
      </c>
      <c r="G83" s="14">
        <f>'Match Score and Team Input'!I83</f>
        <v>190</v>
      </c>
      <c r="H83" s="14">
        <f t="shared" si="7"/>
        <v>-86.544017094017079</v>
      </c>
      <c r="I83" s="14">
        <f t="shared" si="8"/>
        <v>8.1000000000000085</v>
      </c>
      <c r="J83" s="7">
        <f>VLOOKUP('Match Score and Team Input'!E83, finaloproutput[], 4, FALSE)</f>
        <v>22.566666666666666</v>
      </c>
      <c r="K83" s="7">
        <f>VLOOKUP('Match Score and Team Input'!F83, finaloproutput[], 4, FALSE)</f>
        <v>32.633333333333333</v>
      </c>
      <c r="L83" s="7">
        <f>VLOOKUP('Match Score and Team Input'!G83, finaloproutput[], 4, FALSE)</f>
        <v>25.900000000000002</v>
      </c>
      <c r="M83" s="7">
        <f t="shared" si="10"/>
        <v>81.100000000000009</v>
      </c>
      <c r="N83" s="7">
        <f>'Match Score and Team Input'!L83</f>
        <v>73</v>
      </c>
      <c r="O83" s="7">
        <f t="shared" si="11"/>
        <v>8.1000000000000085</v>
      </c>
      <c r="P83" s="7">
        <f t="shared" si="9"/>
        <v>-86.544017094017079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</row>
    <row r="84" spans="1:132">
      <c r="A84" s="12">
        <v>83</v>
      </c>
      <c r="B84" s="12"/>
      <c r="C84" s="14">
        <f>VLOOKUP('Match Score and Team Input'!B84, finaloproutput[],4, FALSE)</f>
        <v>24.033333333333331</v>
      </c>
      <c r="D84" s="14">
        <f>VLOOKUP('Match Score and Team Input'!C84, finaloproutput[],4, FALSE)</f>
        <v>32.1</v>
      </c>
      <c r="E84" s="14">
        <f>VLOOKUP('Match Score and Team Input'!D84, finaloproutput[],4, FALSE)</f>
        <v>34.766666666666666</v>
      </c>
      <c r="F84" s="14">
        <f t="shared" si="6"/>
        <v>90.9</v>
      </c>
      <c r="G84" s="14">
        <f>'Match Score and Team Input'!I84</f>
        <v>123</v>
      </c>
      <c r="H84" s="14">
        <f t="shared" si="7"/>
        <v>-32.099999999999994</v>
      </c>
      <c r="I84" s="14">
        <f t="shared" si="8"/>
        <v>-36.657142857142858</v>
      </c>
      <c r="J84" s="7">
        <f>VLOOKUP('Match Score and Team Input'!E84, finaloproutput[], 4, FALSE)</f>
        <v>29.7</v>
      </c>
      <c r="K84" s="7">
        <f>VLOOKUP('Match Score and Team Input'!F84, finaloproutput[], 4, FALSE)</f>
        <v>36.30952380952381</v>
      </c>
      <c r="L84" s="7">
        <f>VLOOKUP('Match Score and Team Input'!G84, finaloproutput[], 4, FALSE)</f>
        <v>31.333333333333332</v>
      </c>
      <c r="M84" s="7">
        <f t="shared" si="10"/>
        <v>97.342857142857142</v>
      </c>
      <c r="N84" s="7">
        <f>'Match Score and Team Input'!L84</f>
        <v>134</v>
      </c>
      <c r="O84" s="7">
        <f t="shared" si="11"/>
        <v>-36.657142857142858</v>
      </c>
      <c r="P84" s="7">
        <f t="shared" si="9"/>
        <v>-32.099999999999994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</row>
    <row r="85" spans="1:132">
      <c r="A85" s="12">
        <v>84</v>
      </c>
      <c r="B85" s="12"/>
      <c r="C85" s="14">
        <f>VLOOKUP('Match Score and Team Input'!B85, finaloproutput[],4, FALSE)</f>
        <v>41.814814814814817</v>
      </c>
      <c r="D85" s="14">
        <f>VLOOKUP('Match Score and Team Input'!C85, finaloproutput[],4, FALSE)</f>
        <v>18.866666666666667</v>
      </c>
      <c r="E85" s="14">
        <f>VLOOKUP('Match Score and Team Input'!D85, finaloproutput[],4, FALSE)</f>
        <v>30.366666666666664</v>
      </c>
      <c r="F85" s="14">
        <f t="shared" si="6"/>
        <v>91.048148148148144</v>
      </c>
      <c r="G85" s="14">
        <f>'Match Score and Team Input'!I85</f>
        <v>61</v>
      </c>
      <c r="H85" s="14">
        <f t="shared" si="7"/>
        <v>30.048148148148144</v>
      </c>
      <c r="I85" s="14">
        <f t="shared" si="8"/>
        <v>-9.9111111111111114</v>
      </c>
      <c r="J85" s="7">
        <f>VLOOKUP('Match Score and Team Input'!E85, finaloproutput[], 4, FALSE)</f>
        <v>40.388888888888893</v>
      </c>
      <c r="K85" s="7">
        <f>VLOOKUP('Match Score and Team Input'!F85, finaloproutput[], 4, FALSE)</f>
        <v>29.7</v>
      </c>
      <c r="L85" s="7">
        <f>VLOOKUP('Match Score and Team Input'!G85, finaloproutput[], 4, FALSE)</f>
        <v>41</v>
      </c>
      <c r="M85" s="7">
        <f t="shared" si="10"/>
        <v>111.08888888888889</v>
      </c>
      <c r="N85" s="7">
        <f>'Match Score and Team Input'!L85</f>
        <v>121</v>
      </c>
      <c r="O85" s="7">
        <f t="shared" si="11"/>
        <v>-9.9111111111111114</v>
      </c>
      <c r="P85" s="7">
        <f t="shared" si="9"/>
        <v>30.048148148148144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132">
      <c r="A86" s="12">
        <v>85</v>
      </c>
      <c r="B86" s="12"/>
      <c r="C86" s="14">
        <f>VLOOKUP('Match Score and Team Input'!B86, finaloproutput[],4, FALSE)</f>
        <v>28.900000000000002</v>
      </c>
      <c r="D86" s="14">
        <f>VLOOKUP('Match Score and Team Input'!C86, finaloproutput[],4, FALSE)</f>
        <v>31.433333333333334</v>
      </c>
      <c r="E86" s="14">
        <f>VLOOKUP('Match Score and Team Input'!D86, finaloproutput[],4, FALSE)</f>
        <v>26.599999999999998</v>
      </c>
      <c r="F86" s="14">
        <f t="shared" si="6"/>
        <v>86.933333333333337</v>
      </c>
      <c r="G86" s="14">
        <f>'Match Score and Team Input'!I86</f>
        <v>82</v>
      </c>
      <c r="H86" s="14">
        <f t="shared" si="7"/>
        <v>4.9333333333333371</v>
      </c>
      <c r="I86" s="14">
        <f t="shared" si="8"/>
        <v>42.5</v>
      </c>
      <c r="J86" s="7">
        <f>VLOOKUP('Match Score and Team Input'!E86, finaloproutput[], 4, FALSE)</f>
        <v>23.333333333333332</v>
      </c>
      <c r="K86" s="7">
        <f>VLOOKUP('Match Score and Team Input'!F86, finaloproutput[], 4, FALSE)</f>
        <v>27.133333333333336</v>
      </c>
      <c r="L86" s="7">
        <f>VLOOKUP('Match Score and Team Input'!G86, finaloproutput[], 4, FALSE)</f>
        <v>26.033333333333331</v>
      </c>
      <c r="M86" s="7">
        <f t="shared" si="10"/>
        <v>76.5</v>
      </c>
      <c r="N86" s="7">
        <f>'Match Score and Team Input'!L86</f>
        <v>34</v>
      </c>
      <c r="O86" s="7">
        <f t="shared" si="11"/>
        <v>42.5</v>
      </c>
      <c r="P86" s="7">
        <f t="shared" si="9"/>
        <v>4.9333333333333371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132">
      <c r="A87" s="12">
        <v>86</v>
      </c>
      <c r="B87" s="12"/>
      <c r="C87" s="14">
        <f>VLOOKUP('Match Score and Team Input'!B87, finaloproutput[],4, FALSE)</f>
        <v>27.133333333333336</v>
      </c>
      <c r="D87" s="14">
        <f>VLOOKUP('Match Score and Team Input'!C87, finaloproutput[],4, FALSE)</f>
        <v>24.066666666666666</v>
      </c>
      <c r="E87" s="14">
        <f>VLOOKUP('Match Score and Team Input'!D87, finaloproutput[],4, FALSE)</f>
        <v>20.333333333333332</v>
      </c>
      <c r="F87" s="14">
        <f t="shared" si="6"/>
        <v>71.533333333333331</v>
      </c>
      <c r="G87" s="14">
        <f>'Match Score and Team Input'!I87</f>
        <v>43</v>
      </c>
      <c r="H87" s="14">
        <f t="shared" si="7"/>
        <v>28.533333333333331</v>
      </c>
      <c r="I87" s="14">
        <f t="shared" si="8"/>
        <v>-4.047619047619051</v>
      </c>
      <c r="J87" s="7">
        <f>VLOOKUP('Match Score and Team Input'!E87, finaloproutput[], 4, FALSE)</f>
        <v>38.93333333333333</v>
      </c>
      <c r="K87" s="7">
        <f>VLOOKUP('Match Score and Team Input'!F87, finaloproutput[], 4, FALSE)</f>
        <v>20.233333333333334</v>
      </c>
      <c r="L87" s="7">
        <f>VLOOKUP('Match Score and Team Input'!G87, finaloproutput[], 4, FALSE)</f>
        <v>40.785714285714285</v>
      </c>
      <c r="M87" s="7">
        <f t="shared" si="10"/>
        <v>99.952380952380949</v>
      </c>
      <c r="N87" s="7">
        <f>'Match Score and Team Input'!L87</f>
        <v>104</v>
      </c>
      <c r="O87" s="7">
        <f t="shared" si="11"/>
        <v>-4.047619047619051</v>
      </c>
      <c r="P87" s="7">
        <f t="shared" si="9"/>
        <v>28.533333333333331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132">
      <c r="A88" s="12">
        <v>87</v>
      </c>
      <c r="B88" s="12"/>
      <c r="C88" s="14">
        <f>VLOOKUP('Match Score and Team Input'!B88, finaloproutput[],4, FALSE)</f>
        <v>37.392156862745097</v>
      </c>
      <c r="D88" s="14">
        <f>VLOOKUP('Match Score and Team Input'!C88, finaloproutput[],4, FALSE)</f>
        <v>26.444444444444443</v>
      </c>
      <c r="E88" s="14">
        <f>VLOOKUP('Match Score and Team Input'!D88, finaloproutput[],4, FALSE)</f>
        <v>33.595238095238095</v>
      </c>
      <c r="F88" s="14">
        <f t="shared" si="6"/>
        <v>97.431839402427642</v>
      </c>
      <c r="G88" s="14">
        <f>'Match Score and Team Input'!I88</f>
        <v>112</v>
      </c>
      <c r="H88" s="14">
        <f t="shared" si="7"/>
        <v>-14.568160597572358</v>
      </c>
      <c r="I88" s="14">
        <f t="shared" si="8"/>
        <v>10.982905982905976</v>
      </c>
      <c r="J88" s="7">
        <f>VLOOKUP('Match Score and Team Input'!E88, finaloproutput[], 4, FALSE)</f>
        <v>26.666666666666668</v>
      </c>
      <c r="K88" s="7">
        <f>VLOOKUP('Match Score and Team Input'!F88, finaloproutput[], 4, FALSE)</f>
        <v>41.205128205128204</v>
      </c>
      <c r="L88" s="7">
        <f>VLOOKUP('Match Score and Team Input'!G88, finaloproutput[], 4, FALSE)</f>
        <v>34.111111111111107</v>
      </c>
      <c r="M88" s="7">
        <f t="shared" si="10"/>
        <v>101.98290598290598</v>
      </c>
      <c r="N88" s="7">
        <f>'Match Score and Team Input'!L88</f>
        <v>91</v>
      </c>
      <c r="O88" s="7">
        <f t="shared" si="11"/>
        <v>10.982905982905976</v>
      </c>
      <c r="P88" s="7">
        <f t="shared" si="9"/>
        <v>-14.568160597572358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</row>
    <row r="89" spans="1:132">
      <c r="A89" s="12">
        <v>88</v>
      </c>
      <c r="B89" s="12"/>
      <c r="C89" s="14">
        <f>VLOOKUP('Match Score and Team Input'!B89, finaloproutput[],4, FALSE)</f>
        <v>24.333333333333332</v>
      </c>
      <c r="D89" s="14">
        <f>VLOOKUP('Match Score and Team Input'!C89, finaloproutput[],4, FALSE)</f>
        <v>29.555555555555557</v>
      </c>
      <c r="E89" s="14">
        <f>VLOOKUP('Match Score and Team Input'!D89, finaloproutput[],4, FALSE)</f>
        <v>26.487179487179489</v>
      </c>
      <c r="F89" s="14">
        <f t="shared" si="6"/>
        <v>80.376068376068375</v>
      </c>
      <c r="G89" s="14">
        <f>'Match Score and Team Input'!I89</f>
        <v>110</v>
      </c>
      <c r="H89" s="14">
        <f t="shared" si="7"/>
        <v>-29.623931623931625</v>
      </c>
      <c r="I89" s="14">
        <f t="shared" si="8"/>
        <v>-43.694444444444457</v>
      </c>
      <c r="J89" s="7">
        <f>VLOOKUP('Match Score and Team Input'!E89, finaloproutput[], 4, FALSE)</f>
        <v>36.800000000000004</v>
      </c>
      <c r="K89" s="7">
        <f>VLOOKUP('Match Score and Team Input'!F89, finaloproutput[], 4, FALSE)</f>
        <v>41.805555555555557</v>
      </c>
      <c r="L89" s="7">
        <f>VLOOKUP('Match Score and Team Input'!G89, finaloproutput[], 4, FALSE)</f>
        <v>37.699999999999996</v>
      </c>
      <c r="M89" s="7">
        <f t="shared" si="10"/>
        <v>116.30555555555554</v>
      </c>
      <c r="N89" s="7">
        <f>'Match Score and Team Input'!L89</f>
        <v>160</v>
      </c>
      <c r="O89" s="7">
        <f t="shared" si="11"/>
        <v>-43.694444444444457</v>
      </c>
      <c r="P89" s="7">
        <f t="shared" si="9"/>
        <v>-29.623931623931625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</row>
    <row r="90" spans="1:132">
      <c r="A90" s="12">
        <v>89</v>
      </c>
      <c r="B90" s="12"/>
      <c r="C90" s="14">
        <f>VLOOKUP('Match Score and Team Input'!B90, finaloproutput[],4, FALSE)</f>
        <v>36.1</v>
      </c>
      <c r="D90" s="14">
        <f>VLOOKUP('Match Score and Team Input'!C90, finaloproutput[],4, FALSE)</f>
        <v>22.8</v>
      </c>
      <c r="E90" s="14">
        <f>VLOOKUP('Match Score and Team Input'!D90, finaloproutput[],4, FALSE)</f>
        <v>40.636363636363633</v>
      </c>
      <c r="F90" s="14">
        <f t="shared" si="6"/>
        <v>99.536363636363632</v>
      </c>
      <c r="G90" s="14">
        <f>'Match Score and Team Input'!I90</f>
        <v>151</v>
      </c>
      <c r="H90" s="14">
        <f t="shared" si="7"/>
        <v>-51.463636363636368</v>
      </c>
      <c r="I90" s="14">
        <f t="shared" si="8"/>
        <v>35.433333333333337</v>
      </c>
      <c r="J90" s="7">
        <f>VLOOKUP('Match Score and Team Input'!E90, finaloproutput[], 4, FALSE)</f>
        <v>26.533333333333331</v>
      </c>
      <c r="K90" s="7">
        <f>VLOOKUP('Match Score and Team Input'!F90, finaloproutput[], 4, FALSE)</f>
        <v>20.766666666666666</v>
      </c>
      <c r="L90" s="7">
        <f>VLOOKUP('Match Score and Team Input'!G90, finaloproutput[], 4, FALSE)</f>
        <v>30.133333333333336</v>
      </c>
      <c r="M90" s="7">
        <f t="shared" si="10"/>
        <v>77.433333333333337</v>
      </c>
      <c r="N90" s="7">
        <f>'Match Score and Team Input'!L90</f>
        <v>42</v>
      </c>
      <c r="O90" s="7">
        <f t="shared" si="11"/>
        <v>35.433333333333337</v>
      </c>
      <c r="P90" s="7">
        <f t="shared" si="9"/>
        <v>-51.463636363636368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</row>
    <row r="91" spans="1:132">
      <c r="A91" s="12">
        <v>90</v>
      </c>
      <c r="B91" s="12"/>
      <c r="C91" s="14">
        <f>VLOOKUP('Match Score and Team Input'!B91, finaloproutput[],4, FALSE)</f>
        <v>17.933333333333334</v>
      </c>
      <c r="D91" s="14">
        <f>VLOOKUP('Match Score and Team Input'!C91, finaloproutput[],4, FALSE)</f>
        <v>35.128205128205131</v>
      </c>
      <c r="E91" s="14">
        <f>VLOOKUP('Match Score and Team Input'!D91, finaloproutput[],4, FALSE)</f>
        <v>23.5</v>
      </c>
      <c r="F91" s="14">
        <f t="shared" si="6"/>
        <v>76.561538461538461</v>
      </c>
      <c r="G91" s="14">
        <f>'Match Score and Team Input'!I91</f>
        <v>111</v>
      </c>
      <c r="H91" s="14">
        <f t="shared" si="7"/>
        <v>-34.438461538461539</v>
      </c>
      <c r="I91" s="14">
        <f t="shared" si="8"/>
        <v>-7.4796296296296418</v>
      </c>
      <c r="J91" s="7">
        <f>VLOOKUP('Match Score and Team Input'!E91, finaloproutput[], 4, FALSE)</f>
        <v>33.25</v>
      </c>
      <c r="K91" s="7">
        <f>VLOOKUP('Match Score and Team Input'!F91, finaloproutput[], 4, FALSE)</f>
        <v>38.203703703703702</v>
      </c>
      <c r="L91" s="7">
        <f>VLOOKUP('Match Score and Team Input'!G91, finaloproutput[], 4, FALSE)</f>
        <v>22.066666666666666</v>
      </c>
      <c r="M91" s="7">
        <f t="shared" si="10"/>
        <v>93.520370370370358</v>
      </c>
      <c r="N91" s="7">
        <f>'Match Score and Team Input'!L91</f>
        <v>101</v>
      </c>
      <c r="O91" s="7">
        <f t="shared" si="11"/>
        <v>-7.4796296296296418</v>
      </c>
      <c r="P91" s="7">
        <f t="shared" si="9"/>
        <v>-34.438461538461539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</row>
    <row r="92" spans="1:132">
      <c r="A92" s="12">
        <v>91</v>
      </c>
      <c r="B92" s="12"/>
      <c r="C92" s="14">
        <f>VLOOKUP('Match Score and Team Input'!B92, finaloproutput[],4, FALSE)</f>
        <v>32.5</v>
      </c>
      <c r="D92" s="14">
        <f>VLOOKUP('Match Score and Team Input'!C92, finaloproutput[],4, FALSE)</f>
        <v>23.966666666666669</v>
      </c>
      <c r="E92" s="14">
        <f>VLOOKUP('Match Score and Team Input'!D92, finaloproutput[],4, FALSE)</f>
        <v>35.666666666666664</v>
      </c>
      <c r="F92" s="14">
        <f t="shared" si="6"/>
        <v>92.133333333333326</v>
      </c>
      <c r="G92" s="14">
        <f>'Match Score and Team Input'!I92</f>
        <v>92</v>
      </c>
      <c r="H92" s="14">
        <f t="shared" si="7"/>
        <v>0.13333333333332575</v>
      </c>
      <c r="I92" s="14">
        <f t="shared" si="8"/>
        <v>10.938888888888883</v>
      </c>
      <c r="J92" s="7">
        <f>VLOOKUP('Match Score and Team Input'!E92, finaloproutput[], 4, FALSE)</f>
        <v>38.527777777777779</v>
      </c>
      <c r="K92" s="7">
        <f>VLOOKUP('Match Score and Team Input'!F92, finaloproutput[], 4, FALSE)</f>
        <v>25.966666666666669</v>
      </c>
      <c r="L92" s="7">
        <f>VLOOKUP('Match Score and Team Input'!G92, finaloproutput[], 4, FALSE)</f>
        <v>27.444444444444443</v>
      </c>
      <c r="M92" s="7">
        <f t="shared" si="10"/>
        <v>91.938888888888883</v>
      </c>
      <c r="N92" s="7">
        <f>'Match Score and Team Input'!L92</f>
        <v>81</v>
      </c>
      <c r="O92" s="7">
        <f t="shared" si="11"/>
        <v>10.938888888888883</v>
      </c>
      <c r="P92" s="7">
        <f t="shared" si="9"/>
        <v>0.13333333333332575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</row>
    <row r="93" spans="1:132">
      <c r="A93" s="12">
        <v>92</v>
      </c>
      <c r="B93" s="12"/>
      <c r="C93" s="14">
        <f>VLOOKUP('Match Score and Team Input'!B93, finaloproutput[],4, FALSE)</f>
        <v>40.694444444444443</v>
      </c>
      <c r="D93" s="14">
        <f>VLOOKUP('Match Score and Team Input'!C93, finaloproutput[],4, FALSE)</f>
        <v>24.851851851851851</v>
      </c>
      <c r="E93" s="14">
        <f>VLOOKUP('Match Score and Team Input'!D93, finaloproutput[],4, FALSE)</f>
        <v>27.466666666666669</v>
      </c>
      <c r="F93" s="14">
        <f t="shared" si="6"/>
        <v>93.012962962962959</v>
      </c>
      <c r="G93" s="14">
        <f>'Match Score and Team Input'!I93</f>
        <v>84</v>
      </c>
      <c r="H93" s="14">
        <f t="shared" si="7"/>
        <v>9.0129629629629591</v>
      </c>
      <c r="I93" s="14">
        <f t="shared" si="8"/>
        <v>33.162962962962951</v>
      </c>
      <c r="J93" s="7">
        <f>VLOOKUP('Match Score and Team Input'!E93, finaloproutput[], 4, FALSE)</f>
        <v>41.43333333333333</v>
      </c>
      <c r="K93" s="7">
        <f>VLOOKUP('Match Score and Team Input'!F93, finaloproutput[], 4, FALSE)</f>
        <v>31.62962962962963</v>
      </c>
      <c r="L93" s="7">
        <f>VLOOKUP('Match Score and Team Input'!G93, finaloproutput[], 4, FALSE)</f>
        <v>32.1</v>
      </c>
      <c r="M93" s="7">
        <f t="shared" si="10"/>
        <v>105.16296296296295</v>
      </c>
      <c r="N93" s="7">
        <f>'Match Score and Team Input'!L93</f>
        <v>72</v>
      </c>
      <c r="O93" s="7">
        <f t="shared" si="11"/>
        <v>33.162962962962951</v>
      </c>
      <c r="P93" s="7">
        <f t="shared" si="9"/>
        <v>9.0129629629629591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</row>
    <row r="94" spans="1:132">
      <c r="A94" s="12">
        <v>93</v>
      </c>
      <c r="B94" s="12"/>
      <c r="C94" s="14">
        <f>VLOOKUP('Match Score and Team Input'!B94, finaloproutput[],4, FALSE)</f>
        <v>37.823529411764703</v>
      </c>
      <c r="D94" s="14">
        <f>VLOOKUP('Match Score and Team Input'!C94, finaloproutput[],4, FALSE)</f>
        <v>37.583333333333336</v>
      </c>
      <c r="E94" s="14">
        <f>VLOOKUP('Match Score and Team Input'!D94, finaloproutput[],4, FALSE)</f>
        <v>29.766666666666666</v>
      </c>
      <c r="F94" s="14">
        <f t="shared" si="6"/>
        <v>105.1735294117647</v>
      </c>
      <c r="G94" s="14">
        <f>'Match Score and Team Input'!I94</f>
        <v>110</v>
      </c>
      <c r="H94" s="14">
        <f t="shared" si="7"/>
        <v>-4.8264705882352956</v>
      </c>
      <c r="I94" s="14">
        <f t="shared" si="8"/>
        <v>48.187179487179492</v>
      </c>
      <c r="J94" s="7">
        <f>VLOOKUP('Match Score and Team Input'!E94, finaloproutput[], 4, FALSE)</f>
        <v>41</v>
      </c>
      <c r="K94" s="7">
        <f>VLOOKUP('Match Score and Team Input'!F94, finaloproutput[], 4, FALSE)</f>
        <v>26.033333333333331</v>
      </c>
      <c r="L94" s="7">
        <f>VLOOKUP('Match Score and Team Input'!G94, finaloproutput[], 4, FALSE)</f>
        <v>31.153846153846157</v>
      </c>
      <c r="M94" s="7">
        <f t="shared" si="10"/>
        <v>98.187179487179492</v>
      </c>
      <c r="N94" s="7">
        <f>'Match Score and Team Input'!L94</f>
        <v>50</v>
      </c>
      <c r="O94" s="7">
        <f t="shared" si="11"/>
        <v>48.187179487179492</v>
      </c>
      <c r="P94" s="7">
        <f t="shared" si="9"/>
        <v>-4.8264705882352956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</row>
    <row r="95" spans="1:132">
      <c r="A95" s="12">
        <v>94</v>
      </c>
      <c r="B95" s="12"/>
      <c r="C95" s="14">
        <f>VLOOKUP('Match Score and Team Input'!B95, finaloproutput[],4, FALSE)</f>
        <v>38.366666666666667</v>
      </c>
      <c r="D95" s="14">
        <f>VLOOKUP('Match Score and Team Input'!C95, finaloproutput[],4, FALSE)</f>
        <v>31.538461538461537</v>
      </c>
      <c r="E95" s="14">
        <f>VLOOKUP('Match Score and Team Input'!D95, finaloproutput[],4, FALSE)</f>
        <v>30.533333333333331</v>
      </c>
      <c r="F95" s="14">
        <f t="shared" si="6"/>
        <v>100.43846153846154</v>
      </c>
      <c r="G95" s="14">
        <f>'Match Score and Team Input'!I95</f>
        <v>94</v>
      </c>
      <c r="H95" s="14">
        <f t="shared" si="7"/>
        <v>6.4384615384615387</v>
      </c>
      <c r="I95" s="14">
        <f t="shared" si="8"/>
        <v>1.3333333333333286</v>
      </c>
      <c r="J95" s="7">
        <f>VLOOKUP('Match Score and Team Input'!E95, finaloproutput[], 4, FALSE)</f>
        <v>31.333333333333332</v>
      </c>
      <c r="K95" s="7">
        <f>VLOOKUP('Match Score and Team Input'!F95, finaloproutput[], 4, FALSE)</f>
        <v>23.866666666666664</v>
      </c>
      <c r="L95" s="7">
        <f>VLOOKUP('Match Score and Team Input'!G95, finaloproutput[], 4, FALSE)</f>
        <v>27.133333333333336</v>
      </c>
      <c r="M95" s="7">
        <f t="shared" si="10"/>
        <v>82.333333333333329</v>
      </c>
      <c r="N95" s="7">
        <f>'Match Score and Team Input'!L95</f>
        <v>81</v>
      </c>
      <c r="O95" s="7">
        <f t="shared" si="11"/>
        <v>1.3333333333333286</v>
      </c>
      <c r="P95" s="7">
        <f t="shared" si="9"/>
        <v>6.4384615384615387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</row>
    <row r="96" spans="1:132">
      <c r="A96" s="12">
        <v>95</v>
      </c>
      <c r="B96" s="12"/>
      <c r="C96" s="14">
        <f>VLOOKUP('Match Score and Team Input'!B96, finaloproutput[],4, FALSE)</f>
        <v>32.4</v>
      </c>
      <c r="D96" s="14">
        <f>VLOOKUP('Match Score and Team Input'!C96, finaloproutput[],4, FALSE)</f>
        <v>38.93333333333333</v>
      </c>
      <c r="E96" s="14">
        <f>VLOOKUP('Match Score and Team Input'!D96, finaloproutput[],4, FALSE)</f>
        <v>39.129629629629626</v>
      </c>
      <c r="F96" s="14">
        <f t="shared" si="6"/>
        <v>110.46296296296296</v>
      </c>
      <c r="G96" s="14">
        <f>'Match Score and Team Input'!I96</f>
        <v>152</v>
      </c>
      <c r="H96" s="14">
        <f t="shared" si="7"/>
        <v>-41.537037037037038</v>
      </c>
      <c r="I96" s="14">
        <f t="shared" si="8"/>
        <v>29.866666666666674</v>
      </c>
      <c r="J96" s="7">
        <f>VLOOKUP('Match Score and Team Input'!E96, finaloproutput[], 4, FALSE)</f>
        <v>23.099999999999998</v>
      </c>
      <c r="K96" s="7">
        <f>VLOOKUP('Match Score and Team Input'!F96, finaloproutput[], 4, FALSE)</f>
        <v>29.900000000000002</v>
      </c>
      <c r="L96" s="7">
        <f>VLOOKUP('Match Score and Team Input'!G96, finaloproutput[], 4, FALSE)</f>
        <v>18.866666666666667</v>
      </c>
      <c r="M96" s="7">
        <f t="shared" si="10"/>
        <v>71.866666666666674</v>
      </c>
      <c r="N96" s="7">
        <f>'Match Score and Team Input'!L96</f>
        <v>42</v>
      </c>
      <c r="O96" s="7">
        <f t="shared" si="11"/>
        <v>29.866666666666674</v>
      </c>
      <c r="P96" s="7">
        <f t="shared" si="9"/>
        <v>-41.537037037037038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</row>
    <row r="97" spans="1:132">
      <c r="A97" s="12">
        <v>96</v>
      </c>
      <c r="B97" s="12"/>
      <c r="C97" s="14">
        <f>VLOOKUP('Match Score and Team Input'!B97, finaloproutput[],4, FALSE)</f>
        <v>29.8</v>
      </c>
      <c r="D97" s="14">
        <f>VLOOKUP('Match Score and Team Input'!C97, finaloproutput[],4, FALSE)</f>
        <v>32.166666666666664</v>
      </c>
      <c r="E97" s="14">
        <f>VLOOKUP('Match Score and Team Input'!D97, finaloproutput[],4, FALSE)</f>
        <v>38.6</v>
      </c>
      <c r="F97" s="14">
        <f t="shared" si="6"/>
        <v>100.56666666666666</v>
      </c>
      <c r="G97" s="14">
        <f>'Match Score and Team Input'!I97</f>
        <v>122</v>
      </c>
      <c r="H97" s="14">
        <f t="shared" si="7"/>
        <v>-21.433333333333337</v>
      </c>
      <c r="I97" s="14">
        <f t="shared" si="8"/>
        <v>11.033766233766229</v>
      </c>
      <c r="J97" s="7">
        <f>VLOOKUP('Match Score and Team Input'!E97, finaloproutput[], 4, FALSE)</f>
        <v>27.3</v>
      </c>
      <c r="K97" s="7">
        <f>VLOOKUP('Match Score and Team Input'!F97, finaloproutput[], 4, FALSE)</f>
        <v>36.30952380952381</v>
      </c>
      <c r="L97" s="7">
        <f>VLOOKUP('Match Score and Team Input'!G97, finaloproutput[], 4, FALSE)</f>
        <v>29.424242424242422</v>
      </c>
      <c r="M97" s="7">
        <f t="shared" si="10"/>
        <v>93.033766233766229</v>
      </c>
      <c r="N97" s="7">
        <f>'Match Score and Team Input'!L97</f>
        <v>82</v>
      </c>
      <c r="O97" s="7">
        <f t="shared" si="11"/>
        <v>11.033766233766229</v>
      </c>
      <c r="P97" s="7">
        <f t="shared" si="9"/>
        <v>-21.433333333333337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</row>
    <row r="98" spans="1:132">
      <c r="A98" s="12">
        <v>97</v>
      </c>
      <c r="B98" s="12"/>
      <c r="C98" s="14">
        <f>VLOOKUP('Match Score and Team Input'!B98, finaloproutput[],4, FALSE)</f>
        <v>29.400000000000002</v>
      </c>
      <c r="D98" s="14">
        <f>VLOOKUP('Match Score and Team Input'!C98, finaloproutput[],4, FALSE)</f>
        <v>24.133333333333336</v>
      </c>
      <c r="E98" s="14">
        <f>VLOOKUP('Match Score and Team Input'!D98, finaloproutput[],4, FALSE)</f>
        <v>31.333333333333332</v>
      </c>
      <c r="F98" s="14">
        <f t="shared" si="6"/>
        <v>84.866666666666674</v>
      </c>
      <c r="G98" s="14">
        <f>'Match Score and Team Input'!I98</f>
        <v>121</v>
      </c>
      <c r="H98" s="14">
        <f t="shared" si="7"/>
        <v>-36.133333333333326</v>
      </c>
      <c r="I98" s="14">
        <f t="shared" si="8"/>
        <v>15.933333333333337</v>
      </c>
      <c r="J98" s="7">
        <f>VLOOKUP('Match Score and Team Input'!E98, finaloproutput[], 4, FALSE)</f>
        <v>28.900000000000002</v>
      </c>
      <c r="K98" s="7">
        <f>VLOOKUP('Match Score and Team Input'!F98, finaloproutput[], 4, FALSE)</f>
        <v>20.333333333333332</v>
      </c>
      <c r="L98" s="7">
        <f>VLOOKUP('Match Score and Team Input'!G98, finaloproutput[], 4, FALSE)</f>
        <v>29.7</v>
      </c>
      <c r="M98" s="7">
        <f t="shared" si="10"/>
        <v>78.933333333333337</v>
      </c>
      <c r="N98" s="7">
        <f>'Match Score and Team Input'!L98</f>
        <v>63</v>
      </c>
      <c r="O98" s="7">
        <f t="shared" si="11"/>
        <v>15.933333333333337</v>
      </c>
      <c r="P98" s="7">
        <f t="shared" si="9"/>
        <v>-36.133333333333326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</row>
    <row r="99" spans="1:132">
      <c r="A99" s="12">
        <v>98</v>
      </c>
      <c r="B99" s="12"/>
      <c r="C99" s="14">
        <f>VLOOKUP('Match Score and Team Input'!B99, finaloproutput[],4, FALSE)</f>
        <v>39.428571428571431</v>
      </c>
      <c r="D99" s="14">
        <f>VLOOKUP('Match Score and Team Input'!C99, finaloproutput[],4, FALSE)</f>
        <v>40.388888888888893</v>
      </c>
      <c r="E99" s="14">
        <f>VLOOKUP('Match Score and Team Input'!D99, finaloproutput[],4, FALSE)</f>
        <v>27.533333333333331</v>
      </c>
      <c r="F99" s="14">
        <f t="shared" si="6"/>
        <v>107.35079365079366</v>
      </c>
      <c r="G99" s="14">
        <f>'Match Score and Team Input'!I99</f>
        <v>190</v>
      </c>
      <c r="H99" s="14">
        <f t="shared" si="7"/>
        <v>-82.649206349206338</v>
      </c>
      <c r="I99" s="14">
        <f t="shared" si="8"/>
        <v>34.099999999999994</v>
      </c>
      <c r="J99" s="7">
        <f>VLOOKUP('Match Score and Team Input'!E99, finaloproutput[], 4, FALSE)</f>
        <v>29.7</v>
      </c>
      <c r="K99" s="7">
        <f>VLOOKUP('Match Score and Team Input'!F99, finaloproutput[], 4, FALSE)</f>
        <v>31.333333333333332</v>
      </c>
      <c r="L99" s="7">
        <f>VLOOKUP('Match Score and Team Input'!G99, finaloproutput[], 4, FALSE)</f>
        <v>24.066666666666666</v>
      </c>
      <c r="M99" s="7">
        <f t="shared" ref="M99:M108" si="12">SUM(J99:L99)</f>
        <v>85.1</v>
      </c>
      <c r="N99" s="7">
        <f>'Match Score and Team Input'!L99</f>
        <v>51</v>
      </c>
      <c r="O99" s="7">
        <f t="shared" si="11"/>
        <v>34.099999999999994</v>
      </c>
      <c r="P99" s="7">
        <f t="shared" si="9"/>
        <v>-82.649206349206338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</row>
    <row r="100" spans="1:132">
      <c r="A100" s="12">
        <v>99</v>
      </c>
      <c r="B100" s="12"/>
      <c r="C100" s="14">
        <f>VLOOKUP('Match Score and Team Input'!B100, finaloproutput[],4, FALSE)</f>
        <v>22.566666666666666</v>
      </c>
      <c r="D100" s="14">
        <f>VLOOKUP('Match Score and Team Input'!C100, finaloproutput[],4, FALSE)</f>
        <v>22.5</v>
      </c>
      <c r="E100" s="14">
        <f>VLOOKUP('Match Score and Team Input'!D100, finaloproutput[],4, FALSE)</f>
        <v>20.233333333333334</v>
      </c>
      <c r="F100" s="14">
        <f t="shared" si="6"/>
        <v>65.3</v>
      </c>
      <c r="G100" s="14">
        <f>'Match Score and Team Input'!I100</f>
        <v>34</v>
      </c>
      <c r="H100" s="14">
        <f t="shared" si="7"/>
        <v>31.299999999999997</v>
      </c>
      <c r="I100" s="14">
        <f t="shared" si="8"/>
        <v>-4.960606060606068</v>
      </c>
      <c r="J100" s="7">
        <f>VLOOKUP('Match Score and Team Input'!E100, finaloproutput[], 4, FALSE)</f>
        <v>26.599999999999998</v>
      </c>
      <c r="K100" s="7">
        <f>VLOOKUP('Match Score and Team Input'!F100, finaloproutput[], 4, FALSE)</f>
        <v>31.166666666666668</v>
      </c>
      <c r="L100" s="7">
        <f>VLOOKUP('Match Score and Team Input'!G100, finaloproutput[], 4, FALSE)</f>
        <v>29.27272727272727</v>
      </c>
      <c r="M100" s="7">
        <f t="shared" si="12"/>
        <v>87.039393939393932</v>
      </c>
      <c r="N100" s="7">
        <f>'Match Score and Team Input'!L100</f>
        <v>92</v>
      </c>
      <c r="O100" s="7">
        <f t="shared" si="11"/>
        <v>-4.960606060606068</v>
      </c>
      <c r="P100" s="7">
        <f t="shared" si="9"/>
        <v>31.299999999999997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</row>
    <row r="101" spans="1:132">
      <c r="A101" s="12">
        <v>100</v>
      </c>
      <c r="B101" s="12"/>
      <c r="C101" s="14">
        <f>VLOOKUP('Match Score and Team Input'!B101, finaloproutput[],4, FALSE)</f>
        <v>24.033333333333331</v>
      </c>
      <c r="D101" s="14">
        <f>VLOOKUP('Match Score and Team Input'!C101, finaloproutput[],4, FALSE)</f>
        <v>30.366666666666664</v>
      </c>
      <c r="E101" s="14">
        <f>VLOOKUP('Match Score and Team Input'!D101, finaloproutput[],4, FALSE)</f>
        <v>40.785714285714285</v>
      </c>
      <c r="F101" s="14">
        <f t="shared" si="6"/>
        <v>95.185714285714283</v>
      </c>
      <c r="G101" s="14">
        <f>'Match Score and Team Input'!I101</f>
        <v>124</v>
      </c>
      <c r="H101" s="14">
        <f t="shared" si="7"/>
        <v>-28.814285714285717</v>
      </c>
      <c r="I101" s="14">
        <f t="shared" si="8"/>
        <v>-17.599999999999994</v>
      </c>
      <c r="J101" s="7">
        <f>VLOOKUP('Match Score and Team Input'!E101, finaloproutput[], 4, FALSE)</f>
        <v>26.133333333333336</v>
      </c>
      <c r="K101" s="7">
        <f>VLOOKUP('Match Score and Team Input'!F101, finaloproutput[], 4, FALSE)</f>
        <v>26.933333333333334</v>
      </c>
      <c r="L101" s="7">
        <f>VLOOKUP('Match Score and Team Input'!G101, finaloproutput[], 4, FALSE)</f>
        <v>21.333333333333332</v>
      </c>
      <c r="M101" s="7">
        <f t="shared" si="12"/>
        <v>74.400000000000006</v>
      </c>
      <c r="N101" s="7">
        <f>'Match Score and Team Input'!L101</f>
        <v>92</v>
      </c>
      <c r="O101" s="7">
        <f t="shared" si="11"/>
        <v>-17.599999999999994</v>
      </c>
      <c r="P101" s="7">
        <f t="shared" si="9"/>
        <v>-28.814285714285717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</row>
    <row r="102" spans="1:132">
      <c r="A102" s="12">
        <v>101</v>
      </c>
      <c r="B102" s="12"/>
      <c r="C102" s="14">
        <f>VLOOKUP('Match Score and Team Input'!B102, finaloproutput[],4, FALSE)</f>
        <v>25.740740740740744</v>
      </c>
      <c r="D102" s="14">
        <f>VLOOKUP('Match Score and Team Input'!C102, finaloproutput[],4, FALSE)</f>
        <v>31.433333333333334</v>
      </c>
      <c r="E102" s="14">
        <f>VLOOKUP('Match Score and Team Input'!D102, finaloproutput[],4, FALSE)</f>
        <v>31.481481481481481</v>
      </c>
      <c r="F102" s="14">
        <f t="shared" si="6"/>
        <v>88.655555555555566</v>
      </c>
      <c r="G102" s="14">
        <f>'Match Score and Team Input'!I102</f>
        <v>102</v>
      </c>
      <c r="H102" s="14">
        <f t="shared" si="7"/>
        <v>-13.344444444444434</v>
      </c>
      <c r="I102" s="14">
        <f t="shared" si="8"/>
        <v>-28.466666666666669</v>
      </c>
      <c r="J102" s="7">
        <f>VLOOKUP('Match Score and Team Input'!E102, finaloproutput[], 4, FALSE)</f>
        <v>27.133333333333336</v>
      </c>
      <c r="K102" s="7">
        <f>VLOOKUP('Match Score and Team Input'!F102, finaloproutput[], 4, FALSE)</f>
        <v>32.633333333333333</v>
      </c>
      <c r="L102" s="7">
        <f>VLOOKUP('Match Score and Team Input'!G102, finaloproutput[], 4, FALSE)</f>
        <v>34.766666666666666</v>
      </c>
      <c r="M102" s="7">
        <f t="shared" si="12"/>
        <v>94.533333333333331</v>
      </c>
      <c r="N102" s="7">
        <f>'Match Score and Team Input'!L102</f>
        <v>123</v>
      </c>
      <c r="O102" s="7">
        <f t="shared" si="11"/>
        <v>-28.466666666666669</v>
      </c>
      <c r="P102" s="7">
        <f t="shared" si="9"/>
        <v>-13.344444444444434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</row>
    <row r="103" spans="1:132">
      <c r="A103" s="12">
        <v>102</v>
      </c>
      <c r="B103" s="12"/>
      <c r="C103" s="14">
        <f>VLOOKUP('Match Score and Team Input'!B103, finaloproutput[],4, FALSE)</f>
        <v>23.333333333333332</v>
      </c>
      <c r="D103" s="14">
        <f>VLOOKUP('Match Score and Team Input'!C103, finaloproutput[],4, FALSE)</f>
        <v>25.900000000000002</v>
      </c>
      <c r="E103" s="14">
        <f>VLOOKUP('Match Score and Team Input'!D103, finaloproutput[],4, FALSE)</f>
        <v>33.033333333333331</v>
      </c>
      <c r="F103" s="14">
        <f t="shared" si="6"/>
        <v>82.266666666666666</v>
      </c>
      <c r="G103" s="14">
        <f>'Match Score and Team Input'!I103</f>
        <v>45</v>
      </c>
      <c r="H103" s="14">
        <f t="shared" si="7"/>
        <v>37.266666666666666</v>
      </c>
      <c r="I103" s="14">
        <f t="shared" si="8"/>
        <v>-69.559259259259264</v>
      </c>
      <c r="J103" s="7">
        <f>VLOOKUP('Match Score and Team Input'!E103, finaloproutput[], 4, FALSE)</f>
        <v>41.814814814814817</v>
      </c>
      <c r="K103" s="7">
        <f>VLOOKUP('Match Score and Team Input'!F103, finaloproutput[], 4, FALSE)</f>
        <v>37.75925925925926</v>
      </c>
      <c r="L103" s="7">
        <f>VLOOKUP('Match Score and Team Input'!G103, finaloproutput[], 4, FALSE)</f>
        <v>30.866666666666664</v>
      </c>
      <c r="M103" s="7">
        <f t="shared" si="12"/>
        <v>110.44074074074074</v>
      </c>
      <c r="N103" s="7">
        <f>'Match Score and Team Input'!L103</f>
        <v>180</v>
      </c>
      <c r="O103" s="7">
        <f t="shared" si="11"/>
        <v>-69.559259259259264</v>
      </c>
      <c r="P103" s="7">
        <f t="shared" si="9"/>
        <v>37.266666666666666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</row>
    <row r="104" spans="1:132">
      <c r="A104" s="12">
        <v>103</v>
      </c>
      <c r="B104" s="12"/>
      <c r="C104" s="14">
        <f>VLOOKUP('Match Score and Team Input'!B104, finaloproutput[],4, FALSE)</f>
        <v>41.805555555555557</v>
      </c>
      <c r="D104" s="14">
        <f>VLOOKUP('Match Score and Team Input'!C104, finaloproutput[],4, FALSE)</f>
        <v>28.766666666666666</v>
      </c>
      <c r="E104" s="14">
        <f>VLOOKUP('Match Score and Team Input'!D104, finaloproutput[],4, FALSE)</f>
        <v>33.037037037037038</v>
      </c>
      <c r="F104" s="14">
        <f t="shared" si="6"/>
        <v>103.60925925925926</v>
      </c>
      <c r="G104" s="14">
        <f>'Match Score and Team Input'!I104</f>
        <v>130</v>
      </c>
      <c r="H104" s="14">
        <f t="shared" si="7"/>
        <v>-26.390740740740739</v>
      </c>
      <c r="I104" s="14">
        <f t="shared" si="8"/>
        <v>-57.044444444444451</v>
      </c>
      <c r="J104" s="7">
        <f>VLOOKUP('Match Score and Team Input'!E104, finaloproutput[], 4, FALSE)</f>
        <v>23.866666666666664</v>
      </c>
      <c r="K104" s="7">
        <f>VLOOKUP('Match Score and Team Input'!F104, finaloproutput[], 4, FALSE)</f>
        <v>28.866666666666664</v>
      </c>
      <c r="L104" s="7">
        <f>VLOOKUP('Match Score and Team Input'!G104, finaloproutput[], 4, FALSE)</f>
        <v>32.222222222222221</v>
      </c>
      <c r="M104" s="7">
        <f t="shared" si="12"/>
        <v>84.955555555555549</v>
      </c>
      <c r="N104" s="7">
        <f>'Match Score and Team Input'!L104</f>
        <v>142</v>
      </c>
      <c r="O104" s="7">
        <f t="shared" si="11"/>
        <v>-57.044444444444451</v>
      </c>
      <c r="P104" s="7">
        <f t="shared" si="9"/>
        <v>-26.390740740740739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</row>
    <row r="105" spans="1:132">
      <c r="A105" s="12">
        <v>104</v>
      </c>
      <c r="B105" s="12"/>
      <c r="C105" s="14">
        <f>VLOOKUP('Match Score and Team Input'!B105, finaloproutput[],4, FALSE)</f>
        <v>37.699999999999996</v>
      </c>
      <c r="D105" s="14">
        <f>VLOOKUP('Match Score and Team Input'!C105, finaloproutput[],4, FALSE)</f>
        <v>27.133333333333336</v>
      </c>
      <c r="E105" s="14">
        <f>VLOOKUP('Match Score and Team Input'!D105, finaloproutput[],4, FALSE)</f>
        <v>32.1</v>
      </c>
      <c r="F105" s="14">
        <f t="shared" si="6"/>
        <v>96.933333333333337</v>
      </c>
      <c r="G105" s="14">
        <f>'Match Score and Team Input'!I105</f>
        <v>101</v>
      </c>
      <c r="H105" s="14">
        <f t="shared" si="7"/>
        <v>-4.0666666666666629</v>
      </c>
      <c r="I105" s="14">
        <f t="shared" si="8"/>
        <v>-11.705555555555549</v>
      </c>
      <c r="J105" s="7">
        <f>VLOOKUP('Match Score and Team Input'!E105, finaloproutput[], 4, FALSE)</f>
        <v>26.666666666666668</v>
      </c>
      <c r="K105" s="7">
        <f>VLOOKUP('Match Score and Team Input'!F105, finaloproutput[], 4, FALSE)</f>
        <v>23.099999999999998</v>
      </c>
      <c r="L105" s="7">
        <f>VLOOKUP('Match Score and Team Input'!G105, finaloproutput[], 4, FALSE)</f>
        <v>38.527777777777779</v>
      </c>
      <c r="M105" s="7">
        <f t="shared" si="12"/>
        <v>88.294444444444451</v>
      </c>
      <c r="N105" s="7">
        <f>'Match Score and Team Input'!L105</f>
        <v>100</v>
      </c>
      <c r="O105" s="7">
        <f t="shared" si="11"/>
        <v>-11.705555555555549</v>
      </c>
      <c r="P105" s="7">
        <f t="shared" si="9"/>
        <v>-4.0666666666666629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</row>
    <row r="106" spans="1:132">
      <c r="A106" s="12">
        <v>105</v>
      </c>
      <c r="B106" s="12"/>
      <c r="C106" s="14">
        <f>VLOOKUP('Match Score and Team Input'!B106, finaloproutput[],4, FALSE)</f>
        <v>41</v>
      </c>
      <c r="D106" s="14">
        <f>VLOOKUP('Match Score and Team Input'!C106, finaloproutput[],4, FALSE)</f>
        <v>41.205128205128204</v>
      </c>
      <c r="E106" s="14">
        <f>VLOOKUP('Match Score and Team Input'!D106, finaloproutput[],4, FALSE)</f>
        <v>36.800000000000004</v>
      </c>
      <c r="F106" s="14">
        <f t="shared" si="6"/>
        <v>119.00512820512822</v>
      </c>
      <c r="G106" s="14">
        <f>'Match Score and Team Input'!I106</f>
        <v>180</v>
      </c>
      <c r="H106" s="14">
        <f t="shared" si="7"/>
        <v>-60.994871794871784</v>
      </c>
      <c r="I106" s="14">
        <f t="shared" si="8"/>
        <v>-60.405128205128193</v>
      </c>
      <c r="J106" s="7">
        <f>VLOOKUP('Match Score and Team Input'!E106, finaloproutput[], 4, FALSE)</f>
        <v>26.533333333333331</v>
      </c>
      <c r="K106" s="7">
        <f>VLOOKUP('Match Score and Team Input'!F106, finaloproutput[], 4, FALSE)</f>
        <v>38.93333333333333</v>
      </c>
      <c r="L106" s="7">
        <f>VLOOKUP('Match Score and Team Input'!G106, finaloproutput[], 4, FALSE)</f>
        <v>35.128205128205131</v>
      </c>
      <c r="M106" s="7">
        <f t="shared" si="12"/>
        <v>100.59487179487181</v>
      </c>
      <c r="N106" s="7">
        <f>'Match Score and Team Input'!L106</f>
        <v>161</v>
      </c>
      <c r="O106" s="7">
        <f t="shared" si="11"/>
        <v>-60.405128205128193</v>
      </c>
      <c r="P106" s="7">
        <f t="shared" si="9"/>
        <v>-60.994871794871784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</row>
    <row r="107" spans="1:132">
      <c r="A107" s="12">
        <v>106</v>
      </c>
      <c r="B107" s="12"/>
      <c r="C107" s="14">
        <f>VLOOKUP('Match Score and Team Input'!B107, finaloproutput[],4, FALSE)</f>
        <v>29.555555555555557</v>
      </c>
      <c r="D107" s="14">
        <f>VLOOKUP('Match Score and Team Input'!C107, finaloproutput[],4, FALSE)</f>
        <v>31.333333333333332</v>
      </c>
      <c r="E107" s="14">
        <f>VLOOKUP('Match Score and Team Input'!D107, finaloproutput[],4, FALSE)</f>
        <v>38.203703703703702</v>
      </c>
      <c r="F107" s="14">
        <f t="shared" si="6"/>
        <v>99.092592592592581</v>
      </c>
      <c r="G107" s="14">
        <f>'Match Score and Team Input'!I107</f>
        <v>120</v>
      </c>
      <c r="H107" s="14">
        <f t="shared" si="7"/>
        <v>-20.907407407407419</v>
      </c>
      <c r="I107" s="14">
        <f t="shared" si="8"/>
        <v>27.624242424242425</v>
      </c>
      <c r="J107" s="7">
        <f>VLOOKUP('Match Score and Team Input'!E107, finaloproutput[], 4, FALSE)</f>
        <v>18.866666666666667</v>
      </c>
      <c r="K107" s="7">
        <f>VLOOKUP('Match Score and Team Input'!F107, finaloproutput[], 4, FALSE)</f>
        <v>29.424242424242422</v>
      </c>
      <c r="L107" s="7">
        <f>VLOOKUP('Match Score and Team Input'!G107, finaloproutput[], 4, FALSE)</f>
        <v>31.333333333333332</v>
      </c>
      <c r="M107" s="7">
        <f t="shared" si="12"/>
        <v>79.624242424242425</v>
      </c>
      <c r="N107" s="7">
        <f>'Match Score and Team Input'!L107</f>
        <v>52</v>
      </c>
      <c r="O107" s="7">
        <f t="shared" si="11"/>
        <v>27.624242424242425</v>
      </c>
      <c r="P107" s="7">
        <f t="shared" si="9"/>
        <v>-20.907407407407419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</row>
    <row r="108" spans="1:132">
      <c r="A108" s="12">
        <v>107</v>
      </c>
      <c r="B108" s="12"/>
      <c r="C108" s="14">
        <f>VLOOKUP('Match Score and Team Input'!B108, finaloproutput[],4, FALSE)</f>
        <v>23.5</v>
      </c>
      <c r="D108" s="14">
        <f>VLOOKUP('Match Score and Team Input'!C108, finaloproutput[],4, FALSE)</f>
        <v>36.30952380952381</v>
      </c>
      <c r="E108" s="14">
        <f>VLOOKUP('Match Score and Team Input'!D108, finaloproutput[],4, FALSE)</f>
        <v>22.566666666666666</v>
      </c>
      <c r="F108" s="14">
        <f t="shared" si="6"/>
        <v>82.376190476190473</v>
      </c>
      <c r="G108" s="14">
        <f>'Match Score and Team Input'!I108</f>
        <v>40</v>
      </c>
      <c r="H108" s="14">
        <f t="shared" si="7"/>
        <v>42.376190476190473</v>
      </c>
      <c r="I108" s="14">
        <f t="shared" si="8"/>
        <v>-48.73888888888888</v>
      </c>
      <c r="J108" s="7">
        <f>VLOOKUP('Match Score and Team Input'!E108, finaloproutput[], 4, FALSE)</f>
        <v>40.694444444444443</v>
      </c>
      <c r="K108" s="7">
        <f>VLOOKUP('Match Score and Team Input'!F108, finaloproutput[], 4, FALSE)</f>
        <v>29.900000000000002</v>
      </c>
      <c r="L108" s="7">
        <f>VLOOKUP('Match Score and Team Input'!G108, finaloproutput[], 4, FALSE)</f>
        <v>35.666666666666664</v>
      </c>
      <c r="M108" s="7">
        <f t="shared" si="12"/>
        <v>106.26111111111112</v>
      </c>
      <c r="N108" s="7">
        <f>'Match Score and Team Input'!L108</f>
        <v>155</v>
      </c>
      <c r="O108" s="7">
        <f t="shared" si="11"/>
        <v>-48.73888888888888</v>
      </c>
      <c r="P108" s="7">
        <f t="shared" si="9"/>
        <v>42.376190476190473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</row>
    <row r="109" spans="1:132">
      <c r="A109" s="12">
        <v>108</v>
      </c>
      <c r="B109" s="12"/>
      <c r="C109" s="14">
        <f>VLOOKUP('Match Score and Team Input'!B109, finaloproutput[],4, FALSE)</f>
        <v>17.933333333333334</v>
      </c>
      <c r="D109" s="14">
        <f>VLOOKUP('Match Score and Team Input'!C109, finaloproutput[],4, FALSE)</f>
        <v>27.444444444444443</v>
      </c>
      <c r="E109" s="14">
        <f>VLOOKUP('Match Score and Team Input'!D109, finaloproutput[],4, FALSE)</f>
        <v>24.133333333333336</v>
      </c>
      <c r="F109" s="14">
        <f t="shared" si="6"/>
        <v>69.51111111111112</v>
      </c>
      <c r="G109" s="14">
        <f>'Match Score and Team Input'!I109</f>
        <v>32</v>
      </c>
      <c r="H109" s="14">
        <f t="shared" si="7"/>
        <v>37.51111111111112</v>
      </c>
      <c r="I109" s="14">
        <f t="shared" si="8"/>
        <v>-55.852380952380955</v>
      </c>
      <c r="J109" s="7">
        <f>VLOOKUP('Match Score and Team Input'!E109, finaloproutput[], 4, FALSE)</f>
        <v>20.766666666666666</v>
      </c>
      <c r="K109" s="7">
        <f>VLOOKUP('Match Score and Team Input'!F109, finaloproutput[], 4, FALSE)</f>
        <v>40.785714285714285</v>
      </c>
      <c r="L109" s="7">
        <f>VLOOKUP('Match Score and Team Input'!G109, finaloproutput[], 4, FALSE)</f>
        <v>33.595238095238095</v>
      </c>
      <c r="M109" s="7">
        <f t="shared" si="10"/>
        <v>95.147619047619045</v>
      </c>
      <c r="N109" s="7">
        <f>'Match Score and Team Input'!L109</f>
        <v>151</v>
      </c>
      <c r="O109" s="7">
        <f t="shared" si="11"/>
        <v>-55.852380952380955</v>
      </c>
      <c r="P109" s="7">
        <f t="shared" si="9"/>
        <v>37.51111111111112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</row>
    <row r="110" spans="1:132">
      <c r="A110" s="12">
        <v>109</v>
      </c>
      <c r="B110" s="12"/>
      <c r="C110" s="14">
        <f>VLOOKUP('Match Score and Team Input'!B110, finaloproutput[],4, FALSE)</f>
        <v>24.033333333333331</v>
      </c>
      <c r="D110" s="14">
        <f>VLOOKUP('Match Score and Team Input'!C110, finaloproutput[],4, FALSE)</f>
        <v>25.966666666666669</v>
      </c>
      <c r="E110" s="14">
        <f>VLOOKUP('Match Score and Team Input'!D110, finaloproutput[],4, FALSE)</f>
        <v>27.466666666666669</v>
      </c>
      <c r="F110" s="14">
        <f t="shared" si="6"/>
        <v>77.466666666666669</v>
      </c>
      <c r="G110" s="14">
        <f>'Match Score and Team Input'!I110</f>
        <v>32</v>
      </c>
      <c r="H110" s="14">
        <f t="shared" si="7"/>
        <v>45.466666666666669</v>
      </c>
      <c r="I110" s="14">
        <f t="shared" si="8"/>
        <v>13.007407407407413</v>
      </c>
      <c r="J110" s="7">
        <f>VLOOKUP('Match Score and Team Input'!E110, finaloproutput[], 4, FALSE)</f>
        <v>31.166666666666668</v>
      </c>
      <c r="K110" s="7">
        <f>VLOOKUP('Match Score and Team Input'!F110, finaloproutput[], 4, FALSE)</f>
        <v>36.1</v>
      </c>
      <c r="L110" s="7">
        <f>VLOOKUP('Match Score and Team Input'!G110, finaloproutput[], 4, FALSE)</f>
        <v>25.740740740740744</v>
      </c>
      <c r="M110" s="7">
        <f t="shared" si="10"/>
        <v>93.007407407407413</v>
      </c>
      <c r="N110" s="7">
        <f>'Match Score and Team Input'!L110</f>
        <v>80</v>
      </c>
      <c r="O110" s="7">
        <f t="shared" si="11"/>
        <v>13.007407407407413</v>
      </c>
      <c r="P110" s="7">
        <f t="shared" si="9"/>
        <v>45.466666666666669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</row>
    <row r="111" spans="1:132">
      <c r="A111" s="12">
        <v>110</v>
      </c>
      <c r="B111" s="12"/>
      <c r="C111" s="14">
        <f>VLOOKUP('Match Score and Team Input'!B111, finaloproutput[],4, FALSE)</f>
        <v>20.233333333333334</v>
      </c>
      <c r="D111" s="14">
        <f>VLOOKUP('Match Score and Team Input'!C111, finaloproutput[],4, FALSE)</f>
        <v>26.487179487179489</v>
      </c>
      <c r="E111" s="14">
        <f>VLOOKUP('Match Score and Team Input'!D111, finaloproutput[],4, FALSE)</f>
        <v>24.851851851851851</v>
      </c>
      <c r="F111" s="14">
        <f t="shared" si="6"/>
        <v>71.572364672364671</v>
      </c>
      <c r="G111" s="14">
        <f>'Match Score and Team Input'!I111</f>
        <v>80</v>
      </c>
      <c r="H111" s="14">
        <f t="shared" si="7"/>
        <v>-8.4276353276353291</v>
      </c>
      <c r="I111" s="14">
        <f t="shared" si="8"/>
        <v>-13.05185185185185</v>
      </c>
      <c r="J111" s="7">
        <f>VLOOKUP('Match Score and Team Input'!E111, finaloproutput[], 4, FALSE)</f>
        <v>26.933333333333334</v>
      </c>
      <c r="K111" s="7">
        <f>VLOOKUP('Match Score and Team Input'!F111, finaloproutput[], 4, FALSE)</f>
        <v>31.481481481481481</v>
      </c>
      <c r="L111" s="7">
        <f>VLOOKUP('Match Score and Team Input'!G111, finaloproutput[], 4, FALSE)</f>
        <v>30.533333333333331</v>
      </c>
      <c r="M111" s="7">
        <f t="shared" si="10"/>
        <v>88.94814814814815</v>
      </c>
      <c r="N111" s="7">
        <f>'Match Score and Team Input'!L111</f>
        <v>102</v>
      </c>
      <c r="O111" s="7">
        <f t="shared" si="11"/>
        <v>-13.05185185185185</v>
      </c>
      <c r="P111" s="7">
        <f t="shared" si="9"/>
        <v>-8.4276353276353291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</row>
    <row r="112" spans="1:132">
      <c r="A112" s="12">
        <v>111</v>
      </c>
      <c r="B112" s="12"/>
      <c r="C112" s="14">
        <f>VLOOKUP('Match Score and Team Input'!B112, finaloproutput[],4, FALSE)</f>
        <v>39.129629629629626</v>
      </c>
      <c r="D112" s="14">
        <f>VLOOKUP('Match Score and Team Input'!C112, finaloproutput[],4, FALSE)</f>
        <v>32.5</v>
      </c>
      <c r="E112" s="14">
        <f>VLOOKUP('Match Score and Team Input'!D112, finaloproutput[],4, FALSE)</f>
        <v>28.766666666666666</v>
      </c>
      <c r="F112" s="14">
        <f t="shared" si="6"/>
        <v>100.39629629629628</v>
      </c>
      <c r="G112" s="14">
        <f>'Match Score and Team Input'!I112</f>
        <v>201</v>
      </c>
      <c r="H112" s="14">
        <f t="shared" si="7"/>
        <v>-100.60370370370372</v>
      </c>
      <c r="I112" s="14">
        <f t="shared" si="8"/>
        <v>19.005128205128202</v>
      </c>
      <c r="J112" s="7">
        <f>VLOOKUP('Match Score and Team Input'!E112, finaloproutput[], 4, FALSE)</f>
        <v>29.766666666666666</v>
      </c>
      <c r="K112" s="7">
        <f>VLOOKUP('Match Score and Team Input'!F112, finaloproutput[], 4, FALSE)</f>
        <v>29.7</v>
      </c>
      <c r="L112" s="7">
        <f>VLOOKUP('Match Score and Team Input'!G112, finaloproutput[], 4, FALSE)</f>
        <v>31.538461538461537</v>
      </c>
      <c r="M112" s="7">
        <f t="shared" si="10"/>
        <v>91.005128205128202</v>
      </c>
      <c r="N112" s="7">
        <f>'Match Score and Team Input'!L112</f>
        <v>72</v>
      </c>
      <c r="O112" s="7">
        <f t="shared" si="11"/>
        <v>19.005128205128202</v>
      </c>
      <c r="P112" s="7">
        <f t="shared" si="9"/>
        <v>-100.60370370370372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</row>
    <row r="113" spans="1:132">
      <c r="A113" s="12">
        <v>112</v>
      </c>
      <c r="B113" s="12"/>
      <c r="C113" s="14">
        <f>VLOOKUP('Match Score and Team Input'!B113, finaloproutput[],4, FALSE)</f>
        <v>31.333333333333332</v>
      </c>
      <c r="D113" s="14">
        <f>VLOOKUP('Match Score and Team Input'!C113, finaloproutput[],4, FALSE)</f>
        <v>38.366666666666667</v>
      </c>
      <c r="E113" s="14">
        <f>VLOOKUP('Match Score and Team Input'!D113, finaloproutput[],4, FALSE)</f>
        <v>27.3</v>
      </c>
      <c r="F113" s="14">
        <f t="shared" si="6"/>
        <v>97</v>
      </c>
      <c r="G113" s="14">
        <f>'Match Score and Team Input'!I113</f>
        <v>81</v>
      </c>
      <c r="H113" s="14">
        <f t="shared" si="7"/>
        <v>16</v>
      </c>
      <c r="I113" s="14">
        <f t="shared" si="8"/>
        <v>23.253030303030286</v>
      </c>
      <c r="J113" s="7">
        <f>VLOOKUP('Match Score and Team Input'!E113, finaloproutput[], 4, FALSE)</f>
        <v>40.636363636363633</v>
      </c>
      <c r="K113" s="7">
        <f>VLOOKUP('Match Score and Team Input'!F113, finaloproutput[], 4, FALSE)</f>
        <v>33.25</v>
      </c>
      <c r="L113" s="7">
        <f>VLOOKUP('Match Score and Team Input'!G113, finaloproutput[], 4, FALSE)</f>
        <v>30.366666666666664</v>
      </c>
      <c r="M113" s="7">
        <f t="shared" si="10"/>
        <v>104.25303030303029</v>
      </c>
      <c r="N113" s="7">
        <f>'Match Score and Team Input'!L113</f>
        <v>81</v>
      </c>
      <c r="O113" s="7">
        <f t="shared" si="11"/>
        <v>23.253030303030286</v>
      </c>
      <c r="P113" s="7">
        <f t="shared" si="9"/>
        <v>16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</row>
    <row r="114" spans="1:132">
      <c r="A114" s="12">
        <v>113</v>
      </c>
      <c r="B114" s="12"/>
      <c r="C114" s="14">
        <f>VLOOKUP('Match Score and Team Input'!B114, finaloproutput[],4, FALSE)</f>
        <v>32.222222222222221</v>
      </c>
      <c r="D114" s="14">
        <f>VLOOKUP('Match Score and Team Input'!C114, finaloproutput[],4, FALSE)</f>
        <v>29.7</v>
      </c>
      <c r="E114" s="14">
        <f>VLOOKUP('Match Score and Team Input'!D114, finaloproutput[],4, FALSE)</f>
        <v>41.814814814814817</v>
      </c>
      <c r="F114" s="14">
        <f t="shared" si="6"/>
        <v>103.73703703703703</v>
      </c>
      <c r="G114" s="14">
        <f>'Match Score and Team Input'!I114</f>
        <v>90</v>
      </c>
      <c r="H114" s="14">
        <f t="shared" si="7"/>
        <v>13.737037037037027</v>
      </c>
      <c r="I114" s="14">
        <f t="shared" si="8"/>
        <v>8.9235294117647186</v>
      </c>
      <c r="J114" s="7">
        <f>VLOOKUP('Match Score and Team Input'!E114, finaloproutput[], 4, FALSE)</f>
        <v>23.966666666666669</v>
      </c>
      <c r="K114" s="7">
        <f>VLOOKUP('Match Score and Team Input'!F114, finaloproutput[], 4, FALSE)</f>
        <v>27.133333333333336</v>
      </c>
      <c r="L114" s="7">
        <f>VLOOKUP('Match Score and Team Input'!G114, finaloproutput[], 4, FALSE)</f>
        <v>37.823529411764703</v>
      </c>
      <c r="M114" s="7">
        <f t="shared" si="10"/>
        <v>88.923529411764719</v>
      </c>
      <c r="N114" s="7">
        <f>'Match Score and Team Input'!L114</f>
        <v>80</v>
      </c>
      <c r="O114" s="7">
        <f t="shared" si="11"/>
        <v>8.9235294117647186</v>
      </c>
      <c r="P114" s="7">
        <f t="shared" si="9"/>
        <v>13.737037037037027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</row>
    <row r="115" spans="1:132">
      <c r="A115" s="12">
        <v>114</v>
      </c>
      <c r="B115" s="12"/>
      <c r="C115" s="14">
        <f>VLOOKUP('Match Score and Team Input'!B115, finaloproutput[],4, FALSE)</f>
        <v>24.066666666666666</v>
      </c>
      <c r="D115" s="14">
        <f>VLOOKUP('Match Score and Team Input'!C115, finaloproutput[],4, FALSE)</f>
        <v>38.6</v>
      </c>
      <c r="E115" s="14">
        <f>VLOOKUP('Match Score and Team Input'!D115, finaloproutput[],4, FALSE)</f>
        <v>31.433333333333334</v>
      </c>
      <c r="F115" s="14">
        <f t="shared" si="6"/>
        <v>94.100000000000009</v>
      </c>
      <c r="G115" s="14">
        <f>'Match Score and Team Input'!I115</f>
        <v>122</v>
      </c>
      <c r="H115" s="14">
        <f t="shared" si="7"/>
        <v>-27.899999999999991</v>
      </c>
      <c r="I115" s="14">
        <f t="shared" si="8"/>
        <v>-37.572222222222223</v>
      </c>
      <c r="J115" s="7">
        <f>VLOOKUP('Match Score and Team Input'!E115, finaloproutput[], 4, FALSE)</f>
        <v>26.444444444444443</v>
      </c>
      <c r="K115" s="7">
        <f>VLOOKUP('Match Score and Team Input'!F115, finaloproutput[], 4, FALSE)</f>
        <v>37.583333333333336</v>
      </c>
      <c r="L115" s="7">
        <f>VLOOKUP('Match Score and Team Input'!G115, finaloproutput[], 4, FALSE)</f>
        <v>29.400000000000002</v>
      </c>
      <c r="M115" s="7">
        <f t="shared" si="10"/>
        <v>93.427777777777777</v>
      </c>
      <c r="N115" s="7">
        <f>'Match Score and Team Input'!L115</f>
        <v>131</v>
      </c>
      <c r="O115" s="7">
        <f t="shared" si="11"/>
        <v>-37.572222222222223</v>
      </c>
      <c r="P115" s="7">
        <f t="shared" si="9"/>
        <v>-27.899999999999991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</row>
    <row r="116" spans="1:132">
      <c r="A116" s="12">
        <v>115</v>
      </c>
      <c r="B116" s="12"/>
      <c r="C116" s="14">
        <f>VLOOKUP('Match Score and Team Input'!B116, finaloproutput[],4, FALSE)</f>
        <v>26.033333333333331</v>
      </c>
      <c r="D116" s="14">
        <f>VLOOKUP('Match Score and Team Input'!C116, finaloproutput[],4, FALSE)</f>
        <v>41.43333333333333</v>
      </c>
      <c r="E116" s="14">
        <f>VLOOKUP('Match Score and Team Input'!D116, finaloproutput[],4, FALSE)</f>
        <v>34.111111111111107</v>
      </c>
      <c r="F116" s="14">
        <f t="shared" si="6"/>
        <v>101.57777777777778</v>
      </c>
      <c r="G116" s="14">
        <f>'Match Score and Team Input'!I116</f>
        <v>164</v>
      </c>
      <c r="H116" s="14">
        <f t="shared" si="7"/>
        <v>-62.422222222222217</v>
      </c>
      <c r="I116" s="14">
        <f t="shared" si="8"/>
        <v>31.36666666666666</v>
      </c>
      <c r="J116" s="7">
        <f>VLOOKUP('Match Score and Team Input'!E116, finaloproutput[], 4, FALSE)</f>
        <v>33.033333333333331</v>
      </c>
      <c r="K116" s="7">
        <f>VLOOKUP('Match Score and Team Input'!F116, finaloproutput[], 4, FALSE)</f>
        <v>27.533333333333331</v>
      </c>
      <c r="L116" s="7">
        <f>VLOOKUP('Match Score and Team Input'!G116, finaloproutput[], 4, FALSE)</f>
        <v>22.8</v>
      </c>
      <c r="M116" s="7">
        <f t="shared" si="10"/>
        <v>83.36666666666666</v>
      </c>
      <c r="N116" s="7">
        <f>'Match Score and Team Input'!L116</f>
        <v>52</v>
      </c>
      <c r="O116" s="7">
        <f t="shared" si="11"/>
        <v>31.36666666666666</v>
      </c>
      <c r="P116" s="7">
        <f t="shared" si="9"/>
        <v>-62.422222222222217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</row>
    <row r="117" spans="1:132">
      <c r="A117" s="12">
        <v>116</v>
      </c>
      <c r="B117" s="12"/>
      <c r="C117" s="14">
        <f>VLOOKUP('Match Score and Team Input'!B117, finaloproutput[],4, FALSE)</f>
        <v>28.866666666666664</v>
      </c>
      <c r="D117" s="14">
        <f>VLOOKUP('Match Score and Team Input'!C117, finaloproutput[],4, FALSE)</f>
        <v>32.166666666666664</v>
      </c>
      <c r="E117" s="14">
        <f>VLOOKUP('Match Score and Team Input'!D117, finaloproutput[],4, FALSE)</f>
        <v>23.333333333333332</v>
      </c>
      <c r="F117" s="14">
        <f t="shared" si="6"/>
        <v>84.36666666666666</v>
      </c>
      <c r="G117" s="14">
        <f>'Match Score and Team Input'!I117</f>
        <v>62</v>
      </c>
      <c r="H117" s="14">
        <f t="shared" si="7"/>
        <v>22.36666666666666</v>
      </c>
      <c r="I117" s="14">
        <f t="shared" si="8"/>
        <v>31.900000000000006</v>
      </c>
      <c r="J117" s="7">
        <f>VLOOKUP('Match Score and Team Input'!E117, finaloproutput[], 4, FALSE)</f>
        <v>22.066666666666666</v>
      </c>
      <c r="K117" s="7">
        <f>VLOOKUP('Match Score and Team Input'!F117, finaloproutput[], 4, FALSE)</f>
        <v>21.333333333333332</v>
      </c>
      <c r="L117" s="7">
        <f>VLOOKUP('Match Score and Team Input'!G117, finaloproutput[], 4, FALSE)</f>
        <v>22.5</v>
      </c>
      <c r="M117" s="7">
        <f t="shared" si="10"/>
        <v>65.900000000000006</v>
      </c>
      <c r="N117" s="7">
        <f>'Match Score and Team Input'!L117</f>
        <v>34</v>
      </c>
      <c r="O117" s="7">
        <f t="shared" si="11"/>
        <v>31.900000000000006</v>
      </c>
      <c r="P117" s="7">
        <f t="shared" si="9"/>
        <v>22.36666666666666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</row>
    <row r="118" spans="1:132">
      <c r="A118" s="12">
        <v>117</v>
      </c>
      <c r="B118" s="12"/>
      <c r="C118" s="14">
        <f>VLOOKUP('Match Score and Team Input'!B118, finaloproutput[],4, FALSE)</f>
        <v>31.62962962962963</v>
      </c>
      <c r="D118" s="14">
        <f>VLOOKUP('Match Score and Team Input'!C118, finaloproutput[],4, FALSE)</f>
        <v>32.633333333333333</v>
      </c>
      <c r="E118" s="14">
        <f>VLOOKUP('Match Score and Team Input'!D118, finaloproutput[],4, FALSE)</f>
        <v>32.4</v>
      </c>
      <c r="F118" s="14">
        <f t="shared" si="6"/>
        <v>96.662962962962951</v>
      </c>
      <c r="G118" s="14">
        <f>'Match Score and Team Input'!I118</f>
        <v>32</v>
      </c>
      <c r="H118" s="14">
        <f t="shared" si="7"/>
        <v>64.662962962962951</v>
      </c>
      <c r="I118" s="14">
        <f t="shared" si="8"/>
        <v>-21.814167314167321</v>
      </c>
      <c r="J118" s="7">
        <f>VLOOKUP('Match Score and Team Input'!E118, finaloproutput[], 4, FALSE)</f>
        <v>29.27272727272727</v>
      </c>
      <c r="K118" s="7">
        <f>VLOOKUP('Match Score and Team Input'!F118, finaloproutput[], 4, FALSE)</f>
        <v>31.153846153846157</v>
      </c>
      <c r="L118" s="7">
        <f>VLOOKUP('Match Score and Team Input'!G118, finaloproutput[], 4, FALSE)</f>
        <v>37.75925925925926</v>
      </c>
      <c r="M118" s="7">
        <f t="shared" si="10"/>
        <v>98.185832685832679</v>
      </c>
      <c r="N118" s="7">
        <f>'Match Score and Team Input'!L118</f>
        <v>120</v>
      </c>
      <c r="O118" s="7">
        <f t="shared" si="11"/>
        <v>-21.814167314167321</v>
      </c>
      <c r="P118" s="7">
        <f t="shared" si="9"/>
        <v>64.662962962962951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</row>
    <row r="119" spans="1:132">
      <c r="A119" s="12">
        <v>118</v>
      </c>
      <c r="B119" s="12"/>
      <c r="C119" s="14">
        <f>VLOOKUP('Match Score and Team Input'!B119, finaloproutput[],4, FALSE)</f>
        <v>40.388888888888893</v>
      </c>
      <c r="D119" s="14">
        <f>VLOOKUP('Match Score and Team Input'!C119, finaloproutput[],4, FALSE)</f>
        <v>26.133333333333336</v>
      </c>
      <c r="E119" s="14">
        <f>VLOOKUP('Match Score and Team Input'!D119, finaloproutput[],4, FALSE)</f>
        <v>24.333333333333332</v>
      </c>
      <c r="F119" s="14">
        <f t="shared" si="6"/>
        <v>90.855555555555554</v>
      </c>
      <c r="G119" s="14">
        <f>'Match Score and Team Input'!I119</f>
        <v>92</v>
      </c>
      <c r="H119" s="14">
        <f t="shared" si="7"/>
        <v>-1.1444444444444457</v>
      </c>
      <c r="I119" s="14">
        <f t="shared" si="8"/>
        <v>40.737037037037041</v>
      </c>
      <c r="J119" s="7">
        <f>VLOOKUP('Match Score and Team Input'!E119, finaloproutput[], 4, FALSE)</f>
        <v>29.8</v>
      </c>
      <c r="K119" s="7">
        <f>VLOOKUP('Match Score and Team Input'!F119, finaloproutput[], 4, FALSE)</f>
        <v>33.037037037037038</v>
      </c>
      <c r="L119" s="7">
        <f>VLOOKUP('Match Score and Team Input'!G119, finaloproutput[], 4, FALSE)</f>
        <v>28.900000000000002</v>
      </c>
      <c r="M119" s="7">
        <f t="shared" si="10"/>
        <v>91.737037037037041</v>
      </c>
      <c r="N119" s="7">
        <f>'Match Score and Team Input'!L119</f>
        <v>51</v>
      </c>
      <c r="O119" s="7">
        <f t="shared" si="11"/>
        <v>40.737037037037041</v>
      </c>
      <c r="P119" s="7">
        <f t="shared" si="9"/>
        <v>-1.1444444444444457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</row>
    <row r="120" spans="1:132">
      <c r="A120" s="12">
        <v>119</v>
      </c>
      <c r="B120" s="12"/>
      <c r="C120" s="14">
        <f>VLOOKUP('Match Score and Team Input'!B120, finaloproutput[],4, FALSE)</f>
        <v>37.392156862745097</v>
      </c>
      <c r="D120" s="14">
        <f>VLOOKUP('Match Score and Team Input'!C120, finaloproutput[],4, FALSE)</f>
        <v>30.133333333333336</v>
      </c>
      <c r="E120" s="14">
        <f>VLOOKUP('Match Score and Team Input'!D120, finaloproutput[],4, FALSE)</f>
        <v>39.428571428571431</v>
      </c>
      <c r="F120" s="14">
        <f t="shared" si="6"/>
        <v>106.95406162464987</v>
      </c>
      <c r="G120" s="14">
        <f>'Match Score and Team Input'!I120</f>
        <v>160</v>
      </c>
      <c r="H120" s="14">
        <f t="shared" si="7"/>
        <v>-53.045938375350133</v>
      </c>
      <c r="I120" s="14">
        <f t="shared" si="8"/>
        <v>10.833333333333329</v>
      </c>
      <c r="J120" s="7">
        <f>VLOOKUP('Match Score and Team Input'!E120, finaloproutput[], 4, FALSE)</f>
        <v>20.333333333333332</v>
      </c>
      <c r="K120" s="7">
        <f>VLOOKUP('Match Score and Team Input'!F120, finaloproutput[], 4, FALSE)</f>
        <v>25.900000000000002</v>
      </c>
      <c r="L120" s="7">
        <f>VLOOKUP('Match Score and Team Input'!G120, finaloproutput[], 4, FALSE)</f>
        <v>26.599999999999998</v>
      </c>
      <c r="M120" s="7">
        <f t="shared" si="10"/>
        <v>72.833333333333329</v>
      </c>
      <c r="N120" s="7">
        <f>'Match Score and Team Input'!L120</f>
        <v>62</v>
      </c>
      <c r="O120" s="7">
        <f t="shared" si="11"/>
        <v>10.833333333333329</v>
      </c>
      <c r="P120" s="7">
        <f t="shared" si="9"/>
        <v>-53.045938375350133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</row>
    <row r="121" spans="1:132">
      <c r="A121" s="12">
        <v>120</v>
      </c>
      <c r="B121" s="12"/>
      <c r="C121" s="14">
        <f>VLOOKUP('Match Score and Team Input'!B121, finaloproutput[],4, FALSE)</f>
        <v>25.966666666666669</v>
      </c>
      <c r="D121" s="14">
        <f>VLOOKUP('Match Score and Team Input'!C121, finaloproutput[],4, FALSE)</f>
        <v>41.805555555555557</v>
      </c>
      <c r="E121" s="14">
        <f>VLOOKUP('Match Score and Team Input'!D121, finaloproutput[],4, FALSE)</f>
        <v>34.766666666666666</v>
      </c>
      <c r="F121" s="14">
        <f t="shared" si="6"/>
        <v>102.53888888888889</v>
      </c>
      <c r="G121" s="14">
        <f>'Match Score and Team Input'!I121</f>
        <v>151</v>
      </c>
      <c r="H121" s="14">
        <f t="shared" si="7"/>
        <v>-48.461111111111109</v>
      </c>
      <c r="I121" s="14">
        <f t="shared" si="8"/>
        <v>-1.8000000000000114</v>
      </c>
      <c r="J121" s="7">
        <f>VLOOKUP('Match Score and Team Input'!E121, finaloproutput[], 4, FALSE)</f>
        <v>22.566666666666666</v>
      </c>
      <c r="K121" s="7">
        <f>VLOOKUP('Match Score and Team Input'!F121, finaloproutput[], 4, FALSE)</f>
        <v>29.766666666666666</v>
      </c>
      <c r="L121" s="7">
        <f>VLOOKUP('Match Score and Team Input'!G121, finaloproutput[], 4, FALSE)</f>
        <v>30.866666666666664</v>
      </c>
      <c r="M121" s="7">
        <f t="shared" si="10"/>
        <v>83.199999999999989</v>
      </c>
      <c r="N121" s="7">
        <f>'Match Score and Team Input'!L121</f>
        <v>85</v>
      </c>
      <c r="O121" s="7">
        <f t="shared" si="11"/>
        <v>-1.8000000000000114</v>
      </c>
      <c r="P121" s="7">
        <f t="shared" si="9"/>
        <v>-48.461111111111109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</row>
    <row r="122" spans="1:132">
      <c r="A122" s="12">
        <v>121</v>
      </c>
      <c r="B122" s="12"/>
      <c r="C122" s="14">
        <f>VLOOKUP('Match Score and Team Input'!B122, finaloproutput[],4, FALSE)</f>
        <v>26.533333333333331</v>
      </c>
      <c r="D122" s="14">
        <f>VLOOKUP('Match Score and Team Input'!C122, finaloproutput[],4, FALSE)</f>
        <v>29.424242424242422</v>
      </c>
      <c r="E122" s="14">
        <f>VLOOKUP('Match Score and Team Input'!D122, finaloproutput[],4, FALSE)</f>
        <v>35.666666666666664</v>
      </c>
      <c r="F122" s="14">
        <f t="shared" si="6"/>
        <v>91.624242424242425</v>
      </c>
      <c r="G122" s="14">
        <f>'Match Score and Team Input'!I122</f>
        <v>41</v>
      </c>
      <c r="H122" s="14">
        <f t="shared" si="7"/>
        <v>50.624242424242425</v>
      </c>
      <c r="I122" s="14">
        <f t="shared" si="8"/>
        <v>41.950793650793656</v>
      </c>
      <c r="J122" s="7">
        <f>VLOOKUP('Match Score and Team Input'!E122, finaloproutput[], 4, FALSE)</f>
        <v>33.595238095238095</v>
      </c>
      <c r="K122" s="7">
        <f>VLOOKUP('Match Score and Team Input'!F122, finaloproutput[], 4, FALSE)</f>
        <v>27.133333333333336</v>
      </c>
      <c r="L122" s="7">
        <f>VLOOKUP('Match Score and Team Input'!G122, finaloproutput[], 4, FALSE)</f>
        <v>32.222222222222221</v>
      </c>
      <c r="M122" s="7">
        <f t="shared" si="10"/>
        <v>92.950793650793656</v>
      </c>
      <c r="N122" s="7">
        <f>'Match Score and Team Input'!L122</f>
        <v>51</v>
      </c>
      <c r="O122" s="7">
        <f t="shared" si="11"/>
        <v>41.950793650793656</v>
      </c>
      <c r="P122" s="7">
        <f t="shared" si="9"/>
        <v>50.624242424242425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</row>
    <row r="123" spans="1:132">
      <c r="A123" s="12">
        <v>122</v>
      </c>
      <c r="B123" s="12"/>
      <c r="C123" s="14">
        <f>VLOOKUP('Match Score and Team Input'!B123, finaloproutput[],4, FALSE)</f>
        <v>29.555555555555557</v>
      </c>
      <c r="D123" s="14">
        <f>VLOOKUP('Match Score and Team Input'!C123, finaloproutput[],4, FALSE)</f>
        <v>37.583333333333336</v>
      </c>
      <c r="E123" s="14">
        <f>VLOOKUP('Match Score and Team Input'!D123, finaloproutput[],4, FALSE)</f>
        <v>36.30952380952381</v>
      </c>
      <c r="F123" s="14">
        <f t="shared" si="6"/>
        <v>103.4484126984127</v>
      </c>
      <c r="G123" s="14">
        <f>'Match Score and Team Input'!I123</f>
        <v>72</v>
      </c>
      <c r="H123" s="14">
        <f t="shared" si="7"/>
        <v>31.448412698412696</v>
      </c>
      <c r="I123" s="14">
        <f t="shared" si="8"/>
        <v>17.148148148148138</v>
      </c>
      <c r="J123" s="7">
        <f>VLOOKUP('Match Score and Team Input'!E123, finaloproutput[], 4, FALSE)</f>
        <v>31.481481481481481</v>
      </c>
      <c r="K123" s="7">
        <f>VLOOKUP('Match Score and Team Input'!F123, finaloproutput[], 4, FALSE)</f>
        <v>35.128205128205131</v>
      </c>
      <c r="L123" s="7">
        <f>VLOOKUP('Match Score and Team Input'!G123, finaloproutput[], 4, FALSE)</f>
        <v>31.538461538461537</v>
      </c>
      <c r="M123" s="7">
        <f t="shared" si="10"/>
        <v>98.148148148148138</v>
      </c>
      <c r="N123" s="7">
        <f>'Match Score and Team Input'!L123</f>
        <v>81</v>
      </c>
      <c r="O123" s="7">
        <f t="shared" si="11"/>
        <v>17.148148148148138</v>
      </c>
      <c r="P123" s="7">
        <f t="shared" si="9"/>
        <v>31.448412698412696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</row>
    <row r="124" spans="1:132">
      <c r="A124" s="12">
        <v>123</v>
      </c>
      <c r="B124" s="12"/>
      <c r="C124" s="14">
        <f>VLOOKUP('Match Score and Team Input'!B124, finaloproutput[],4, FALSE)</f>
        <v>23.5</v>
      </c>
      <c r="D124" s="14">
        <f>VLOOKUP('Match Score and Team Input'!C124, finaloproutput[],4, FALSE)</f>
        <v>26.033333333333331</v>
      </c>
      <c r="E124" s="14">
        <f>VLOOKUP('Match Score and Team Input'!D124, finaloproutput[],4, FALSE)</f>
        <v>31.333333333333332</v>
      </c>
      <c r="F124" s="14">
        <f t="shared" si="6"/>
        <v>80.86666666666666</v>
      </c>
      <c r="G124" s="14">
        <f>'Match Score and Team Input'!I124</f>
        <v>80</v>
      </c>
      <c r="H124" s="14">
        <f t="shared" si="7"/>
        <v>0.86666666666666003</v>
      </c>
      <c r="I124" s="14">
        <f t="shared" si="8"/>
        <v>2.65630665630664</v>
      </c>
      <c r="J124" s="7">
        <f>VLOOKUP('Match Score and Team Input'!E124, finaloproutput[], 4, FALSE)</f>
        <v>41.205128205128204</v>
      </c>
      <c r="K124" s="7">
        <f>VLOOKUP('Match Score and Team Input'!F124, finaloproutput[], 4, FALSE)</f>
        <v>40.636363636363633</v>
      </c>
      <c r="L124" s="7">
        <f>VLOOKUP('Match Score and Team Input'!G124, finaloproutput[], 4, FALSE)</f>
        <v>41.814814814814817</v>
      </c>
      <c r="M124" s="7">
        <f t="shared" si="10"/>
        <v>123.65630665630664</v>
      </c>
      <c r="N124" s="7">
        <f>'Match Score and Team Input'!L124</f>
        <v>121</v>
      </c>
      <c r="O124" s="7">
        <f t="shared" si="11"/>
        <v>2.65630665630664</v>
      </c>
      <c r="P124" s="7">
        <f t="shared" si="9"/>
        <v>0.86666666666666003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</row>
    <row r="125" spans="1:132">
      <c r="A125" s="12">
        <v>124</v>
      </c>
      <c r="B125" s="12"/>
      <c r="C125" s="14">
        <f>VLOOKUP('Match Score and Team Input'!B125, finaloproutput[],4, FALSE)</f>
        <v>32.5</v>
      </c>
      <c r="D125" s="14">
        <f>VLOOKUP('Match Score and Team Input'!C125, finaloproutput[],4, FALSE)</f>
        <v>37.699999999999996</v>
      </c>
      <c r="E125" s="14">
        <f>VLOOKUP('Match Score and Team Input'!D125, finaloproutput[],4, FALSE)</f>
        <v>38.93333333333333</v>
      </c>
      <c r="F125" s="14">
        <f t="shared" si="6"/>
        <v>109.13333333333333</v>
      </c>
      <c r="G125" s="14">
        <f>'Match Score and Team Input'!I125</f>
        <v>153</v>
      </c>
      <c r="H125" s="14">
        <f t="shared" si="7"/>
        <v>-43.866666666666674</v>
      </c>
      <c r="I125" s="14">
        <f t="shared" si="8"/>
        <v>-71.166666666666671</v>
      </c>
      <c r="J125" s="7">
        <f>VLOOKUP('Match Score and Team Input'!E125, finaloproutput[], 4, FALSE)</f>
        <v>30.366666666666664</v>
      </c>
      <c r="K125" s="7">
        <f>VLOOKUP('Match Score and Team Input'!F125, finaloproutput[], 4, FALSE)</f>
        <v>20.766666666666666</v>
      </c>
      <c r="L125" s="7">
        <f>VLOOKUP('Match Score and Team Input'!G125, finaloproutput[], 4, FALSE)</f>
        <v>29.7</v>
      </c>
      <c r="M125" s="7">
        <f t="shared" si="10"/>
        <v>80.833333333333329</v>
      </c>
      <c r="N125" s="7">
        <f>'Match Score and Team Input'!L125</f>
        <v>152</v>
      </c>
      <c r="O125" s="7">
        <f t="shared" si="11"/>
        <v>-71.166666666666671</v>
      </c>
      <c r="P125" s="7">
        <f t="shared" si="9"/>
        <v>-43.866666666666674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</row>
    <row r="126" spans="1:132">
      <c r="A126" s="12">
        <v>125</v>
      </c>
      <c r="B126" s="12"/>
      <c r="C126" s="14">
        <f>VLOOKUP('Match Score and Team Input'!B126, finaloproutput[],4, FALSE)</f>
        <v>29.900000000000002</v>
      </c>
      <c r="D126" s="14">
        <f>VLOOKUP('Match Score and Team Input'!C126, finaloproutput[],4, FALSE)</f>
        <v>22.8</v>
      </c>
      <c r="E126" s="14">
        <f>VLOOKUP('Match Score and Team Input'!D126, finaloproutput[],4, FALSE)</f>
        <v>27.466666666666669</v>
      </c>
      <c r="F126" s="14">
        <f t="shared" si="6"/>
        <v>80.166666666666671</v>
      </c>
      <c r="G126" s="14">
        <f>'Match Score and Team Input'!I126</f>
        <v>50</v>
      </c>
      <c r="H126" s="14">
        <f t="shared" si="7"/>
        <v>30.166666666666671</v>
      </c>
      <c r="I126" s="14">
        <f t="shared" si="8"/>
        <v>-46.466666666666669</v>
      </c>
      <c r="J126" s="7">
        <f>VLOOKUP('Match Score and Team Input'!E126, finaloproutput[], 4, FALSE)</f>
        <v>28.866666666666664</v>
      </c>
      <c r="K126" s="7">
        <f>VLOOKUP('Match Score and Team Input'!F126, finaloproutput[], 4, FALSE)</f>
        <v>26.666666666666668</v>
      </c>
      <c r="L126" s="7">
        <f>VLOOKUP('Match Score and Team Input'!G126, finaloproutput[], 4, FALSE)</f>
        <v>41</v>
      </c>
      <c r="M126" s="7">
        <f t="shared" si="10"/>
        <v>96.533333333333331</v>
      </c>
      <c r="N126" s="7">
        <f>'Match Score and Team Input'!L126</f>
        <v>143</v>
      </c>
      <c r="O126" s="7">
        <f t="shared" si="11"/>
        <v>-46.466666666666669</v>
      </c>
      <c r="P126" s="7">
        <f t="shared" si="9"/>
        <v>30.166666666666671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</row>
    <row r="127" spans="1:132">
      <c r="A127" s="12">
        <v>126</v>
      </c>
      <c r="B127" s="12"/>
      <c r="C127" s="14">
        <f>VLOOKUP('Match Score and Team Input'!B127, finaloproutput[],4, FALSE)</f>
        <v>36.800000000000004</v>
      </c>
      <c r="D127" s="14">
        <f>VLOOKUP('Match Score and Team Input'!C127, finaloproutput[],4, FALSE)</f>
        <v>22.5</v>
      </c>
      <c r="E127" s="14">
        <f>VLOOKUP('Match Score and Team Input'!D127, finaloproutput[],4, FALSE)</f>
        <v>26.933333333333334</v>
      </c>
      <c r="F127" s="14">
        <f t="shared" si="6"/>
        <v>86.233333333333334</v>
      </c>
      <c r="G127" s="14">
        <f>'Match Score and Team Input'!I127</f>
        <v>52</v>
      </c>
      <c r="H127" s="14">
        <f t="shared" si="7"/>
        <v>34.233333333333334</v>
      </c>
      <c r="I127" s="14">
        <f t="shared" si="8"/>
        <v>-5.3999999999999915</v>
      </c>
      <c r="J127" s="7">
        <f>VLOOKUP('Match Score and Team Input'!E127, finaloproutput[], 4, FALSE)</f>
        <v>27.444444444444443</v>
      </c>
      <c r="K127" s="7">
        <f>VLOOKUP('Match Score and Team Input'!F127, finaloproutput[], 4, FALSE)</f>
        <v>40.388888888888893</v>
      </c>
      <c r="L127" s="7">
        <f>VLOOKUP('Match Score and Team Input'!G127, finaloproutput[], 4, FALSE)</f>
        <v>28.766666666666666</v>
      </c>
      <c r="M127" s="7">
        <f t="shared" si="10"/>
        <v>96.600000000000009</v>
      </c>
      <c r="N127" s="7">
        <f>'Match Score and Team Input'!L127</f>
        <v>102</v>
      </c>
      <c r="O127" s="7">
        <f t="shared" si="11"/>
        <v>-5.3999999999999915</v>
      </c>
      <c r="P127" s="7">
        <f t="shared" si="9"/>
        <v>34.233333333333334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</row>
    <row r="128" spans="1:132">
      <c r="A128" s="12">
        <v>127</v>
      </c>
      <c r="B128" s="12"/>
      <c r="C128" s="14">
        <f>VLOOKUP('Match Score and Team Input'!B128, finaloproutput[],4, FALSE)</f>
        <v>27.133333333333336</v>
      </c>
      <c r="D128" s="14">
        <f>VLOOKUP('Match Score and Team Input'!C128, finaloproutput[],4, FALSE)</f>
        <v>23.866666666666664</v>
      </c>
      <c r="E128" s="14">
        <f>VLOOKUP('Match Score and Team Input'!D128, finaloproutput[],4, FALSE)</f>
        <v>18.866666666666667</v>
      </c>
      <c r="F128" s="14">
        <f t="shared" si="6"/>
        <v>69.866666666666674</v>
      </c>
      <c r="G128" s="14">
        <f>'Match Score and Team Input'!I128</f>
        <v>62</v>
      </c>
      <c r="H128" s="14">
        <f t="shared" si="7"/>
        <v>7.8666666666666742</v>
      </c>
      <c r="I128" s="14">
        <f t="shared" si="8"/>
        <v>-22.141176470588235</v>
      </c>
      <c r="J128" s="7">
        <f>VLOOKUP('Match Score and Team Input'!E128, finaloproutput[], 4, FALSE)</f>
        <v>29.400000000000002</v>
      </c>
      <c r="K128" s="7">
        <f>VLOOKUP('Match Score and Team Input'!F128, finaloproutput[], 4, FALSE)</f>
        <v>22.066666666666666</v>
      </c>
      <c r="L128" s="7">
        <f>VLOOKUP('Match Score and Team Input'!G128, finaloproutput[], 4, FALSE)</f>
        <v>37.392156862745097</v>
      </c>
      <c r="M128" s="7">
        <f t="shared" si="10"/>
        <v>88.858823529411765</v>
      </c>
      <c r="N128" s="7">
        <f>'Match Score and Team Input'!L128</f>
        <v>111</v>
      </c>
      <c r="O128" s="7">
        <f t="shared" si="11"/>
        <v>-22.141176470588235</v>
      </c>
      <c r="P128" s="7">
        <f t="shared" si="9"/>
        <v>7.8666666666666742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</row>
    <row r="129" spans="1:132">
      <c r="A129" s="12">
        <v>128</v>
      </c>
      <c r="B129" s="12"/>
      <c r="C129" s="14">
        <f>VLOOKUP('Match Score and Team Input'!B129, finaloproutput[],4, FALSE)</f>
        <v>25.740740740740744</v>
      </c>
      <c r="D129" s="14">
        <f>VLOOKUP('Match Score and Team Input'!C129, finaloproutput[],4, FALSE)</f>
        <v>24.133333333333336</v>
      </c>
      <c r="E129" s="14">
        <f>VLOOKUP('Match Score and Team Input'!D129, finaloproutput[],4, FALSE)</f>
        <v>26.487179487179489</v>
      </c>
      <c r="F129" s="14">
        <f t="shared" si="6"/>
        <v>76.361253561253562</v>
      </c>
      <c r="G129" s="14">
        <f>'Match Score and Team Input'!I129</f>
        <v>52</v>
      </c>
      <c r="H129" s="14">
        <f t="shared" si="7"/>
        <v>24.361253561253562</v>
      </c>
      <c r="I129" s="14">
        <f t="shared" si="8"/>
        <v>-7.0722222222222229</v>
      </c>
      <c r="J129" s="7">
        <f>VLOOKUP('Match Score and Team Input'!E129, finaloproutput[], 4, FALSE)</f>
        <v>23.333333333333332</v>
      </c>
      <c r="K129" s="7">
        <f>VLOOKUP('Match Score and Team Input'!F129, finaloproutput[], 4, FALSE)</f>
        <v>38.527777777777779</v>
      </c>
      <c r="L129" s="7">
        <f>VLOOKUP('Match Score and Team Input'!G129, finaloproutput[], 4, FALSE)</f>
        <v>24.066666666666666</v>
      </c>
      <c r="M129" s="7">
        <f t="shared" si="10"/>
        <v>85.927777777777777</v>
      </c>
      <c r="N129" s="7">
        <f>'Match Score and Team Input'!L129</f>
        <v>93</v>
      </c>
      <c r="O129" s="7">
        <f t="shared" si="11"/>
        <v>-7.0722222222222229</v>
      </c>
      <c r="P129" s="7">
        <f t="shared" si="9"/>
        <v>24.361253561253562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</row>
    <row r="130" spans="1:132">
      <c r="A130" s="12">
        <v>129</v>
      </c>
      <c r="B130" s="12"/>
      <c r="C130" s="14">
        <f>VLOOKUP('Match Score and Team Input'!B130, finaloproutput[],4, FALSE)</f>
        <v>41.43333333333333</v>
      </c>
      <c r="D130" s="14">
        <f>VLOOKUP('Match Score and Team Input'!C130, finaloproutput[],4, FALSE)</f>
        <v>28.900000000000002</v>
      </c>
      <c r="E130" s="14">
        <f>VLOOKUP('Match Score and Team Input'!D130, finaloproutput[],4, FALSE)</f>
        <v>37.75925925925926</v>
      </c>
      <c r="F130" s="14">
        <f t="shared" ref="F130:F151" si="13">SUM(C130:E130)</f>
        <v>108.09259259259258</v>
      </c>
      <c r="G130" s="14">
        <f>'Match Score and Team Input'!I130</f>
        <v>140</v>
      </c>
      <c r="H130" s="14">
        <f t="shared" ref="H130:H151" si="14">(F130-G130)</f>
        <v>-31.907407407407419</v>
      </c>
      <c r="I130" s="14">
        <f t="shared" ref="I130:I151" si="15">O130</f>
        <v>17.566666666666663</v>
      </c>
      <c r="J130" s="7">
        <f>VLOOKUP('Match Score and Team Input'!E130, finaloproutput[], 4, FALSE)</f>
        <v>38.203703703703702</v>
      </c>
      <c r="K130" s="7">
        <f>VLOOKUP('Match Score and Team Input'!F130, finaloproutput[], 4, FALSE)</f>
        <v>20.233333333333334</v>
      </c>
      <c r="L130" s="7">
        <f>VLOOKUP('Match Score and Team Input'!G130, finaloproutput[], 4, FALSE)</f>
        <v>39.129629629629626</v>
      </c>
      <c r="M130" s="7">
        <f t="shared" si="10"/>
        <v>97.566666666666663</v>
      </c>
      <c r="N130" s="7">
        <f>'Match Score and Team Input'!L130</f>
        <v>80</v>
      </c>
      <c r="O130" s="7">
        <f t="shared" si="11"/>
        <v>17.566666666666663</v>
      </c>
      <c r="P130" s="7">
        <f t="shared" ref="P130:P151" si="16">H130</f>
        <v>-31.907407407407419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</row>
    <row r="131" spans="1:132">
      <c r="A131" s="12">
        <v>130</v>
      </c>
      <c r="B131" s="12"/>
      <c r="C131" s="14">
        <f>VLOOKUP('Match Score and Team Input'!B131, finaloproutput[],4, FALSE)</f>
        <v>33.037037037037038</v>
      </c>
      <c r="D131" s="14">
        <f>VLOOKUP('Match Score and Team Input'!C131, finaloproutput[],4, FALSE)</f>
        <v>34.111111111111107</v>
      </c>
      <c r="E131" s="14">
        <f>VLOOKUP('Match Score and Team Input'!D131, finaloproutput[],4, FALSE)</f>
        <v>27.3</v>
      </c>
      <c r="F131" s="14">
        <f t="shared" si="13"/>
        <v>94.44814814814815</v>
      </c>
      <c r="G131" s="14">
        <f>'Match Score and Team Input'!I131</f>
        <v>93</v>
      </c>
      <c r="H131" s="14">
        <f t="shared" si="14"/>
        <v>1.4481481481481495</v>
      </c>
      <c r="I131" s="14">
        <f t="shared" si="15"/>
        <v>-11.004761904761892</v>
      </c>
      <c r="J131" s="7">
        <f>VLOOKUP('Match Score and Team Input'!E131, finaloproutput[], 4, FALSE)</f>
        <v>17.933333333333334</v>
      </c>
      <c r="K131" s="7">
        <f>VLOOKUP('Match Score and Team Input'!F131, finaloproutput[], 4, FALSE)</f>
        <v>39.428571428571431</v>
      </c>
      <c r="L131" s="7">
        <f>VLOOKUP('Match Score and Team Input'!G131, finaloproutput[], 4, FALSE)</f>
        <v>32.633333333333333</v>
      </c>
      <c r="M131" s="7">
        <f t="shared" ref="M131:M151" si="17">SUM(J131:L131)</f>
        <v>89.995238095238108</v>
      </c>
      <c r="N131" s="7">
        <f>'Match Score and Team Input'!L131</f>
        <v>101</v>
      </c>
      <c r="O131" s="7">
        <f t="shared" ref="O131:O151" si="18">(M131-N131)</f>
        <v>-11.004761904761892</v>
      </c>
      <c r="P131" s="7">
        <f t="shared" si="16"/>
        <v>1.4481481481481495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</row>
    <row r="132" spans="1:132">
      <c r="A132" s="12">
        <v>131</v>
      </c>
      <c r="B132" s="12"/>
      <c r="C132" s="14">
        <f>VLOOKUP('Match Score and Team Input'!B132, finaloproutput[],4, FALSE)</f>
        <v>33.033333333333331</v>
      </c>
      <c r="D132" s="14">
        <f>VLOOKUP('Match Score and Team Input'!C132, finaloproutput[],4, FALSE)</f>
        <v>29.7</v>
      </c>
      <c r="E132" s="14">
        <f>VLOOKUP('Match Score and Team Input'!D132, finaloproutput[],4, FALSE)</f>
        <v>34.766666666666666</v>
      </c>
      <c r="F132" s="14">
        <f t="shared" si="13"/>
        <v>97.5</v>
      </c>
      <c r="G132" s="14">
        <f>'Match Score and Team Input'!I132</f>
        <v>52</v>
      </c>
      <c r="H132" s="14">
        <f t="shared" si="14"/>
        <v>45.5</v>
      </c>
      <c r="I132" s="14">
        <f t="shared" si="15"/>
        <v>30.217171717171709</v>
      </c>
      <c r="J132" s="7">
        <f>VLOOKUP('Match Score and Team Input'!E132, finaloproutput[], 4, FALSE)</f>
        <v>33.25</v>
      </c>
      <c r="K132" s="7">
        <f>VLOOKUP('Match Score and Team Input'!F132, finaloproutput[], 4, FALSE)</f>
        <v>40.694444444444443</v>
      </c>
      <c r="L132" s="7">
        <f>VLOOKUP('Match Score and Team Input'!G132, finaloproutput[], 4, FALSE)</f>
        <v>29.27272727272727</v>
      </c>
      <c r="M132" s="7">
        <f t="shared" si="17"/>
        <v>103.21717171717171</v>
      </c>
      <c r="N132" s="7">
        <f>'Match Score and Team Input'!L132</f>
        <v>73</v>
      </c>
      <c r="O132" s="7">
        <f t="shared" si="18"/>
        <v>30.217171717171709</v>
      </c>
      <c r="P132" s="7">
        <f t="shared" si="16"/>
        <v>45.5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</row>
    <row r="133" spans="1:132">
      <c r="A133" s="12">
        <v>132</v>
      </c>
      <c r="B133" s="12"/>
      <c r="C133" s="14">
        <f>VLOOKUP('Match Score and Team Input'!B133, finaloproutput[],4, FALSE)</f>
        <v>32.4</v>
      </c>
      <c r="D133" s="14">
        <f>VLOOKUP('Match Score and Team Input'!C133, finaloproutput[],4, FALSE)</f>
        <v>31.433333333333334</v>
      </c>
      <c r="E133" s="14">
        <f>VLOOKUP('Match Score and Team Input'!D133, finaloproutput[],4, FALSE)</f>
        <v>30.533333333333331</v>
      </c>
      <c r="F133" s="14">
        <f t="shared" si="13"/>
        <v>94.36666666666666</v>
      </c>
      <c r="G133" s="14">
        <f>'Match Score and Team Input'!I133</f>
        <v>101</v>
      </c>
      <c r="H133" s="14">
        <f t="shared" si="14"/>
        <v>-6.63333333333334</v>
      </c>
      <c r="I133" s="14">
        <f t="shared" si="15"/>
        <v>-27.900000000000006</v>
      </c>
      <c r="J133" s="7">
        <f>VLOOKUP('Match Score and Team Input'!E133, finaloproutput[], 4, FALSE)</f>
        <v>25.900000000000002</v>
      </c>
      <c r="K133" s="7">
        <f>VLOOKUP('Match Score and Team Input'!F133, finaloproutput[], 4, FALSE)</f>
        <v>24.033333333333331</v>
      </c>
      <c r="L133" s="7">
        <f>VLOOKUP('Match Score and Team Input'!G133, finaloproutput[], 4, FALSE)</f>
        <v>32.166666666666664</v>
      </c>
      <c r="M133" s="7">
        <f t="shared" si="17"/>
        <v>82.1</v>
      </c>
      <c r="N133" s="7">
        <f>'Match Score and Team Input'!L133</f>
        <v>110</v>
      </c>
      <c r="O133" s="7">
        <f t="shared" si="18"/>
        <v>-27.900000000000006</v>
      </c>
      <c r="P133" s="7">
        <f t="shared" si="16"/>
        <v>-6.63333333333334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</row>
    <row r="134" spans="1:132">
      <c r="A134" s="12">
        <v>133</v>
      </c>
      <c r="B134" s="12"/>
      <c r="C134" s="14">
        <f>VLOOKUP('Match Score and Team Input'!B134, finaloproutput[],4, FALSE)</f>
        <v>26.599999999999998</v>
      </c>
      <c r="D134" s="14">
        <f>VLOOKUP('Match Score and Team Input'!C134, finaloproutput[],4, FALSE)</f>
        <v>37.823529411764703</v>
      </c>
      <c r="E134" s="14">
        <f>VLOOKUP('Match Score and Team Input'!D134, finaloproutput[],4, FALSE)</f>
        <v>32.1</v>
      </c>
      <c r="F134" s="14">
        <f t="shared" si="13"/>
        <v>96.523529411764713</v>
      </c>
      <c r="G134" s="14">
        <f>'Match Score and Team Input'!I134</f>
        <v>90</v>
      </c>
      <c r="H134" s="14">
        <f t="shared" si="14"/>
        <v>6.5235294117647129</v>
      </c>
      <c r="I134" s="14">
        <f t="shared" si="15"/>
        <v>-31.280952380952385</v>
      </c>
      <c r="J134" s="7">
        <f>VLOOKUP('Match Score and Team Input'!E134, finaloproutput[], 4, FALSE)</f>
        <v>40.785714285714285</v>
      </c>
      <c r="K134" s="7">
        <f>VLOOKUP('Match Score and Team Input'!F134, finaloproutput[], 4, FALSE)</f>
        <v>31.333333333333332</v>
      </c>
      <c r="L134" s="7">
        <f>VLOOKUP('Match Score and Team Input'!G134, finaloproutput[], 4, FALSE)</f>
        <v>38.6</v>
      </c>
      <c r="M134" s="7">
        <f t="shared" si="17"/>
        <v>110.71904761904761</v>
      </c>
      <c r="N134" s="7">
        <f>'Match Score and Team Input'!L134</f>
        <v>142</v>
      </c>
      <c r="O134" s="7">
        <f t="shared" si="18"/>
        <v>-31.280952380952385</v>
      </c>
      <c r="P134" s="7">
        <f t="shared" si="16"/>
        <v>6.5235294117647129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</row>
    <row r="135" spans="1:132">
      <c r="A135" s="12">
        <v>134</v>
      </c>
      <c r="B135" s="12"/>
      <c r="C135" s="14">
        <f>VLOOKUP('Match Score and Team Input'!B135, finaloproutput[],4, FALSE)</f>
        <v>31.166666666666668</v>
      </c>
      <c r="D135" s="14">
        <f>VLOOKUP('Match Score and Team Input'!C135, finaloproutput[],4, FALSE)</f>
        <v>26.444444444444443</v>
      </c>
      <c r="E135" s="14">
        <f>VLOOKUP('Match Score and Team Input'!D135, finaloproutput[],4, FALSE)</f>
        <v>38.366666666666667</v>
      </c>
      <c r="F135" s="14">
        <f t="shared" si="13"/>
        <v>95.977777777777789</v>
      </c>
      <c r="G135" s="14">
        <f>'Match Score and Team Input'!I135</f>
        <v>63</v>
      </c>
      <c r="H135" s="14">
        <f t="shared" si="14"/>
        <v>32.977777777777789</v>
      </c>
      <c r="I135" s="14">
        <f t="shared" si="15"/>
        <v>-5.2148148148148152</v>
      </c>
      <c r="J135" s="7">
        <f>VLOOKUP('Match Score and Team Input'!E135, finaloproutput[], 4, FALSE)</f>
        <v>24.851851851851851</v>
      </c>
      <c r="K135" s="7">
        <f>VLOOKUP('Match Score and Team Input'!F135, finaloproutput[], 4, FALSE)</f>
        <v>30.133333333333336</v>
      </c>
      <c r="L135" s="7">
        <f>VLOOKUP('Match Score and Team Input'!G135, finaloproutput[], 4, FALSE)</f>
        <v>29.8</v>
      </c>
      <c r="M135" s="7">
        <f t="shared" si="17"/>
        <v>84.785185185185185</v>
      </c>
      <c r="N135" s="7">
        <f>'Match Score and Team Input'!L135</f>
        <v>90</v>
      </c>
      <c r="O135" s="7">
        <f t="shared" si="18"/>
        <v>-5.2148148148148152</v>
      </c>
      <c r="P135" s="7">
        <f t="shared" si="16"/>
        <v>32.977777777777789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</row>
    <row r="136" spans="1:132">
      <c r="A136" s="12">
        <v>135</v>
      </c>
      <c r="B136" s="12"/>
      <c r="C136" s="14">
        <f>VLOOKUP('Match Score and Team Input'!B136, finaloproutput[],4, FALSE)</f>
        <v>23.099999999999998</v>
      </c>
      <c r="D136" s="14">
        <f>VLOOKUP('Match Score and Team Input'!C136, finaloproutput[],4, FALSE)</f>
        <v>30.866666666666664</v>
      </c>
      <c r="E136" s="14">
        <f>VLOOKUP('Match Score and Team Input'!D136, finaloproutput[],4, FALSE)</f>
        <v>36.1</v>
      </c>
      <c r="F136" s="14">
        <f t="shared" si="13"/>
        <v>90.066666666666663</v>
      </c>
      <c r="G136" s="14">
        <f>'Match Score and Team Input'!I136</f>
        <v>90</v>
      </c>
      <c r="H136" s="14">
        <f t="shared" si="14"/>
        <v>6.6666666666662877E-2</v>
      </c>
      <c r="I136" s="14">
        <f t="shared" si="15"/>
        <v>-13.179487179487182</v>
      </c>
      <c r="J136" s="7">
        <f>VLOOKUP('Match Score and Team Input'!E136, finaloproutput[], 4, FALSE)</f>
        <v>21.333333333333332</v>
      </c>
      <c r="K136" s="7">
        <f>VLOOKUP('Match Score and Team Input'!F136, finaloproutput[], 4, FALSE)</f>
        <v>31.153846153846157</v>
      </c>
      <c r="L136" s="7">
        <f>VLOOKUP('Match Score and Team Input'!G136, finaloproutput[], 4, FALSE)</f>
        <v>24.333333333333332</v>
      </c>
      <c r="M136" s="7">
        <f t="shared" si="17"/>
        <v>76.820512820512818</v>
      </c>
      <c r="N136" s="7">
        <f>'Match Score and Team Input'!L136</f>
        <v>90</v>
      </c>
      <c r="O136" s="7">
        <f t="shared" si="18"/>
        <v>-13.179487179487182</v>
      </c>
      <c r="P136" s="7">
        <f t="shared" si="16"/>
        <v>6.6666666666662877E-2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</row>
    <row r="137" spans="1:132">
      <c r="A137" s="12">
        <v>136</v>
      </c>
      <c r="B137" s="12"/>
      <c r="C137" s="14">
        <f>VLOOKUP('Match Score and Team Input'!B137, finaloproutput[],4, FALSE)</f>
        <v>26.133333333333336</v>
      </c>
      <c r="D137" s="14">
        <f>VLOOKUP('Match Score and Team Input'!C137, finaloproutput[],4, FALSE)</f>
        <v>31.62962962962963</v>
      </c>
      <c r="E137" s="14">
        <f>VLOOKUP('Match Score and Team Input'!D137, finaloproutput[],4, FALSE)</f>
        <v>27.533333333333331</v>
      </c>
      <c r="F137" s="14">
        <f t="shared" si="13"/>
        <v>85.296296296296305</v>
      </c>
      <c r="G137" s="14">
        <f>'Match Score and Team Input'!I137</f>
        <v>33</v>
      </c>
      <c r="H137" s="14">
        <f t="shared" si="14"/>
        <v>52.296296296296305</v>
      </c>
      <c r="I137" s="14">
        <f t="shared" si="15"/>
        <v>34.633333333333326</v>
      </c>
      <c r="J137" s="7">
        <f>VLOOKUP('Match Score and Team Input'!E137, finaloproutput[], 4, FALSE)</f>
        <v>23.966666666666669</v>
      </c>
      <c r="K137" s="7">
        <f>VLOOKUP('Match Score and Team Input'!F137, finaloproutput[], 4, FALSE)</f>
        <v>31.333333333333332</v>
      </c>
      <c r="L137" s="7">
        <f>VLOOKUP('Match Score and Team Input'!G137, finaloproutput[], 4, FALSE)</f>
        <v>20.333333333333332</v>
      </c>
      <c r="M137" s="7">
        <f t="shared" si="17"/>
        <v>75.633333333333326</v>
      </c>
      <c r="N137" s="7">
        <f>'Match Score and Team Input'!L137</f>
        <v>41</v>
      </c>
      <c r="O137" s="7">
        <f t="shared" si="18"/>
        <v>34.633333333333326</v>
      </c>
      <c r="P137" s="7">
        <f t="shared" si="16"/>
        <v>52.296296296296305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</row>
    <row r="138" spans="1:132">
      <c r="A138" s="12">
        <v>137</v>
      </c>
      <c r="B138" s="12"/>
      <c r="C138" s="14">
        <f>VLOOKUP('Match Score and Team Input'!B138, finaloproutput[],4, FALSE)</f>
        <v>35.128205128205131</v>
      </c>
      <c r="D138" s="14">
        <f>VLOOKUP('Match Score and Team Input'!C138, finaloproutput[],4, FALSE)</f>
        <v>23.333333333333332</v>
      </c>
      <c r="E138" s="14">
        <f>VLOOKUP('Match Score and Team Input'!D138, finaloproutput[],4, FALSE)</f>
        <v>28.766666666666666</v>
      </c>
      <c r="F138" s="14">
        <f t="shared" si="13"/>
        <v>87.228205128205133</v>
      </c>
      <c r="G138" s="14">
        <f>'Match Score and Team Input'!I138</f>
        <v>93</v>
      </c>
      <c r="H138" s="14">
        <f t="shared" si="14"/>
        <v>-5.7717948717948673</v>
      </c>
      <c r="I138" s="14">
        <f t="shared" si="15"/>
        <v>13.566666666666663</v>
      </c>
      <c r="J138" s="7">
        <f>VLOOKUP('Match Score and Team Input'!E138, finaloproutput[], 4, FALSE)</f>
        <v>29.400000000000002</v>
      </c>
      <c r="K138" s="7">
        <f>VLOOKUP('Match Score and Team Input'!F138, finaloproutput[], 4, FALSE)</f>
        <v>29.7</v>
      </c>
      <c r="L138" s="7">
        <f>VLOOKUP('Match Score and Team Input'!G138, finaloproutput[], 4, FALSE)</f>
        <v>27.466666666666669</v>
      </c>
      <c r="M138" s="7">
        <f t="shared" si="17"/>
        <v>86.566666666666663</v>
      </c>
      <c r="N138" s="7">
        <f>'Match Score and Team Input'!L138</f>
        <v>73</v>
      </c>
      <c r="O138" s="7">
        <f t="shared" si="18"/>
        <v>13.566666666666663</v>
      </c>
      <c r="P138" s="7">
        <f t="shared" si="16"/>
        <v>-5.7717948717948673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</row>
    <row r="139" spans="1:132">
      <c r="A139" s="12">
        <v>138</v>
      </c>
      <c r="B139" s="12"/>
      <c r="C139" s="14">
        <f>VLOOKUP('Match Score and Team Input'!B139, finaloproutput[],4, FALSE)</f>
        <v>37.583333333333336</v>
      </c>
      <c r="D139" s="14">
        <f>VLOOKUP('Match Score and Team Input'!C139, finaloproutput[],4, FALSE)</f>
        <v>27.133333333333336</v>
      </c>
      <c r="E139" s="14">
        <f>VLOOKUP('Match Score and Team Input'!D139, finaloproutput[],4, FALSE)</f>
        <v>38.93333333333333</v>
      </c>
      <c r="F139" s="14">
        <f t="shared" si="13"/>
        <v>103.65</v>
      </c>
      <c r="G139" s="14">
        <f>'Match Score and Team Input'!I139</f>
        <v>121</v>
      </c>
      <c r="H139" s="14">
        <f t="shared" si="14"/>
        <v>-17.349999999999994</v>
      </c>
      <c r="I139" s="14">
        <f t="shared" si="15"/>
        <v>-16.529629629629625</v>
      </c>
      <c r="J139" s="7">
        <f>VLOOKUP('Match Score and Team Input'!E139, finaloproutput[], 4, FALSE)</f>
        <v>33.037037037037038</v>
      </c>
      <c r="K139" s="7">
        <f>VLOOKUP('Match Score and Team Input'!F139, finaloproutput[], 4, FALSE)</f>
        <v>23.5</v>
      </c>
      <c r="L139" s="7">
        <f>VLOOKUP('Match Score and Team Input'!G139, finaloproutput[], 4, FALSE)</f>
        <v>26.933333333333334</v>
      </c>
      <c r="M139" s="7">
        <f t="shared" si="17"/>
        <v>83.470370370370375</v>
      </c>
      <c r="N139" s="7">
        <f>'Match Score and Team Input'!L139</f>
        <v>100</v>
      </c>
      <c r="O139" s="7">
        <f t="shared" si="18"/>
        <v>-16.529629629629625</v>
      </c>
      <c r="P139" s="7">
        <f t="shared" si="16"/>
        <v>-17.349999999999994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</row>
    <row r="140" spans="1:132">
      <c r="A140" s="12">
        <v>139</v>
      </c>
      <c r="B140" s="12"/>
      <c r="C140" s="14">
        <f>VLOOKUP('Match Score and Team Input'!B140, finaloproutput[],4, FALSE)</f>
        <v>41</v>
      </c>
      <c r="D140" s="14">
        <f>VLOOKUP('Match Score and Team Input'!C140, finaloproutput[],4, FALSE)</f>
        <v>36.30952380952381</v>
      </c>
      <c r="E140" s="14">
        <f>VLOOKUP('Match Score and Team Input'!D140, finaloproutput[],4, FALSE)</f>
        <v>33.25</v>
      </c>
      <c r="F140" s="14">
        <f t="shared" si="13"/>
        <v>110.55952380952381</v>
      </c>
      <c r="G140" s="14">
        <f>'Match Score and Team Input'!I140</f>
        <v>180</v>
      </c>
      <c r="H140" s="14">
        <f t="shared" si="14"/>
        <v>-69.44047619047619</v>
      </c>
      <c r="I140" s="14">
        <f t="shared" si="15"/>
        <v>18.320512820512818</v>
      </c>
      <c r="J140" s="7">
        <f>VLOOKUP('Match Score and Team Input'!E140, finaloproutput[], 4, FALSE)</f>
        <v>31.333333333333332</v>
      </c>
      <c r="K140" s="7">
        <f>VLOOKUP('Match Score and Team Input'!F140, finaloproutput[], 4, FALSE)</f>
        <v>22.5</v>
      </c>
      <c r="L140" s="7">
        <f>VLOOKUP('Match Score and Team Input'!G140, finaloproutput[], 4, FALSE)</f>
        <v>26.487179487179489</v>
      </c>
      <c r="M140" s="7">
        <f t="shared" si="17"/>
        <v>80.320512820512818</v>
      </c>
      <c r="N140" s="7">
        <f>'Match Score and Team Input'!L140</f>
        <v>62</v>
      </c>
      <c r="O140" s="7">
        <f t="shared" si="18"/>
        <v>18.320512820512818</v>
      </c>
      <c r="P140" s="7">
        <f t="shared" si="16"/>
        <v>-69.44047619047619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</row>
    <row r="141" spans="1:132">
      <c r="A141" s="12">
        <v>140</v>
      </c>
      <c r="B141" s="12"/>
      <c r="C141" s="14">
        <f>VLOOKUP('Match Score and Team Input'!B141, finaloproutput[],4, FALSE)</f>
        <v>25.966666666666669</v>
      </c>
      <c r="D141" s="14">
        <f>VLOOKUP('Match Score and Team Input'!C141, finaloproutput[],4, FALSE)</f>
        <v>30.366666666666664</v>
      </c>
      <c r="E141" s="14">
        <f>VLOOKUP('Match Score and Team Input'!D141, finaloproutput[],4, FALSE)</f>
        <v>31.481481481481481</v>
      </c>
      <c r="F141" s="14">
        <f t="shared" si="13"/>
        <v>87.81481481481481</v>
      </c>
      <c r="G141" s="14">
        <f>'Match Score and Team Input'!I141</f>
        <v>40</v>
      </c>
      <c r="H141" s="14">
        <f t="shared" si="14"/>
        <v>47.81481481481481</v>
      </c>
      <c r="I141" s="14">
        <f t="shared" si="15"/>
        <v>6.6444444444444457</v>
      </c>
      <c r="J141" s="7">
        <f>VLOOKUP('Match Score and Team Input'!E141, finaloproutput[], 4, FALSE)</f>
        <v>32.4</v>
      </c>
      <c r="K141" s="7">
        <f>VLOOKUP('Match Score and Team Input'!F141, finaloproutput[], 4, FALSE)</f>
        <v>34.111111111111107</v>
      </c>
      <c r="L141" s="7">
        <f>VLOOKUP('Match Score and Team Input'!G141, finaloproutput[], 4, FALSE)</f>
        <v>24.133333333333336</v>
      </c>
      <c r="M141" s="7">
        <f t="shared" si="17"/>
        <v>90.644444444444446</v>
      </c>
      <c r="N141" s="7">
        <f>'Match Score and Team Input'!L141</f>
        <v>84</v>
      </c>
      <c r="O141" s="7">
        <f t="shared" si="18"/>
        <v>6.6444444444444457</v>
      </c>
      <c r="P141" s="7">
        <f t="shared" si="16"/>
        <v>47.81481481481481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</row>
    <row r="142" spans="1:132">
      <c r="A142" s="12">
        <v>141</v>
      </c>
      <c r="B142" s="12"/>
      <c r="C142" s="14">
        <f>VLOOKUP('Match Score and Team Input'!B142, finaloproutput[],4, FALSE)</f>
        <v>30.533333333333331</v>
      </c>
      <c r="D142" s="14">
        <f>VLOOKUP('Match Score and Team Input'!C142, finaloproutput[],4, FALSE)</f>
        <v>40.636363636363633</v>
      </c>
      <c r="E142" s="14">
        <f>VLOOKUP('Match Score and Team Input'!D142, finaloproutput[],4, FALSE)</f>
        <v>24.066666666666666</v>
      </c>
      <c r="F142" s="14">
        <f t="shared" si="13"/>
        <v>95.23636363636362</v>
      </c>
      <c r="G142" s="14">
        <f>'Match Score and Team Input'!I142</f>
        <v>141</v>
      </c>
      <c r="H142" s="14">
        <f t="shared" si="14"/>
        <v>-45.76363636363638</v>
      </c>
      <c r="I142" s="14">
        <f t="shared" si="15"/>
        <v>-18.938095238095244</v>
      </c>
      <c r="J142" s="7">
        <f>VLOOKUP('Match Score and Team Input'!E142, finaloproutput[], 4, FALSE)</f>
        <v>28.900000000000002</v>
      </c>
      <c r="K142" s="7">
        <f>VLOOKUP('Match Score and Team Input'!F142, finaloproutput[], 4, FALSE)</f>
        <v>33.595238095238095</v>
      </c>
      <c r="L142" s="7">
        <f>VLOOKUP('Match Score and Team Input'!G142, finaloproutput[], 4, FALSE)</f>
        <v>22.566666666666666</v>
      </c>
      <c r="M142" s="7">
        <f t="shared" si="17"/>
        <v>85.061904761904756</v>
      </c>
      <c r="N142" s="7">
        <f>'Match Score and Team Input'!L142</f>
        <v>104</v>
      </c>
      <c r="O142" s="7">
        <f t="shared" si="18"/>
        <v>-18.938095238095244</v>
      </c>
      <c r="P142" s="7">
        <f t="shared" si="16"/>
        <v>-45.76363636363638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</row>
    <row r="143" spans="1:132">
      <c r="A143" s="12">
        <v>142</v>
      </c>
      <c r="B143" s="12"/>
      <c r="C143" s="14">
        <f>VLOOKUP('Match Score and Team Input'!B143, finaloproutput[],4, FALSE)</f>
        <v>27.3</v>
      </c>
      <c r="D143" s="14">
        <f>VLOOKUP('Match Score and Team Input'!C143, finaloproutput[],4, FALSE)</f>
        <v>31.538461538461537</v>
      </c>
      <c r="E143" s="14">
        <f>VLOOKUP('Match Score and Team Input'!D143, finaloproutput[],4, FALSE)</f>
        <v>26.666666666666668</v>
      </c>
      <c r="F143" s="14">
        <f t="shared" si="13"/>
        <v>85.505128205128202</v>
      </c>
      <c r="G143" s="14">
        <f>'Match Score and Team Input'!I143</f>
        <v>103</v>
      </c>
      <c r="H143" s="14">
        <f t="shared" si="14"/>
        <v>-17.494871794871798</v>
      </c>
      <c r="I143" s="14">
        <f t="shared" si="15"/>
        <v>2.3740740740740733</v>
      </c>
      <c r="J143" s="7">
        <f>VLOOKUP('Match Score and Team Input'!E143, finaloproutput[], 4, FALSE)</f>
        <v>26.599999999999998</v>
      </c>
      <c r="K143" s="7">
        <f>VLOOKUP('Match Score and Team Input'!F143, finaloproutput[], 4, FALSE)</f>
        <v>33.033333333333331</v>
      </c>
      <c r="L143" s="7">
        <f>VLOOKUP('Match Score and Team Input'!G143, finaloproutput[], 4, FALSE)</f>
        <v>25.740740740740744</v>
      </c>
      <c r="M143" s="7">
        <f t="shared" si="17"/>
        <v>85.374074074074073</v>
      </c>
      <c r="N143" s="7">
        <f>'Match Score and Team Input'!L143</f>
        <v>83</v>
      </c>
      <c r="O143" s="7">
        <f t="shared" si="18"/>
        <v>2.3740740740740733</v>
      </c>
      <c r="P143" s="7">
        <f t="shared" si="16"/>
        <v>-17.494871794871798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</row>
    <row r="144" spans="1:132">
      <c r="A144" s="12">
        <v>143</v>
      </c>
      <c r="B144" s="12"/>
      <c r="C144" s="14">
        <f>VLOOKUP('Match Score and Team Input'!B144, finaloproutput[],4, FALSE)</f>
        <v>35.666666666666664</v>
      </c>
      <c r="D144" s="14">
        <f>VLOOKUP('Match Score and Team Input'!C144, finaloproutput[],4, FALSE)</f>
        <v>31.153846153846157</v>
      </c>
      <c r="E144" s="14">
        <f>VLOOKUP('Match Score and Team Input'!D144, finaloproutput[],4, FALSE)</f>
        <v>27.133333333333336</v>
      </c>
      <c r="F144" s="14">
        <f t="shared" si="13"/>
        <v>93.953846153846158</v>
      </c>
      <c r="G144" s="14">
        <f>'Match Score and Team Input'!I144</f>
        <v>110</v>
      </c>
      <c r="H144" s="14">
        <f t="shared" si="14"/>
        <v>-16.046153846153842</v>
      </c>
      <c r="I144" s="14">
        <f t="shared" si="15"/>
        <v>-17.344444444444434</v>
      </c>
      <c r="J144" s="7">
        <f>VLOOKUP('Match Score and Team Input'!E144, finaloproutput[], 4, FALSE)</f>
        <v>38.366666666666667</v>
      </c>
      <c r="K144" s="7">
        <f>VLOOKUP('Match Score and Team Input'!F144, finaloproutput[], 4, FALSE)</f>
        <v>40.388888888888893</v>
      </c>
      <c r="L144" s="7">
        <f>VLOOKUP('Match Score and Team Input'!G144, finaloproutput[], 4, FALSE)</f>
        <v>25.900000000000002</v>
      </c>
      <c r="M144" s="7">
        <f t="shared" si="17"/>
        <v>104.65555555555557</v>
      </c>
      <c r="N144" s="7">
        <f>'Match Score and Team Input'!L144</f>
        <v>122</v>
      </c>
      <c r="O144" s="7">
        <f t="shared" si="18"/>
        <v>-17.344444444444434</v>
      </c>
      <c r="P144" s="7">
        <f t="shared" si="16"/>
        <v>-16.046153846153842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</row>
    <row r="145" spans="1:132">
      <c r="A145" s="12">
        <v>144</v>
      </c>
      <c r="B145" s="12"/>
      <c r="C145" s="14">
        <f>VLOOKUP('Match Score and Team Input'!B145, finaloproutput[],4, FALSE)</f>
        <v>32.633333333333333</v>
      </c>
      <c r="D145" s="14">
        <f>VLOOKUP('Match Score and Team Input'!C145, finaloproutput[],4, FALSE)</f>
        <v>41.205128205128204</v>
      </c>
      <c r="E145" s="14">
        <f>VLOOKUP('Match Score and Team Input'!D145, finaloproutput[],4, FALSE)</f>
        <v>38.6</v>
      </c>
      <c r="F145" s="14">
        <f t="shared" si="13"/>
        <v>112.43846153846152</v>
      </c>
      <c r="G145" s="14">
        <f>'Match Score and Team Input'!I145</f>
        <v>124</v>
      </c>
      <c r="H145" s="14">
        <f t="shared" si="14"/>
        <v>-11.561538461538476</v>
      </c>
      <c r="I145" s="14">
        <f t="shared" si="15"/>
        <v>4.63333333333334</v>
      </c>
      <c r="J145" s="7">
        <f>VLOOKUP('Match Score and Team Input'!E145, finaloproutput[], 4, FALSE)</f>
        <v>22.8</v>
      </c>
      <c r="K145" s="7">
        <f>VLOOKUP('Match Score and Team Input'!F145, finaloproutput[], 4, FALSE)</f>
        <v>18.866666666666667</v>
      </c>
      <c r="L145" s="7">
        <f>VLOOKUP('Match Score and Team Input'!G145, finaloproutput[], 4, FALSE)</f>
        <v>23.966666666666669</v>
      </c>
      <c r="M145" s="7">
        <f t="shared" si="17"/>
        <v>65.63333333333334</v>
      </c>
      <c r="N145" s="7">
        <f>'Match Score and Team Input'!L145</f>
        <v>61</v>
      </c>
      <c r="O145" s="7">
        <f t="shared" si="18"/>
        <v>4.63333333333334</v>
      </c>
      <c r="P145" s="7">
        <f t="shared" si="16"/>
        <v>-11.561538461538476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</row>
    <row r="146" spans="1:132">
      <c r="A146" s="12">
        <v>145</v>
      </c>
      <c r="B146" s="12"/>
      <c r="C146" s="14">
        <f>VLOOKUP('Match Score and Team Input'!B146, finaloproutput[],4, FALSE)</f>
        <v>27.444444444444443</v>
      </c>
      <c r="D146" s="14">
        <f>VLOOKUP('Match Score and Team Input'!C146, finaloproutput[],4, FALSE)</f>
        <v>39.428571428571431</v>
      </c>
      <c r="E146" s="14">
        <f>VLOOKUP('Match Score and Team Input'!D146, finaloproutput[],4, FALSE)</f>
        <v>20.233333333333334</v>
      </c>
      <c r="F146" s="14">
        <f t="shared" si="13"/>
        <v>87.106349206349208</v>
      </c>
      <c r="G146" s="14">
        <f>'Match Score and Team Input'!I146</f>
        <v>73</v>
      </c>
      <c r="H146" s="14">
        <f t="shared" si="14"/>
        <v>14.106349206349208</v>
      </c>
      <c r="I146" s="14">
        <f t="shared" si="15"/>
        <v>-51.977777777777774</v>
      </c>
      <c r="J146" s="7">
        <f>VLOOKUP('Match Score and Team Input'!E146, finaloproutput[], 4, FALSE)</f>
        <v>32.222222222222221</v>
      </c>
      <c r="K146" s="7">
        <f>VLOOKUP('Match Score and Team Input'!F146, finaloproutput[], 4, FALSE)</f>
        <v>36.1</v>
      </c>
      <c r="L146" s="7">
        <f>VLOOKUP('Match Score and Team Input'!G146, finaloproutput[], 4, FALSE)</f>
        <v>29.7</v>
      </c>
      <c r="M146" s="7">
        <f t="shared" si="17"/>
        <v>98.022222222222226</v>
      </c>
      <c r="N146" s="7">
        <f>'Match Score and Team Input'!L146</f>
        <v>150</v>
      </c>
      <c r="O146" s="7">
        <f t="shared" si="18"/>
        <v>-51.977777777777774</v>
      </c>
      <c r="P146" s="7">
        <f t="shared" si="16"/>
        <v>14.106349206349208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</row>
    <row r="147" spans="1:132">
      <c r="A147" s="12">
        <v>146</v>
      </c>
      <c r="B147" s="12"/>
      <c r="C147" s="14">
        <f>VLOOKUP('Match Score and Team Input'!B147, finaloproutput[],4, FALSE)</f>
        <v>29.424242424242422</v>
      </c>
      <c r="D147" s="14">
        <f>VLOOKUP('Match Score and Team Input'!C147, finaloproutput[],4, FALSE)</f>
        <v>29.766666666666666</v>
      </c>
      <c r="E147" s="14">
        <f>VLOOKUP('Match Score and Team Input'!D147, finaloproutput[],4, FALSE)</f>
        <v>37.699999999999996</v>
      </c>
      <c r="F147" s="14">
        <f t="shared" si="13"/>
        <v>96.890909090909076</v>
      </c>
      <c r="G147" s="14">
        <f>'Match Score and Team Input'!I147</f>
        <v>101</v>
      </c>
      <c r="H147" s="14">
        <f t="shared" si="14"/>
        <v>-4.1090909090909236</v>
      </c>
      <c r="I147" s="14">
        <f t="shared" si="15"/>
        <v>-51.741176470588243</v>
      </c>
      <c r="J147" s="7">
        <f>VLOOKUP('Match Score and Team Input'!E147, finaloproutput[], 4, FALSE)</f>
        <v>31.433333333333334</v>
      </c>
      <c r="K147" s="7">
        <f>VLOOKUP('Match Score and Team Input'!F147, finaloproutput[], 4, FALSE)</f>
        <v>37.392156862745097</v>
      </c>
      <c r="L147" s="7">
        <f>VLOOKUP('Match Score and Team Input'!G147, finaloproutput[], 4, FALSE)</f>
        <v>41.43333333333333</v>
      </c>
      <c r="M147" s="7">
        <f t="shared" si="17"/>
        <v>110.25882352941176</v>
      </c>
      <c r="N147" s="7">
        <f>'Match Score and Team Input'!L147</f>
        <v>162</v>
      </c>
      <c r="O147" s="7">
        <f t="shared" si="18"/>
        <v>-51.741176470588243</v>
      </c>
      <c r="P147" s="7">
        <f t="shared" si="16"/>
        <v>-4.1090909090909236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</row>
    <row r="148" spans="1:132">
      <c r="A148" s="12">
        <v>147</v>
      </c>
      <c r="B148" s="12"/>
      <c r="C148" s="14">
        <f>VLOOKUP('Match Score and Team Input'!B148, finaloproutput[],4, FALSE)</f>
        <v>31.333333333333332</v>
      </c>
      <c r="D148" s="14">
        <f>VLOOKUP('Match Score and Team Input'!C148, finaloproutput[],4, FALSE)</f>
        <v>20.766666666666666</v>
      </c>
      <c r="E148" s="14">
        <f>VLOOKUP('Match Score and Team Input'!D148, finaloproutput[],4, FALSE)</f>
        <v>24.851851851851851</v>
      </c>
      <c r="F148" s="14">
        <f t="shared" si="13"/>
        <v>76.951851851851842</v>
      </c>
      <c r="G148" s="14">
        <f>'Match Score and Team Input'!I148</f>
        <v>41</v>
      </c>
      <c r="H148" s="14">
        <f t="shared" si="14"/>
        <v>35.951851851851842</v>
      </c>
      <c r="I148" s="14">
        <f t="shared" si="15"/>
        <v>50.633333333333326</v>
      </c>
      <c r="J148" s="7">
        <f>VLOOKUP('Match Score and Team Input'!E148, finaloproutput[], 4, FALSE)</f>
        <v>24.033333333333331</v>
      </c>
      <c r="K148" s="7">
        <f>VLOOKUP('Match Score and Team Input'!F148, finaloproutput[], 4, FALSE)</f>
        <v>27.533333333333331</v>
      </c>
      <c r="L148" s="7">
        <f>VLOOKUP('Match Score and Team Input'!G148, finaloproutput[], 4, FALSE)</f>
        <v>22.066666666666666</v>
      </c>
      <c r="M148" s="7">
        <f t="shared" si="17"/>
        <v>73.633333333333326</v>
      </c>
      <c r="N148" s="7">
        <f>'Match Score and Team Input'!L148</f>
        <v>23</v>
      </c>
      <c r="O148" s="7">
        <f t="shared" si="18"/>
        <v>50.633333333333326</v>
      </c>
      <c r="P148" s="7">
        <f t="shared" si="16"/>
        <v>35.951851851851842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</row>
    <row r="149" spans="1:132">
      <c r="A149" s="12">
        <v>148</v>
      </c>
      <c r="B149" s="12"/>
      <c r="C149" s="14">
        <f>VLOOKUP('Match Score and Team Input'!B149, finaloproutput[],4, FALSE)</f>
        <v>37.75925925925926</v>
      </c>
      <c r="D149" s="14">
        <f>VLOOKUP('Match Score and Team Input'!C149, finaloproutput[],4, FALSE)</f>
        <v>20.333333333333332</v>
      </c>
      <c r="E149" s="14">
        <f>VLOOKUP('Match Score and Team Input'!D149, finaloproutput[],4, FALSE)</f>
        <v>41.805555555555557</v>
      </c>
      <c r="F149" s="14">
        <f t="shared" si="13"/>
        <v>99.898148148148152</v>
      </c>
      <c r="G149" s="14">
        <f>'Match Score and Team Input'!I149</f>
        <v>100</v>
      </c>
      <c r="H149" s="14">
        <f t="shared" si="14"/>
        <v>-0.10185185185184764</v>
      </c>
      <c r="I149" s="14">
        <f t="shared" si="15"/>
        <v>40.233333333333334</v>
      </c>
      <c r="J149" s="7">
        <f>VLOOKUP('Match Score and Team Input'!E149, finaloproutput[], 4, FALSE)</f>
        <v>21.333333333333332</v>
      </c>
      <c r="K149" s="7">
        <f>VLOOKUP('Match Score and Team Input'!F149, finaloproutput[], 4, FALSE)</f>
        <v>32.1</v>
      </c>
      <c r="L149" s="7">
        <f>VLOOKUP('Match Score and Team Input'!G149, finaloproutput[], 4, FALSE)</f>
        <v>29.8</v>
      </c>
      <c r="M149" s="7">
        <f t="shared" si="17"/>
        <v>83.233333333333334</v>
      </c>
      <c r="N149" s="7">
        <f>'Match Score and Team Input'!L149</f>
        <v>43</v>
      </c>
      <c r="O149" s="7">
        <f t="shared" si="18"/>
        <v>40.233333333333334</v>
      </c>
      <c r="P149" s="7">
        <f t="shared" si="16"/>
        <v>-0.10185185185184764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</row>
    <row r="150" spans="1:132">
      <c r="A150" s="12">
        <v>149</v>
      </c>
      <c r="B150" s="12"/>
      <c r="C150" s="14">
        <f>VLOOKUP('Match Score and Team Input'!B150, finaloproutput[],4, FALSE)</f>
        <v>26.133333333333336</v>
      </c>
      <c r="D150" s="14">
        <f>VLOOKUP('Match Score and Team Input'!C150, finaloproutput[],4, FALSE)</f>
        <v>39.129629629629626</v>
      </c>
      <c r="E150" s="14">
        <f>VLOOKUP('Match Score and Team Input'!D150, finaloproutput[],4, FALSE)</f>
        <v>36.800000000000004</v>
      </c>
      <c r="F150" s="14">
        <f t="shared" si="13"/>
        <v>102.06296296296296</v>
      </c>
      <c r="G150" s="14">
        <f>'Match Score and Team Input'!I150</f>
        <v>111</v>
      </c>
      <c r="H150" s="14">
        <f t="shared" si="14"/>
        <v>-8.9370370370370438</v>
      </c>
      <c r="I150" s="14">
        <f t="shared" si="15"/>
        <v>64.666666666666657</v>
      </c>
      <c r="J150" s="7">
        <f>VLOOKUP('Match Score and Team Input'!E150, finaloproutput[], 4, FALSE)</f>
        <v>28.866666666666664</v>
      </c>
      <c r="K150" s="7">
        <f>VLOOKUP('Match Score and Team Input'!F150, finaloproutput[], 4, FALSE)</f>
        <v>17.933333333333334</v>
      </c>
      <c r="L150" s="7">
        <f>VLOOKUP('Match Score and Team Input'!G150, finaloproutput[], 4, FALSE)</f>
        <v>30.866666666666664</v>
      </c>
      <c r="M150" s="7">
        <f t="shared" si="17"/>
        <v>77.666666666666657</v>
      </c>
      <c r="N150" s="7">
        <f>'Match Score and Team Input'!L150</f>
        <v>13</v>
      </c>
      <c r="O150" s="7">
        <f t="shared" si="18"/>
        <v>64.666666666666657</v>
      </c>
      <c r="P150" s="7">
        <f t="shared" si="16"/>
        <v>-8.9370370370370438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</row>
    <row r="151" spans="1:132">
      <c r="A151" s="12">
        <v>150</v>
      </c>
      <c r="B151" s="12"/>
      <c r="C151" s="14">
        <f>VLOOKUP('Match Score and Team Input'!B151, finaloproutput[],4, FALSE)</f>
        <v>37.823529411764703</v>
      </c>
      <c r="D151" s="14">
        <f>VLOOKUP('Match Score and Team Input'!C151, finaloproutput[],4, FALSE)</f>
        <v>38.527777777777779</v>
      </c>
      <c r="E151" s="14">
        <f>VLOOKUP('Match Score and Team Input'!D151, finaloproutput[],4, FALSE)</f>
        <v>40.694444444444443</v>
      </c>
      <c r="F151" s="14">
        <f t="shared" si="13"/>
        <v>117.04575163398692</v>
      </c>
      <c r="G151" s="14">
        <f>'Match Score and Team Input'!I151</f>
        <v>155</v>
      </c>
      <c r="H151" s="14">
        <f t="shared" si="14"/>
        <v>-37.954248366013076</v>
      </c>
      <c r="I151" s="14">
        <f t="shared" si="15"/>
        <v>47.86666666666666</v>
      </c>
      <c r="J151" s="7">
        <f>VLOOKUP('Match Score and Team Input'!E151, finaloproutput[], 4, FALSE)</f>
        <v>29.555555555555557</v>
      </c>
      <c r="K151" s="7">
        <f>VLOOKUP('Match Score and Team Input'!F151, finaloproutput[], 4, FALSE)</f>
        <v>26.444444444444443</v>
      </c>
      <c r="L151" s="7">
        <f>VLOOKUP('Match Score and Team Input'!G151, finaloproutput[], 4, FALSE)</f>
        <v>23.866666666666664</v>
      </c>
      <c r="M151" s="7">
        <f t="shared" si="17"/>
        <v>79.86666666666666</v>
      </c>
      <c r="N151" s="7">
        <f>'Match Score and Team Input'!L151</f>
        <v>32</v>
      </c>
      <c r="O151" s="7">
        <f t="shared" si="18"/>
        <v>47.86666666666666</v>
      </c>
      <c r="P151" s="7">
        <f t="shared" si="16"/>
        <v>-37.954248366013076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</row>
    <row r="152" spans="1:132">
      <c r="A152" s="12">
        <v>151</v>
      </c>
      <c r="B152" s="12"/>
      <c r="C152" s="14">
        <f>VLOOKUP('Match Score and Team Input'!B152, finaloproutput[],4, FALSE)</f>
        <v>31.166666666666668</v>
      </c>
      <c r="D152" s="14">
        <f>VLOOKUP('Match Score and Team Input'!C152, finaloproutput[],4, FALSE)</f>
        <v>24.333333333333332</v>
      </c>
      <c r="E152" s="14">
        <f>VLOOKUP('Match Score and Team Input'!D152, finaloproutput[],4, FALSE)</f>
        <v>41.814814814814817</v>
      </c>
      <c r="F152" s="14">
        <f t="shared" ref="F152:F215" si="19">SUM(C152:E152)</f>
        <v>97.31481481481481</v>
      </c>
      <c r="G152" s="14">
        <f>'Match Score and Team Input'!I152</f>
        <v>111</v>
      </c>
      <c r="H152" s="14">
        <f t="shared" ref="H152:H215" si="20">(F152-G152)</f>
        <v>-13.68518518518519</v>
      </c>
      <c r="I152" s="14">
        <f t="shared" ref="I152:I215" si="21">O152</f>
        <v>17.896296296296299</v>
      </c>
      <c r="J152" s="7">
        <f>VLOOKUP('Match Score and Team Input'!E152, finaloproutput[], 4, FALSE)</f>
        <v>34.766666666666666</v>
      </c>
      <c r="K152" s="7">
        <f>VLOOKUP('Match Score and Team Input'!F152, finaloproutput[], 4, FALSE)</f>
        <v>32.5</v>
      </c>
      <c r="L152" s="7">
        <f>VLOOKUP('Match Score and Team Input'!G152, finaloproutput[], 4, FALSE)</f>
        <v>31.62962962962963</v>
      </c>
      <c r="M152" s="7">
        <f t="shared" ref="M152:M215" si="22">SUM(J152:L152)</f>
        <v>98.896296296296299</v>
      </c>
      <c r="N152" s="7">
        <f>'Match Score and Team Input'!L152</f>
        <v>81</v>
      </c>
      <c r="O152" s="7">
        <f t="shared" ref="O152:O215" si="23">(M152-N152)</f>
        <v>17.896296296296299</v>
      </c>
      <c r="P152" s="7">
        <f t="shared" ref="P152:P215" si="24">H152</f>
        <v>-13.68518518518519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</row>
    <row r="153" spans="1:132">
      <c r="A153" s="12">
        <v>152</v>
      </c>
      <c r="B153" s="12"/>
      <c r="C153" s="14">
        <f>VLOOKUP('Match Score and Team Input'!B153, finaloproutput[],4, FALSE)</f>
        <v>29.27272727272727</v>
      </c>
      <c r="D153" s="14">
        <f>VLOOKUP('Match Score and Team Input'!C153, finaloproutput[],4, FALSE)</f>
        <v>30.133333333333336</v>
      </c>
      <c r="E153" s="14">
        <f>VLOOKUP('Match Score and Team Input'!D153, finaloproutput[],4, FALSE)</f>
        <v>29.900000000000002</v>
      </c>
      <c r="F153" s="14">
        <f t="shared" si="19"/>
        <v>89.306060606060612</v>
      </c>
      <c r="G153" s="14">
        <f>'Match Score and Team Input'!I153</f>
        <v>102</v>
      </c>
      <c r="H153" s="14">
        <f t="shared" si="20"/>
        <v>-12.693939393939388</v>
      </c>
      <c r="I153" s="14">
        <f t="shared" si="21"/>
        <v>4.4037037037036981</v>
      </c>
      <c r="J153" s="7">
        <f>VLOOKUP('Match Score and Team Input'!E153, finaloproutput[], 4, FALSE)</f>
        <v>32.166666666666664</v>
      </c>
      <c r="K153" s="7">
        <f>VLOOKUP('Match Score and Team Input'!F153, finaloproutput[], 4, FALSE)</f>
        <v>38.203703703703702</v>
      </c>
      <c r="L153" s="7">
        <f>VLOOKUP('Match Score and Team Input'!G153, finaloproutput[], 4, FALSE)</f>
        <v>26.033333333333331</v>
      </c>
      <c r="M153" s="7">
        <f t="shared" si="22"/>
        <v>96.403703703703698</v>
      </c>
      <c r="N153" s="7">
        <f>'Match Score and Team Input'!L153</f>
        <v>92</v>
      </c>
      <c r="O153" s="7">
        <f t="shared" si="23"/>
        <v>4.4037037037036981</v>
      </c>
      <c r="P153" s="7">
        <f t="shared" si="24"/>
        <v>-12.693939393939388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</row>
    <row r="154" spans="1:132">
      <c r="A154" s="12">
        <v>153</v>
      </c>
      <c r="B154" s="12"/>
      <c r="C154" s="14">
        <f>VLOOKUP('Match Score and Team Input'!B154, finaloproutput[],4, FALSE)</f>
        <v>32.633333333333333</v>
      </c>
      <c r="D154" s="14">
        <f>VLOOKUP('Match Score and Team Input'!C154, finaloproutput[],4, FALSE)</f>
        <v>40.785714285714285</v>
      </c>
      <c r="E154" s="14">
        <f>VLOOKUP('Match Score and Team Input'!D154, finaloproutput[],4, FALSE)</f>
        <v>31.333333333333332</v>
      </c>
      <c r="F154" s="14">
        <f t="shared" si="19"/>
        <v>104.75238095238095</v>
      </c>
      <c r="G154" s="14">
        <f>'Match Score and Team Input'!I154</f>
        <v>152</v>
      </c>
      <c r="H154" s="14">
        <f t="shared" si="20"/>
        <v>-47.247619047619054</v>
      </c>
      <c r="I154" s="14">
        <f t="shared" si="21"/>
        <v>40.133333333333326</v>
      </c>
      <c r="J154" s="7">
        <f>VLOOKUP('Match Score and Team Input'!E154, finaloproutput[], 4, FALSE)</f>
        <v>22.5</v>
      </c>
      <c r="K154" s="7">
        <f>VLOOKUP('Match Score and Team Input'!F154, finaloproutput[], 4, FALSE)</f>
        <v>23.099999999999998</v>
      </c>
      <c r="L154" s="7">
        <f>VLOOKUP('Match Score and Team Input'!G154, finaloproutput[], 4, FALSE)</f>
        <v>26.533333333333331</v>
      </c>
      <c r="M154" s="7">
        <f t="shared" si="22"/>
        <v>72.133333333333326</v>
      </c>
      <c r="N154" s="7">
        <f>'Match Score and Team Input'!L154</f>
        <v>32</v>
      </c>
      <c r="O154" s="7">
        <f t="shared" si="23"/>
        <v>40.133333333333326</v>
      </c>
      <c r="P154" s="7">
        <f t="shared" si="24"/>
        <v>-47.247619047619054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</row>
    <row r="155" spans="1:132">
      <c r="A155" s="12">
        <v>154</v>
      </c>
      <c r="B155" s="12"/>
      <c r="C155" s="14">
        <f>VLOOKUP('Match Score and Team Input'!B155, finaloproutput[],4, FALSE)</f>
        <v>26.933333333333334</v>
      </c>
      <c r="D155" s="14">
        <f>VLOOKUP('Match Score and Team Input'!C155, finaloproutput[],4, FALSE)</f>
        <v>29.400000000000002</v>
      </c>
      <c r="E155" s="14">
        <f>VLOOKUP('Match Score and Team Input'!D155, finaloproutput[],4, FALSE)</f>
        <v>23.966666666666669</v>
      </c>
      <c r="F155" s="14">
        <f t="shared" si="19"/>
        <v>80.300000000000011</v>
      </c>
      <c r="G155" s="14">
        <f>'Match Score and Team Input'!I155</f>
        <v>1</v>
      </c>
      <c r="H155" s="14">
        <f t="shared" si="20"/>
        <v>79.300000000000011</v>
      </c>
      <c r="I155" s="14">
        <f t="shared" si="21"/>
        <v>-108.25714285714287</v>
      </c>
      <c r="J155" s="7">
        <f>VLOOKUP('Match Score and Team Input'!E155, finaloproutput[], 4, FALSE)</f>
        <v>36.30952380952381</v>
      </c>
      <c r="K155" s="7">
        <f>VLOOKUP('Match Score and Team Input'!F155, finaloproutput[], 4, FALSE)</f>
        <v>33.033333333333331</v>
      </c>
      <c r="L155" s="7">
        <f>VLOOKUP('Match Score and Team Input'!G155, finaloproutput[], 4, FALSE)</f>
        <v>32.4</v>
      </c>
      <c r="M155" s="7">
        <f t="shared" si="22"/>
        <v>101.74285714285713</v>
      </c>
      <c r="N155" s="7">
        <f>'Match Score and Team Input'!L155</f>
        <v>210</v>
      </c>
      <c r="O155" s="7">
        <f t="shared" si="23"/>
        <v>-108.25714285714287</v>
      </c>
      <c r="P155" s="7">
        <f t="shared" si="24"/>
        <v>79.300000000000011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</row>
    <row r="156" spans="1:132">
      <c r="A156" s="12">
        <v>155</v>
      </c>
      <c r="B156" s="12"/>
      <c r="C156" s="14">
        <f>VLOOKUP('Match Score and Team Input'!B156, finaloproutput[],4, FALSE)</f>
        <v>28.766666666666666</v>
      </c>
      <c r="D156" s="14">
        <f>VLOOKUP('Match Score and Team Input'!C156, finaloproutput[],4, FALSE)</f>
        <v>24.066666666666666</v>
      </c>
      <c r="E156" s="14">
        <f>VLOOKUP('Match Score and Team Input'!D156, finaloproutput[],4, FALSE)</f>
        <v>33.25</v>
      </c>
      <c r="F156" s="14">
        <f t="shared" si="19"/>
        <v>86.083333333333329</v>
      </c>
      <c r="G156" s="14">
        <f>'Match Score and Team Input'!I156</f>
        <v>42</v>
      </c>
      <c r="H156" s="14">
        <f t="shared" si="20"/>
        <v>44.083333333333329</v>
      </c>
      <c r="I156" s="14">
        <f t="shared" si="21"/>
        <v>38.318518518518516</v>
      </c>
      <c r="J156" s="7">
        <f>VLOOKUP('Match Score and Team Input'!E156, finaloproutput[], 4, FALSE)</f>
        <v>26.599999999999998</v>
      </c>
      <c r="K156" s="7">
        <f>VLOOKUP('Match Score and Team Input'!F156, finaloproutput[], 4, FALSE)</f>
        <v>18.866666666666667</v>
      </c>
      <c r="L156" s="7">
        <f>VLOOKUP('Match Score and Team Input'!G156, finaloproutput[], 4, FALSE)</f>
        <v>24.851851851851851</v>
      </c>
      <c r="M156" s="7">
        <f t="shared" si="22"/>
        <v>70.318518518518516</v>
      </c>
      <c r="N156" s="7">
        <f>'Match Score and Team Input'!L156</f>
        <v>32</v>
      </c>
      <c r="O156" s="7">
        <f t="shared" si="23"/>
        <v>38.318518518518516</v>
      </c>
      <c r="P156" s="7">
        <f t="shared" si="24"/>
        <v>44.083333333333329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</row>
    <row r="157" spans="1:132">
      <c r="A157" s="12">
        <v>156</v>
      </c>
      <c r="B157" s="12"/>
      <c r="C157" s="14">
        <f>VLOOKUP('Match Score and Team Input'!B157, finaloproutput[],4, FALSE)</f>
        <v>25.900000000000002</v>
      </c>
      <c r="D157" s="14">
        <f>VLOOKUP('Match Score and Team Input'!C157, finaloproutput[],4, FALSE)</f>
        <v>24.133333333333336</v>
      </c>
      <c r="E157" s="14">
        <f>VLOOKUP('Match Score and Team Input'!D157, finaloproutput[],4, FALSE)</f>
        <v>37.583333333333336</v>
      </c>
      <c r="F157" s="14">
        <f t="shared" si="19"/>
        <v>87.616666666666674</v>
      </c>
      <c r="G157" s="14">
        <f>'Match Score and Team Input'!I157</f>
        <v>40</v>
      </c>
      <c r="H157" s="14">
        <f t="shared" si="20"/>
        <v>47.616666666666674</v>
      </c>
      <c r="I157" s="14">
        <f t="shared" si="21"/>
        <v>-2.7948717948717956</v>
      </c>
      <c r="J157" s="7">
        <f>VLOOKUP('Match Score and Team Input'!E157, finaloproutput[], 4, FALSE)</f>
        <v>41.205128205128204</v>
      </c>
      <c r="K157" s="7">
        <f>VLOOKUP('Match Score and Team Input'!F157, finaloproutput[], 4, FALSE)</f>
        <v>27.3</v>
      </c>
      <c r="L157" s="7">
        <f>VLOOKUP('Match Score and Team Input'!G157, finaloproutput[], 4, FALSE)</f>
        <v>29.7</v>
      </c>
      <c r="M157" s="7">
        <f t="shared" si="22"/>
        <v>98.205128205128204</v>
      </c>
      <c r="N157" s="7">
        <f>'Match Score and Team Input'!L157</f>
        <v>101</v>
      </c>
      <c r="O157" s="7">
        <f t="shared" si="23"/>
        <v>-2.7948717948717956</v>
      </c>
      <c r="P157" s="7">
        <f t="shared" si="24"/>
        <v>47.616666666666674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</row>
    <row r="158" spans="1:132">
      <c r="A158" s="12">
        <v>157</v>
      </c>
      <c r="B158" s="12"/>
      <c r="C158" s="14">
        <f>VLOOKUP('Match Score and Team Input'!B158, finaloproutput[],4, FALSE)</f>
        <v>29.766666666666666</v>
      </c>
      <c r="D158" s="14">
        <f>VLOOKUP('Match Score and Team Input'!C158, finaloproutput[],4, FALSE)</f>
        <v>33.595238095238095</v>
      </c>
      <c r="E158" s="14">
        <f>VLOOKUP('Match Score and Team Input'!D158, finaloproutput[],4, FALSE)</f>
        <v>29.8</v>
      </c>
      <c r="F158" s="14">
        <f t="shared" si="19"/>
        <v>93.161904761904765</v>
      </c>
      <c r="G158" s="14">
        <f>'Match Score and Team Input'!I158</f>
        <v>51</v>
      </c>
      <c r="H158" s="14">
        <f t="shared" si="20"/>
        <v>42.161904761904765</v>
      </c>
      <c r="I158" s="14">
        <f t="shared" si="21"/>
        <v>-57.046153846153857</v>
      </c>
      <c r="J158" s="7">
        <f>VLOOKUP('Match Score and Team Input'!E158, finaloproutput[], 4, FALSE)</f>
        <v>27.533333333333331</v>
      </c>
      <c r="K158" s="7">
        <f>VLOOKUP('Match Score and Team Input'!F158, finaloproutput[], 4, FALSE)</f>
        <v>26.487179487179489</v>
      </c>
      <c r="L158" s="7">
        <f>VLOOKUP('Match Score and Team Input'!G158, finaloproutput[], 4, FALSE)</f>
        <v>38.93333333333333</v>
      </c>
      <c r="M158" s="7">
        <f t="shared" si="22"/>
        <v>92.953846153846143</v>
      </c>
      <c r="N158" s="7">
        <f>'Match Score and Team Input'!L158</f>
        <v>150</v>
      </c>
      <c r="O158" s="7">
        <f t="shared" si="23"/>
        <v>-57.046153846153857</v>
      </c>
      <c r="P158" s="7">
        <f t="shared" si="24"/>
        <v>42.161904761904765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</row>
    <row r="159" spans="1:132">
      <c r="A159" s="12">
        <v>158</v>
      </c>
      <c r="B159" s="12"/>
      <c r="C159" s="14">
        <f>VLOOKUP('Match Score and Team Input'!B159, finaloproutput[],4, FALSE)</f>
        <v>33.037037037037038</v>
      </c>
      <c r="D159" s="14">
        <f>VLOOKUP('Match Score and Team Input'!C159, finaloproutput[],4, FALSE)</f>
        <v>32.1</v>
      </c>
      <c r="E159" s="14">
        <f>VLOOKUP('Match Score and Team Input'!D159, finaloproutput[],4, FALSE)</f>
        <v>29.424242424242422</v>
      </c>
      <c r="F159" s="14">
        <f t="shared" si="19"/>
        <v>94.561279461279454</v>
      </c>
      <c r="G159" s="14">
        <f>'Match Score and Team Input'!I159</f>
        <v>84</v>
      </c>
      <c r="H159" s="14">
        <f t="shared" si="20"/>
        <v>10.561279461279454</v>
      </c>
      <c r="I159" s="14">
        <f t="shared" si="21"/>
        <v>-6.2333333333333343</v>
      </c>
      <c r="J159" s="7">
        <f>VLOOKUP('Match Score and Team Input'!E159, finaloproutput[], 4, FALSE)</f>
        <v>36.1</v>
      </c>
      <c r="K159" s="7">
        <f>VLOOKUP('Match Score and Team Input'!F159, finaloproutput[], 4, FALSE)</f>
        <v>30.533333333333331</v>
      </c>
      <c r="L159" s="7">
        <f>VLOOKUP('Match Score and Team Input'!G159, finaloproutput[], 4, FALSE)</f>
        <v>27.133333333333336</v>
      </c>
      <c r="M159" s="7">
        <f t="shared" si="22"/>
        <v>93.766666666666666</v>
      </c>
      <c r="N159" s="7">
        <f>'Match Score and Team Input'!L159</f>
        <v>100</v>
      </c>
      <c r="O159" s="7">
        <f t="shared" si="23"/>
        <v>-6.2333333333333343</v>
      </c>
      <c r="P159" s="7">
        <f t="shared" si="24"/>
        <v>10.561279461279454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</row>
    <row r="160" spans="1:132">
      <c r="A160" s="12">
        <v>159</v>
      </c>
      <c r="B160" s="12"/>
      <c r="C160" s="14">
        <f>VLOOKUP('Match Score and Team Input'!B160, finaloproutput[],4, FALSE)</f>
        <v>27.444444444444443</v>
      </c>
      <c r="D160" s="14">
        <f>VLOOKUP('Match Score and Team Input'!C160, finaloproutput[],4, FALSE)</f>
        <v>24.033333333333331</v>
      </c>
      <c r="E160" s="14">
        <f>VLOOKUP('Match Score and Team Input'!D160, finaloproutput[],4, FALSE)</f>
        <v>22.8</v>
      </c>
      <c r="F160" s="14">
        <f t="shared" si="19"/>
        <v>74.277777777777771</v>
      </c>
      <c r="G160" s="14">
        <f>'Match Score and Team Input'!I160</f>
        <v>42</v>
      </c>
      <c r="H160" s="14">
        <f t="shared" si="20"/>
        <v>32.277777777777771</v>
      </c>
      <c r="I160" s="14">
        <f t="shared" si="21"/>
        <v>-68.494444444444454</v>
      </c>
      <c r="J160" s="7">
        <f>VLOOKUP('Match Score and Team Input'!E160, finaloproutput[], 4, FALSE)</f>
        <v>41.805555555555557</v>
      </c>
      <c r="K160" s="7">
        <f>VLOOKUP('Match Score and Team Input'!F160, finaloproutput[], 4, FALSE)</f>
        <v>38.366666666666667</v>
      </c>
      <c r="L160" s="7">
        <f>VLOOKUP('Match Score and Team Input'!G160, finaloproutput[], 4, FALSE)</f>
        <v>31.333333333333332</v>
      </c>
      <c r="M160" s="7">
        <f t="shared" si="22"/>
        <v>111.50555555555555</v>
      </c>
      <c r="N160" s="7">
        <f>'Match Score and Team Input'!L160</f>
        <v>180</v>
      </c>
      <c r="O160" s="7">
        <f t="shared" si="23"/>
        <v>-68.494444444444454</v>
      </c>
      <c r="P160" s="7">
        <f t="shared" si="24"/>
        <v>32.277777777777771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</row>
    <row r="161" spans="1:132">
      <c r="A161" s="12">
        <v>160</v>
      </c>
      <c r="B161" s="12"/>
      <c r="C161" s="14">
        <f>VLOOKUP('Match Score and Team Input'!B161, finaloproutput[],4, FALSE)</f>
        <v>35.666666666666664</v>
      </c>
      <c r="D161" s="14">
        <f>VLOOKUP('Match Score and Team Input'!C161, finaloproutput[],4, FALSE)</f>
        <v>41.43333333333333</v>
      </c>
      <c r="E161" s="14">
        <f>VLOOKUP('Match Score and Team Input'!D161, finaloproutput[],4, FALSE)</f>
        <v>29.7</v>
      </c>
      <c r="F161" s="14">
        <f t="shared" si="19"/>
        <v>106.8</v>
      </c>
      <c r="G161" s="14">
        <f>'Match Score and Team Input'!I161</f>
        <v>182</v>
      </c>
      <c r="H161" s="14">
        <f t="shared" si="20"/>
        <v>-75.2</v>
      </c>
      <c r="I161" s="14">
        <f t="shared" si="21"/>
        <v>46.007407407407413</v>
      </c>
      <c r="J161" s="7">
        <f>VLOOKUP('Match Score and Team Input'!E161, finaloproutput[], 4, FALSE)</f>
        <v>24.333333333333332</v>
      </c>
      <c r="K161" s="7">
        <f>VLOOKUP('Match Score and Team Input'!F161, finaloproutput[], 4, FALSE)</f>
        <v>17.933333333333334</v>
      </c>
      <c r="L161" s="7">
        <f>VLOOKUP('Match Score and Team Input'!G161, finaloproutput[], 4, FALSE)</f>
        <v>25.740740740740744</v>
      </c>
      <c r="M161" s="7">
        <f t="shared" si="22"/>
        <v>68.007407407407413</v>
      </c>
      <c r="N161" s="7">
        <f>'Match Score and Team Input'!L161</f>
        <v>22</v>
      </c>
      <c r="O161" s="7">
        <f t="shared" si="23"/>
        <v>46.007407407407413</v>
      </c>
      <c r="P161" s="7">
        <f t="shared" si="24"/>
        <v>-75.2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</row>
    <row r="162" spans="1:132">
      <c r="A162" s="12">
        <v>161</v>
      </c>
      <c r="B162" s="12"/>
      <c r="C162" s="14">
        <f>VLOOKUP('Match Score and Team Input'!B162, finaloproutput[],4, FALSE)</f>
        <v>38.527777777777779</v>
      </c>
      <c r="D162" s="14">
        <f>VLOOKUP('Match Score and Team Input'!C162, finaloproutput[],4, FALSE)</f>
        <v>30.366666666666664</v>
      </c>
      <c r="E162" s="14">
        <f>VLOOKUP('Match Score and Team Input'!D162, finaloproutput[],4, FALSE)</f>
        <v>37.75925925925926</v>
      </c>
      <c r="F162" s="14">
        <f t="shared" si="19"/>
        <v>106.65370370370371</v>
      </c>
      <c r="G162" s="14">
        <f>'Match Score and Team Input'!I162</f>
        <v>82</v>
      </c>
      <c r="H162" s="14">
        <f t="shared" si="20"/>
        <v>24.653703703703712</v>
      </c>
      <c r="I162" s="14">
        <f t="shared" si="21"/>
        <v>44.488888888888894</v>
      </c>
      <c r="J162" s="7">
        <f>VLOOKUP('Match Score and Team Input'!E162, finaloproutput[], 4, FALSE)</f>
        <v>27.466666666666669</v>
      </c>
      <c r="K162" s="7">
        <f>VLOOKUP('Match Score and Team Input'!F162, finaloproutput[], 4, FALSE)</f>
        <v>32.222222222222221</v>
      </c>
      <c r="L162" s="7">
        <f>VLOOKUP('Match Score and Team Input'!G162, finaloproutput[], 4, FALSE)</f>
        <v>36.800000000000004</v>
      </c>
      <c r="M162" s="7">
        <f t="shared" si="22"/>
        <v>96.488888888888894</v>
      </c>
      <c r="N162" s="7">
        <f>'Match Score and Team Input'!L162</f>
        <v>52</v>
      </c>
      <c r="O162" s="7">
        <f t="shared" si="23"/>
        <v>44.488888888888894</v>
      </c>
      <c r="P162" s="7">
        <f t="shared" si="24"/>
        <v>24.653703703703712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</row>
    <row r="163" spans="1:132">
      <c r="A163" s="12">
        <v>162</v>
      </c>
      <c r="B163" s="12"/>
      <c r="C163" s="14">
        <f>VLOOKUP('Match Score and Team Input'!B163, finaloproutput[],4, FALSE)</f>
        <v>22.066666666666666</v>
      </c>
      <c r="D163" s="14">
        <f>VLOOKUP('Match Score and Team Input'!C163, finaloproutput[],4, FALSE)</f>
        <v>39.129629629629626</v>
      </c>
      <c r="E163" s="14">
        <f>VLOOKUP('Match Score and Team Input'!D163, finaloproutput[],4, FALSE)</f>
        <v>25.966666666666669</v>
      </c>
      <c r="F163" s="14">
        <f t="shared" si="19"/>
        <v>87.162962962962965</v>
      </c>
      <c r="G163" s="14">
        <f>'Match Score and Team Input'!I163</f>
        <v>63</v>
      </c>
      <c r="H163" s="14">
        <f t="shared" si="20"/>
        <v>24.162962962962965</v>
      </c>
      <c r="I163" s="14">
        <f t="shared" si="21"/>
        <v>61.122222222222234</v>
      </c>
      <c r="J163" s="7">
        <f>VLOOKUP('Match Score and Team Input'!E163, finaloproutput[], 4, FALSE)</f>
        <v>30.133333333333336</v>
      </c>
      <c r="K163" s="7">
        <f>VLOOKUP('Match Score and Team Input'!F163, finaloproutput[], 4, FALSE)</f>
        <v>29.555555555555557</v>
      </c>
      <c r="L163" s="7">
        <f>VLOOKUP('Match Score and Team Input'!G163, finaloproutput[], 4, FALSE)</f>
        <v>31.433333333333334</v>
      </c>
      <c r="M163" s="7">
        <f t="shared" si="22"/>
        <v>91.122222222222234</v>
      </c>
      <c r="N163" s="7">
        <f>'Match Score and Team Input'!L163</f>
        <v>30</v>
      </c>
      <c r="O163" s="7">
        <f t="shared" si="23"/>
        <v>61.122222222222234</v>
      </c>
      <c r="P163" s="7">
        <f t="shared" si="24"/>
        <v>24.162962962962965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</row>
    <row r="164" spans="1:132">
      <c r="A164" s="12">
        <v>163</v>
      </c>
      <c r="B164" s="12"/>
      <c r="C164" s="14">
        <f>VLOOKUP('Match Score and Team Input'!B164, finaloproutput[],4, FALSE)</f>
        <v>26.533333333333331</v>
      </c>
      <c r="D164" s="14">
        <f>VLOOKUP('Match Score and Team Input'!C164, finaloproutput[],4, FALSE)</f>
        <v>40.388888888888893</v>
      </c>
      <c r="E164" s="14">
        <f>VLOOKUP('Match Score and Team Input'!D164, finaloproutput[],4, FALSE)</f>
        <v>20.333333333333332</v>
      </c>
      <c r="F164" s="14">
        <f t="shared" si="19"/>
        <v>87.255555555555546</v>
      </c>
      <c r="G164" s="14">
        <f>'Match Score and Team Input'!I164</f>
        <v>121</v>
      </c>
      <c r="H164" s="14">
        <f t="shared" si="20"/>
        <v>-33.744444444444454</v>
      </c>
      <c r="I164" s="14">
        <f t="shared" si="21"/>
        <v>-22.365281777046491</v>
      </c>
      <c r="J164" s="7">
        <f>VLOOKUP('Match Score and Team Input'!E164, finaloproutput[], 4, FALSE)</f>
        <v>37.823529411764703</v>
      </c>
      <c r="K164" s="7">
        <f>VLOOKUP('Match Score and Team Input'!F164, finaloproutput[], 4, FALSE)</f>
        <v>29.27272727272727</v>
      </c>
      <c r="L164" s="7">
        <f>VLOOKUP('Match Score and Team Input'!G164, finaloproutput[], 4, FALSE)</f>
        <v>31.538461538461537</v>
      </c>
      <c r="M164" s="7">
        <f t="shared" si="22"/>
        <v>98.634718222953509</v>
      </c>
      <c r="N164" s="7">
        <f>'Match Score and Team Input'!L164</f>
        <v>121</v>
      </c>
      <c r="O164" s="7">
        <f t="shared" si="23"/>
        <v>-22.365281777046491</v>
      </c>
      <c r="P164" s="7">
        <f t="shared" si="24"/>
        <v>-33.744444444444454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</row>
    <row r="165" spans="1:132">
      <c r="A165" s="12">
        <v>164</v>
      </c>
      <c r="B165" s="12"/>
      <c r="C165" s="14">
        <f>VLOOKUP('Match Score and Team Input'!B165, finaloproutput[],4, FALSE)</f>
        <v>28.900000000000002</v>
      </c>
      <c r="D165" s="14">
        <f>VLOOKUP('Match Score and Team Input'!C165, finaloproutput[],4, FALSE)</f>
        <v>41.814814814814817</v>
      </c>
      <c r="E165" s="14">
        <f>VLOOKUP('Match Score and Team Input'!D165, finaloproutput[],4, FALSE)</f>
        <v>40.694444444444443</v>
      </c>
      <c r="F165" s="14">
        <f t="shared" si="19"/>
        <v>111.40925925925926</v>
      </c>
      <c r="G165" s="14">
        <f>'Match Score and Team Input'!I165</f>
        <v>210</v>
      </c>
      <c r="H165" s="14">
        <f t="shared" si="20"/>
        <v>-98.590740740740742</v>
      </c>
      <c r="I165" s="14">
        <f t="shared" si="21"/>
        <v>18.058823529411768</v>
      </c>
      <c r="J165" s="7">
        <f>VLOOKUP('Match Score and Team Input'!E165, finaloproutput[], 4, FALSE)</f>
        <v>31.333333333333332</v>
      </c>
      <c r="K165" s="7">
        <f>VLOOKUP('Match Score and Team Input'!F165, finaloproutput[], 4, FALSE)</f>
        <v>21.333333333333332</v>
      </c>
      <c r="L165" s="7">
        <f>VLOOKUP('Match Score and Team Input'!G165, finaloproutput[], 4, FALSE)</f>
        <v>37.392156862745097</v>
      </c>
      <c r="M165" s="7">
        <f t="shared" si="22"/>
        <v>90.058823529411768</v>
      </c>
      <c r="N165" s="7">
        <f>'Match Score and Team Input'!L165</f>
        <v>72</v>
      </c>
      <c r="O165" s="7">
        <f t="shared" si="23"/>
        <v>18.058823529411768</v>
      </c>
      <c r="P165" s="7">
        <f t="shared" si="24"/>
        <v>-98.590740740740742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</row>
    <row r="166" spans="1:132">
      <c r="A166" s="12">
        <v>165</v>
      </c>
      <c r="B166" s="12"/>
      <c r="C166" s="14">
        <f>VLOOKUP('Match Score and Team Input'!B166, finaloproutput[],4, FALSE)</f>
        <v>26.444444444444443</v>
      </c>
      <c r="D166" s="14">
        <f>VLOOKUP('Match Score and Team Input'!C166, finaloproutput[],4, FALSE)</f>
        <v>28.866666666666664</v>
      </c>
      <c r="E166" s="14">
        <f>VLOOKUP('Match Score and Team Input'!D166, finaloproutput[],4, FALSE)</f>
        <v>31.62962962962963</v>
      </c>
      <c r="F166" s="14">
        <f t="shared" si="19"/>
        <v>86.940740740740736</v>
      </c>
      <c r="G166" s="14">
        <f>'Match Score and Team Input'!I166</f>
        <v>120</v>
      </c>
      <c r="H166" s="14">
        <f t="shared" si="20"/>
        <v>-33.059259259259264</v>
      </c>
      <c r="I166" s="14">
        <f t="shared" si="21"/>
        <v>-50.052747252747253</v>
      </c>
      <c r="J166" s="7">
        <f>VLOOKUP('Match Score and Team Input'!E166, finaloproutput[], 4, FALSE)</f>
        <v>26.033333333333331</v>
      </c>
      <c r="K166" s="7">
        <f>VLOOKUP('Match Score and Team Input'!F166, finaloproutput[], 4, FALSE)</f>
        <v>40.785714285714285</v>
      </c>
      <c r="L166" s="7">
        <f>VLOOKUP('Match Score and Team Input'!G166, finaloproutput[], 4, FALSE)</f>
        <v>35.128205128205131</v>
      </c>
      <c r="M166" s="7">
        <f t="shared" si="22"/>
        <v>101.94725274725275</v>
      </c>
      <c r="N166" s="7">
        <f>'Match Score and Team Input'!L166</f>
        <v>152</v>
      </c>
      <c r="O166" s="7">
        <f t="shared" si="23"/>
        <v>-50.052747252747253</v>
      </c>
      <c r="P166" s="7">
        <f t="shared" si="24"/>
        <v>-33.059259259259264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</row>
    <row r="167" spans="1:132">
      <c r="A167" s="12">
        <v>166</v>
      </c>
      <c r="B167" s="12"/>
      <c r="C167" s="14">
        <f>VLOOKUP('Match Score and Team Input'!B167, finaloproutput[],4, FALSE)</f>
        <v>32.5</v>
      </c>
      <c r="D167" s="14">
        <f>VLOOKUP('Match Score and Team Input'!C167, finaloproutput[],4, FALSE)</f>
        <v>23.5</v>
      </c>
      <c r="E167" s="14">
        <f>VLOOKUP('Match Score and Team Input'!D167, finaloproutput[],4, FALSE)</f>
        <v>23.333333333333332</v>
      </c>
      <c r="F167" s="14">
        <f t="shared" si="19"/>
        <v>79.333333333333329</v>
      </c>
      <c r="G167" s="14">
        <f>'Match Score and Team Input'!I167</f>
        <v>20</v>
      </c>
      <c r="H167" s="14">
        <f t="shared" si="20"/>
        <v>59.333333333333329</v>
      </c>
      <c r="I167" s="14">
        <f t="shared" si="21"/>
        <v>-11.6017094017094</v>
      </c>
      <c r="J167" s="7">
        <f>VLOOKUP('Match Score and Team Input'!E167, finaloproutput[], 4, FALSE)</f>
        <v>31.153846153846157</v>
      </c>
      <c r="K167" s="7">
        <f>VLOOKUP('Match Score and Team Input'!F167, finaloproutput[], 4, FALSE)</f>
        <v>34.111111111111107</v>
      </c>
      <c r="L167" s="7">
        <f>VLOOKUP('Match Score and Team Input'!G167, finaloproutput[], 4, FALSE)</f>
        <v>26.133333333333336</v>
      </c>
      <c r="M167" s="7">
        <f t="shared" si="22"/>
        <v>91.3982905982906</v>
      </c>
      <c r="N167" s="7">
        <f>'Match Score and Team Input'!L167</f>
        <v>103</v>
      </c>
      <c r="O167" s="7">
        <f t="shared" si="23"/>
        <v>-11.6017094017094</v>
      </c>
      <c r="P167" s="7">
        <f t="shared" si="24"/>
        <v>59.333333333333329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</row>
    <row r="168" spans="1:132">
      <c r="A168" s="12">
        <v>167</v>
      </c>
      <c r="B168" s="12"/>
      <c r="C168" s="14">
        <f>VLOOKUP('Match Score and Team Input'!B168, finaloproutput[],4, FALSE)</f>
        <v>38.6</v>
      </c>
      <c r="D168" s="14">
        <f>VLOOKUP('Match Score and Team Input'!C168, finaloproutput[],4, FALSE)</f>
        <v>29.900000000000002</v>
      </c>
      <c r="E168" s="14">
        <f>VLOOKUP('Match Score and Team Input'!D168, finaloproutput[],4, FALSE)</f>
        <v>20.233333333333334</v>
      </c>
      <c r="F168" s="14">
        <f t="shared" si="19"/>
        <v>88.733333333333334</v>
      </c>
      <c r="G168" s="14">
        <f>'Match Score and Team Input'!I168</f>
        <v>93</v>
      </c>
      <c r="H168" s="14">
        <f t="shared" si="20"/>
        <v>-4.2666666666666657</v>
      </c>
      <c r="I168" s="14">
        <f t="shared" si="21"/>
        <v>-28.896969696969705</v>
      </c>
      <c r="J168" s="7">
        <f>VLOOKUP('Match Score and Team Input'!E168, finaloproutput[], 4, FALSE)</f>
        <v>40.636363636363633</v>
      </c>
      <c r="K168" s="7">
        <f>VLOOKUP('Match Score and Team Input'!F168, finaloproutput[], 4, FALSE)</f>
        <v>34.766666666666666</v>
      </c>
      <c r="L168" s="7">
        <f>VLOOKUP('Match Score and Team Input'!G168, finaloproutput[], 4, FALSE)</f>
        <v>37.699999999999996</v>
      </c>
      <c r="M168" s="7">
        <f t="shared" si="22"/>
        <v>113.10303030303029</v>
      </c>
      <c r="N168" s="7">
        <f>'Match Score and Team Input'!L168</f>
        <v>142</v>
      </c>
      <c r="O168" s="7">
        <f t="shared" si="23"/>
        <v>-28.896969696969705</v>
      </c>
      <c r="P168" s="7">
        <f t="shared" si="24"/>
        <v>-4.2666666666666657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</row>
    <row r="169" spans="1:132">
      <c r="A169" s="12">
        <v>168</v>
      </c>
      <c r="B169" s="12"/>
      <c r="C169" s="14">
        <f>VLOOKUP('Match Score and Team Input'!B169, finaloproutput[],4, FALSE)</f>
        <v>22.566666666666666</v>
      </c>
      <c r="D169" s="14">
        <f>VLOOKUP('Match Score and Team Input'!C169, finaloproutput[],4, FALSE)</f>
        <v>20.766666666666666</v>
      </c>
      <c r="E169" s="14">
        <f>VLOOKUP('Match Score and Team Input'!D169, finaloproutput[],4, FALSE)</f>
        <v>23.866666666666664</v>
      </c>
      <c r="F169" s="14">
        <f t="shared" si="19"/>
        <v>67.199999999999989</v>
      </c>
      <c r="G169" s="14">
        <f>'Match Score and Team Input'!I169</f>
        <v>42</v>
      </c>
      <c r="H169" s="14">
        <f t="shared" si="20"/>
        <v>25.199999999999989</v>
      </c>
      <c r="I169" s="14">
        <f t="shared" si="21"/>
        <v>-18.701058201058189</v>
      </c>
      <c r="J169" s="7">
        <f>VLOOKUP('Match Score and Team Input'!E169, finaloproutput[], 4, FALSE)</f>
        <v>39.428571428571431</v>
      </c>
      <c r="K169" s="7">
        <f>VLOOKUP('Match Score and Team Input'!F169, finaloproutput[], 4, FALSE)</f>
        <v>38.203703703703702</v>
      </c>
      <c r="L169" s="7">
        <f>VLOOKUP('Match Score and Team Input'!G169, finaloproutput[], 4, FALSE)</f>
        <v>26.666666666666668</v>
      </c>
      <c r="M169" s="7">
        <f t="shared" si="22"/>
        <v>104.29894179894181</v>
      </c>
      <c r="N169" s="7">
        <f>'Match Score and Team Input'!L169</f>
        <v>123</v>
      </c>
      <c r="O169" s="7">
        <f t="shared" si="23"/>
        <v>-18.701058201058189</v>
      </c>
      <c r="P169" s="7">
        <f t="shared" si="24"/>
        <v>25.199999999999989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</row>
    <row r="170" spans="1:132">
      <c r="A170" s="12">
        <v>169</v>
      </c>
      <c r="B170" s="12"/>
      <c r="C170" s="14">
        <f>VLOOKUP('Match Score and Team Input'!B170, finaloproutput[],4, FALSE)</f>
        <v>27.133333333333336</v>
      </c>
      <c r="D170" s="14">
        <f>VLOOKUP('Match Score and Team Input'!C170, finaloproutput[],4, FALSE)</f>
        <v>31.481481481481481</v>
      </c>
      <c r="E170" s="14">
        <f>VLOOKUP('Match Score and Team Input'!D170, finaloproutput[],4, FALSE)</f>
        <v>41</v>
      </c>
      <c r="F170" s="14">
        <f t="shared" si="19"/>
        <v>99.614814814814821</v>
      </c>
      <c r="G170" s="14">
        <f>'Match Score and Team Input'!I170</f>
        <v>110</v>
      </c>
      <c r="H170" s="14">
        <f t="shared" si="20"/>
        <v>-10.385185185185179</v>
      </c>
      <c r="I170" s="14">
        <f t="shared" si="21"/>
        <v>24.36666666666666</v>
      </c>
      <c r="J170" s="7">
        <f>VLOOKUP('Match Score and Team Input'!E170, finaloproutput[], 4, FALSE)</f>
        <v>31.333333333333332</v>
      </c>
      <c r="K170" s="7">
        <f>VLOOKUP('Match Score and Team Input'!F170, finaloproutput[], 4, FALSE)</f>
        <v>30.866666666666664</v>
      </c>
      <c r="L170" s="7">
        <f>VLOOKUP('Match Score and Team Input'!G170, finaloproutput[], 4, FALSE)</f>
        <v>32.166666666666664</v>
      </c>
      <c r="M170" s="7">
        <f t="shared" si="22"/>
        <v>94.36666666666666</v>
      </c>
      <c r="N170" s="7">
        <f>'Match Score and Team Input'!L170</f>
        <v>70</v>
      </c>
      <c r="O170" s="7">
        <f t="shared" si="23"/>
        <v>24.36666666666666</v>
      </c>
      <c r="P170" s="7">
        <f t="shared" si="24"/>
        <v>-10.385185185185179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</row>
    <row r="171" spans="1:132">
      <c r="A171" s="12">
        <v>170</v>
      </c>
      <c r="B171" s="12"/>
      <c r="C171" s="14">
        <f>VLOOKUP('Match Score and Team Input'!B171, finaloproutput[],4, FALSE)</f>
        <v>30.366666666666664</v>
      </c>
      <c r="D171" s="14">
        <f>VLOOKUP('Match Score and Team Input'!C171, finaloproutput[],4, FALSE)</f>
        <v>29.400000000000002</v>
      </c>
      <c r="E171" s="14">
        <f>VLOOKUP('Match Score and Team Input'!D171, finaloproutput[],4, FALSE)</f>
        <v>23.099999999999998</v>
      </c>
      <c r="F171" s="14">
        <f t="shared" si="19"/>
        <v>82.86666666666666</v>
      </c>
      <c r="G171" s="14">
        <f>'Match Score and Team Input'!I171</f>
        <v>91</v>
      </c>
      <c r="H171" s="14">
        <f t="shared" si="20"/>
        <v>-8.13333333333334</v>
      </c>
      <c r="I171" s="14">
        <f t="shared" si="21"/>
        <v>7.5242424242424306</v>
      </c>
      <c r="J171" s="7">
        <f>VLOOKUP('Match Score and Team Input'!E171, finaloproutput[], 4, FALSE)</f>
        <v>17.933333333333334</v>
      </c>
      <c r="K171" s="7">
        <f>VLOOKUP('Match Score and Team Input'!F171, finaloproutput[], 4, FALSE)</f>
        <v>29.424242424242422</v>
      </c>
      <c r="L171" s="7">
        <f>VLOOKUP('Match Score and Team Input'!G171, finaloproutput[], 4, FALSE)</f>
        <v>31.166666666666668</v>
      </c>
      <c r="M171" s="7">
        <f t="shared" si="22"/>
        <v>78.524242424242431</v>
      </c>
      <c r="N171" s="7">
        <f>'Match Score and Team Input'!L171</f>
        <v>71</v>
      </c>
      <c r="O171" s="7">
        <f t="shared" si="23"/>
        <v>7.5242424242424306</v>
      </c>
      <c r="P171" s="7">
        <f t="shared" si="24"/>
        <v>-8.13333333333334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</row>
    <row r="172" spans="1:132">
      <c r="A172" s="12">
        <v>171</v>
      </c>
      <c r="B172" s="12"/>
      <c r="C172" s="14">
        <f>VLOOKUP('Match Score and Team Input'!B172, finaloproutput[],4, FALSE)</f>
        <v>31.333333333333332</v>
      </c>
      <c r="D172" s="14">
        <f>VLOOKUP('Match Score and Team Input'!C172, finaloproutput[],4, FALSE)</f>
        <v>26.599999999999998</v>
      </c>
      <c r="E172" s="14">
        <f>VLOOKUP('Match Score and Team Input'!D172, finaloproutput[],4, FALSE)</f>
        <v>38.527777777777779</v>
      </c>
      <c r="F172" s="14">
        <f t="shared" si="19"/>
        <v>96.461111111111109</v>
      </c>
      <c r="G172" s="14">
        <f>'Match Score and Team Input'!I172</f>
        <v>121</v>
      </c>
      <c r="H172" s="14">
        <f t="shared" si="20"/>
        <v>-24.538888888888891</v>
      </c>
      <c r="I172" s="14">
        <f t="shared" si="21"/>
        <v>32.433333333333337</v>
      </c>
      <c r="J172" s="7">
        <f>VLOOKUP('Match Score and Team Input'!E172, finaloproutput[], 4, FALSE)</f>
        <v>26.533333333333331</v>
      </c>
      <c r="K172" s="7">
        <f>VLOOKUP('Match Score and Team Input'!F172, finaloproutput[], 4, FALSE)</f>
        <v>29.766666666666666</v>
      </c>
      <c r="L172" s="7">
        <f>VLOOKUP('Match Score and Team Input'!G172, finaloproutput[], 4, FALSE)</f>
        <v>27.133333333333336</v>
      </c>
      <c r="M172" s="7">
        <f t="shared" si="22"/>
        <v>83.433333333333337</v>
      </c>
      <c r="N172" s="7">
        <f>'Match Score and Team Input'!L172</f>
        <v>51</v>
      </c>
      <c r="O172" s="7">
        <f t="shared" si="23"/>
        <v>32.433333333333337</v>
      </c>
      <c r="P172" s="7">
        <f t="shared" si="24"/>
        <v>-24.538888888888891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</row>
    <row r="173" spans="1:132">
      <c r="A173" s="12">
        <v>172</v>
      </c>
      <c r="B173" s="12"/>
      <c r="C173" s="14">
        <f>VLOOKUP('Match Score and Team Input'!B173, finaloproutput[],4, FALSE)</f>
        <v>36.30952380952381</v>
      </c>
      <c r="D173" s="14">
        <f>VLOOKUP('Match Score and Team Input'!C173, finaloproutput[],4, FALSE)</f>
        <v>38.366666666666667</v>
      </c>
      <c r="E173" s="14">
        <f>VLOOKUP('Match Score and Team Input'!D173, finaloproutput[],4, FALSE)</f>
        <v>32.633333333333333</v>
      </c>
      <c r="F173" s="14">
        <f t="shared" si="19"/>
        <v>107.3095238095238</v>
      </c>
      <c r="G173" s="14">
        <f>'Match Score and Team Input'!I173</f>
        <v>131</v>
      </c>
      <c r="H173" s="14">
        <f t="shared" si="20"/>
        <v>-23.690476190476204</v>
      </c>
      <c r="I173" s="14">
        <f t="shared" si="21"/>
        <v>35.433333333333337</v>
      </c>
      <c r="J173" s="7">
        <f>VLOOKUP('Match Score and Team Input'!E173, finaloproutput[], 4, FALSE)</f>
        <v>22.066666666666666</v>
      </c>
      <c r="K173" s="7">
        <f>VLOOKUP('Match Score and Team Input'!F173, finaloproutput[], 4, FALSE)</f>
        <v>28.900000000000002</v>
      </c>
      <c r="L173" s="7">
        <f>VLOOKUP('Match Score and Team Input'!G173, finaloproutput[], 4, FALSE)</f>
        <v>27.466666666666669</v>
      </c>
      <c r="M173" s="7">
        <f t="shared" si="22"/>
        <v>78.433333333333337</v>
      </c>
      <c r="N173" s="7">
        <f>'Match Score and Team Input'!L173</f>
        <v>43</v>
      </c>
      <c r="O173" s="7">
        <f t="shared" si="23"/>
        <v>35.433333333333337</v>
      </c>
      <c r="P173" s="7">
        <f t="shared" si="24"/>
        <v>-23.690476190476204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</row>
    <row r="174" spans="1:132">
      <c r="A174" s="12">
        <v>173</v>
      </c>
      <c r="B174" s="12"/>
      <c r="C174" s="14">
        <f>VLOOKUP('Match Score and Team Input'!B174, finaloproutput[],4, FALSE)</f>
        <v>35.128205128205131</v>
      </c>
      <c r="D174" s="14">
        <f>VLOOKUP('Match Score and Team Input'!C174, finaloproutput[],4, FALSE)</f>
        <v>22.5</v>
      </c>
      <c r="E174" s="14">
        <f>VLOOKUP('Match Score and Team Input'!D174, finaloproutput[],4, FALSE)</f>
        <v>29.7</v>
      </c>
      <c r="F174" s="14">
        <f t="shared" si="19"/>
        <v>87.328205128205127</v>
      </c>
      <c r="G174" s="14">
        <f>'Match Score and Team Input'!I174</f>
        <v>93</v>
      </c>
      <c r="H174" s="14">
        <f t="shared" si="20"/>
        <v>-5.671794871794873</v>
      </c>
      <c r="I174" s="14">
        <f t="shared" si="21"/>
        <v>-11.23333333333332</v>
      </c>
      <c r="J174" s="7">
        <f>VLOOKUP('Match Score and Team Input'!E174, finaloproutput[], 4, FALSE)</f>
        <v>30.133333333333336</v>
      </c>
      <c r="K174" s="7">
        <f>VLOOKUP('Match Score and Team Input'!F174, finaloproutput[], 4, FALSE)</f>
        <v>27.533333333333331</v>
      </c>
      <c r="L174" s="7">
        <f>VLOOKUP('Match Score and Team Input'!G174, finaloproutput[], 4, FALSE)</f>
        <v>32.1</v>
      </c>
      <c r="M174" s="7">
        <f t="shared" si="22"/>
        <v>89.76666666666668</v>
      </c>
      <c r="N174" s="7">
        <f>'Match Score and Team Input'!L174</f>
        <v>101</v>
      </c>
      <c r="O174" s="7">
        <f t="shared" si="23"/>
        <v>-11.23333333333332</v>
      </c>
      <c r="P174" s="7">
        <f t="shared" si="24"/>
        <v>-5.671794871794873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</row>
    <row r="175" spans="1:132">
      <c r="A175" s="12">
        <v>174</v>
      </c>
      <c r="B175" s="12"/>
      <c r="C175" s="14">
        <f>VLOOKUP('Match Score and Team Input'!B175, finaloproutput[],4, FALSE)</f>
        <v>32.222222222222221</v>
      </c>
      <c r="D175" s="14">
        <f>VLOOKUP('Match Score and Team Input'!C175, finaloproutput[],4, FALSE)</f>
        <v>29.27272727272727</v>
      </c>
      <c r="E175" s="14">
        <f>VLOOKUP('Match Score and Team Input'!D175, finaloproutput[],4, FALSE)</f>
        <v>39.129629629629626</v>
      </c>
      <c r="F175" s="14">
        <f t="shared" si="19"/>
        <v>100.62457912457913</v>
      </c>
      <c r="G175" s="14">
        <f>'Match Score and Team Input'!I175</f>
        <v>140</v>
      </c>
      <c r="H175" s="14">
        <f t="shared" si="20"/>
        <v>-39.375420875420872</v>
      </c>
      <c r="I175" s="14">
        <f t="shared" si="21"/>
        <v>31.040740740740745</v>
      </c>
      <c r="J175" s="7">
        <f>VLOOKUP('Match Score and Team Input'!E175, finaloproutput[], 4, FALSE)</f>
        <v>23.5</v>
      </c>
      <c r="K175" s="7">
        <f>VLOOKUP('Match Score and Team Input'!F175, finaloproutput[], 4, FALSE)</f>
        <v>22.8</v>
      </c>
      <c r="L175" s="7">
        <f>VLOOKUP('Match Score and Team Input'!G175, finaloproutput[], 4, FALSE)</f>
        <v>25.740740740740744</v>
      </c>
      <c r="M175" s="7">
        <f t="shared" si="22"/>
        <v>72.040740740740745</v>
      </c>
      <c r="N175" s="7">
        <f>'Match Score and Team Input'!L175</f>
        <v>41</v>
      </c>
      <c r="O175" s="7">
        <f t="shared" si="23"/>
        <v>31.040740740740745</v>
      </c>
      <c r="P175" s="7">
        <f t="shared" si="24"/>
        <v>-39.375420875420872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</row>
    <row r="176" spans="1:132">
      <c r="A176" s="12">
        <v>175</v>
      </c>
      <c r="B176" s="12"/>
      <c r="C176" s="14">
        <f>VLOOKUP('Match Score and Team Input'!B176, finaloproutput[],4, FALSE)</f>
        <v>23.966666666666669</v>
      </c>
      <c r="D176" s="14">
        <f>VLOOKUP('Match Score and Team Input'!C176, finaloproutput[],4, FALSE)</f>
        <v>38.93333333333333</v>
      </c>
      <c r="E176" s="14">
        <f>VLOOKUP('Match Score and Team Input'!D176, finaloproutput[],4, FALSE)</f>
        <v>36.1</v>
      </c>
      <c r="F176" s="14">
        <f t="shared" si="19"/>
        <v>99</v>
      </c>
      <c r="G176" s="14">
        <f>'Match Score and Team Input'!I176</f>
        <v>81</v>
      </c>
      <c r="H176" s="14">
        <f t="shared" si="20"/>
        <v>18</v>
      </c>
      <c r="I176" s="14">
        <f t="shared" si="21"/>
        <v>17.281045751633982</v>
      </c>
      <c r="J176" s="7">
        <f>VLOOKUP('Match Score and Team Input'!E176, finaloproutput[], 4, FALSE)</f>
        <v>37.392156862745097</v>
      </c>
      <c r="K176" s="7">
        <f>VLOOKUP('Match Score and Team Input'!F176, finaloproutput[], 4, FALSE)</f>
        <v>23.333333333333332</v>
      </c>
      <c r="L176" s="7">
        <f>VLOOKUP('Match Score and Team Input'!G176, finaloproutput[], 4, FALSE)</f>
        <v>29.555555555555557</v>
      </c>
      <c r="M176" s="7">
        <f t="shared" si="22"/>
        <v>90.281045751633982</v>
      </c>
      <c r="N176" s="7">
        <f>'Match Score and Team Input'!L176</f>
        <v>73</v>
      </c>
      <c r="O176" s="7">
        <f t="shared" si="23"/>
        <v>17.281045751633982</v>
      </c>
      <c r="P176" s="7">
        <f t="shared" si="24"/>
        <v>18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</row>
    <row r="177" spans="1:132">
      <c r="A177" s="12">
        <v>176</v>
      </c>
      <c r="B177" s="12"/>
      <c r="C177" s="14">
        <f>VLOOKUP('Match Score and Team Input'!B177, finaloproutput[],4, FALSE)</f>
        <v>24.133333333333336</v>
      </c>
      <c r="D177" s="14">
        <f>VLOOKUP('Match Score and Team Input'!C177, finaloproutput[],4, FALSE)</f>
        <v>35.666666666666664</v>
      </c>
      <c r="E177" s="14">
        <f>VLOOKUP('Match Score and Team Input'!D177, finaloproutput[],4, FALSE)</f>
        <v>38.203703703703702</v>
      </c>
      <c r="F177" s="14">
        <f t="shared" si="19"/>
        <v>98.003703703703707</v>
      </c>
      <c r="G177" s="14">
        <f>'Match Score and Team Input'!I177</f>
        <v>142</v>
      </c>
      <c r="H177" s="14">
        <f t="shared" si="20"/>
        <v>-43.996296296296293</v>
      </c>
      <c r="I177" s="14">
        <f t="shared" si="21"/>
        <v>8.0111111111111057</v>
      </c>
      <c r="J177" s="7">
        <f>VLOOKUP('Match Score and Team Input'!E177, finaloproutput[], 4, FALSE)</f>
        <v>30.533333333333331</v>
      </c>
      <c r="K177" s="7">
        <f>VLOOKUP('Match Score and Team Input'!F177, finaloproutput[], 4, FALSE)</f>
        <v>33.033333333333331</v>
      </c>
      <c r="L177" s="7">
        <f>VLOOKUP('Match Score and Team Input'!G177, finaloproutput[], 4, FALSE)</f>
        <v>26.444444444444443</v>
      </c>
      <c r="M177" s="7">
        <f t="shared" si="22"/>
        <v>90.011111111111106</v>
      </c>
      <c r="N177" s="7">
        <f>'Match Score and Team Input'!L177</f>
        <v>82</v>
      </c>
      <c r="O177" s="7">
        <f t="shared" si="23"/>
        <v>8.0111111111111057</v>
      </c>
      <c r="P177" s="7">
        <f t="shared" si="24"/>
        <v>-43.996296296296293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</row>
    <row r="178" spans="1:132">
      <c r="A178" s="12">
        <v>177</v>
      </c>
      <c r="B178" s="12"/>
      <c r="C178" s="14">
        <f>VLOOKUP('Match Score and Team Input'!B178, finaloproutput[],4, FALSE)</f>
        <v>31.153846153846157</v>
      </c>
      <c r="D178" s="14">
        <f>VLOOKUP('Match Score and Team Input'!C178, finaloproutput[],4, FALSE)</f>
        <v>29.8</v>
      </c>
      <c r="E178" s="14">
        <f>VLOOKUP('Match Score and Team Input'!D178, finaloproutput[],4, FALSE)</f>
        <v>27.133333333333336</v>
      </c>
      <c r="F178" s="14">
        <f t="shared" si="19"/>
        <v>88.087179487179498</v>
      </c>
      <c r="G178" s="14">
        <f>'Match Score and Team Input'!I178</f>
        <v>111</v>
      </c>
      <c r="H178" s="14">
        <f t="shared" si="20"/>
        <v>-22.912820512820502</v>
      </c>
      <c r="I178" s="14">
        <f t="shared" si="21"/>
        <v>8.0777777777777828</v>
      </c>
      <c r="J178" s="7">
        <f>VLOOKUP('Match Score and Team Input'!E178, finaloproutput[], 4, FALSE)</f>
        <v>34.766666666666666</v>
      </c>
      <c r="K178" s="7">
        <f>VLOOKUP('Match Score and Team Input'!F178, finaloproutput[], 4, FALSE)</f>
        <v>18.866666666666667</v>
      </c>
      <c r="L178" s="7">
        <f>VLOOKUP('Match Score and Team Input'!G178, finaloproutput[], 4, FALSE)</f>
        <v>27.444444444444443</v>
      </c>
      <c r="M178" s="7">
        <f t="shared" si="22"/>
        <v>81.077777777777783</v>
      </c>
      <c r="N178" s="7">
        <f>'Match Score and Team Input'!L178</f>
        <v>73</v>
      </c>
      <c r="O178" s="7">
        <f t="shared" si="23"/>
        <v>8.0777777777777828</v>
      </c>
      <c r="P178" s="7">
        <f t="shared" si="24"/>
        <v>-22.912820512820502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</row>
    <row r="179" spans="1:132">
      <c r="A179" s="12">
        <v>178</v>
      </c>
      <c r="B179" s="12"/>
      <c r="C179" s="14">
        <f>VLOOKUP('Match Score and Team Input'!B179, finaloproutput[],4, FALSE)</f>
        <v>26.033333333333331</v>
      </c>
      <c r="D179" s="14">
        <f>VLOOKUP('Match Score and Team Input'!C179, finaloproutput[],4, FALSE)</f>
        <v>24.066666666666666</v>
      </c>
      <c r="E179" s="14">
        <f>VLOOKUP('Match Score and Team Input'!D179, finaloproutput[],4, FALSE)</f>
        <v>24.333333333333332</v>
      </c>
      <c r="F179" s="14">
        <f t="shared" si="19"/>
        <v>74.433333333333323</v>
      </c>
      <c r="G179" s="14">
        <f>'Match Score and Team Input'!I179</f>
        <v>55</v>
      </c>
      <c r="H179" s="14">
        <f t="shared" si="20"/>
        <v>19.433333333333323</v>
      </c>
      <c r="I179" s="14">
        <f t="shared" si="21"/>
        <v>-35.833760683760687</v>
      </c>
      <c r="J179" s="7">
        <f>VLOOKUP('Match Score and Team Input'!E179, finaloproutput[], 4, FALSE)</f>
        <v>26.933333333333334</v>
      </c>
      <c r="K179" s="7">
        <f>VLOOKUP('Match Score and Team Input'!F179, finaloproutput[], 4, FALSE)</f>
        <v>40.694444444444443</v>
      </c>
      <c r="L179" s="7">
        <f>VLOOKUP('Match Score and Team Input'!G179, finaloproutput[], 4, FALSE)</f>
        <v>31.538461538461537</v>
      </c>
      <c r="M179" s="7">
        <f t="shared" si="22"/>
        <v>99.166239316239313</v>
      </c>
      <c r="N179" s="7">
        <f>'Match Score and Team Input'!L179</f>
        <v>135</v>
      </c>
      <c r="O179" s="7">
        <f t="shared" si="23"/>
        <v>-35.833760683760687</v>
      </c>
      <c r="P179" s="7">
        <f t="shared" si="24"/>
        <v>19.433333333333323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</row>
    <row r="180" spans="1:132">
      <c r="A180" s="12">
        <v>179</v>
      </c>
      <c r="B180" s="12"/>
      <c r="C180" s="14">
        <f>VLOOKUP('Match Score and Team Input'!B180, finaloproutput[],4, FALSE)</f>
        <v>41.205128205128204</v>
      </c>
      <c r="D180" s="14">
        <f>VLOOKUP('Match Score and Team Input'!C180, finaloproutput[],4, FALSE)</f>
        <v>31.166666666666668</v>
      </c>
      <c r="E180" s="14">
        <f>VLOOKUP('Match Score and Team Input'!D180, finaloproutput[],4, FALSE)</f>
        <v>29.900000000000002</v>
      </c>
      <c r="F180" s="14">
        <f t="shared" si="19"/>
        <v>102.27179487179488</v>
      </c>
      <c r="G180" s="14">
        <f>'Match Score and Team Input'!I180</f>
        <v>102</v>
      </c>
      <c r="H180" s="14">
        <f t="shared" si="20"/>
        <v>0.27179487179488149</v>
      </c>
      <c r="I180" s="14">
        <f t="shared" si="21"/>
        <v>29.272222222222226</v>
      </c>
      <c r="J180" s="7">
        <f>VLOOKUP('Match Score and Team Input'!E180, finaloproutput[], 4, FALSE)</f>
        <v>31.333333333333332</v>
      </c>
      <c r="K180" s="7">
        <f>VLOOKUP('Match Score and Team Input'!F180, finaloproutput[], 4, FALSE)</f>
        <v>26.133333333333336</v>
      </c>
      <c r="L180" s="7">
        <f>VLOOKUP('Match Score and Team Input'!G180, finaloproutput[], 4, FALSE)</f>
        <v>41.805555555555557</v>
      </c>
      <c r="M180" s="7">
        <f t="shared" si="22"/>
        <v>99.272222222222226</v>
      </c>
      <c r="N180" s="7">
        <f>'Match Score and Team Input'!L180</f>
        <v>70</v>
      </c>
      <c r="O180" s="7">
        <f t="shared" si="23"/>
        <v>29.272222222222226</v>
      </c>
      <c r="P180" s="7">
        <f t="shared" si="24"/>
        <v>0.27179487179488149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</row>
    <row r="181" spans="1:132">
      <c r="A181" s="12">
        <v>180</v>
      </c>
      <c r="B181" s="12"/>
      <c r="C181" s="14">
        <f>VLOOKUP('Match Score and Team Input'!B181, finaloproutput[],4, FALSE)</f>
        <v>26.666666666666668</v>
      </c>
      <c r="D181" s="14">
        <f>VLOOKUP('Match Score and Team Input'!C181, finaloproutput[],4, FALSE)</f>
        <v>41.43333333333333</v>
      </c>
      <c r="E181" s="14">
        <f>VLOOKUP('Match Score and Team Input'!D181, finaloproutput[],4, FALSE)</f>
        <v>36.800000000000004</v>
      </c>
      <c r="F181" s="14">
        <f t="shared" si="19"/>
        <v>104.9</v>
      </c>
      <c r="G181" s="14">
        <f>'Match Score and Team Input'!I181</f>
        <v>31</v>
      </c>
      <c r="H181" s="14">
        <f t="shared" si="20"/>
        <v>73.900000000000006</v>
      </c>
      <c r="I181" s="14">
        <f t="shared" si="21"/>
        <v>12.200000000000003</v>
      </c>
      <c r="J181" s="7">
        <f>VLOOKUP('Match Score and Team Input'!E181, finaloproutput[], 4, FALSE)</f>
        <v>25.900000000000002</v>
      </c>
      <c r="K181" s="7">
        <f>VLOOKUP('Match Score and Team Input'!F181, finaloproutput[], 4, FALSE)</f>
        <v>25.966666666666669</v>
      </c>
      <c r="L181" s="7">
        <f>VLOOKUP('Match Score and Team Input'!G181, finaloproutput[], 4, FALSE)</f>
        <v>31.333333333333332</v>
      </c>
      <c r="M181" s="7">
        <f t="shared" si="22"/>
        <v>83.2</v>
      </c>
      <c r="N181" s="7">
        <f>'Match Score and Team Input'!L181</f>
        <v>71</v>
      </c>
      <c r="O181" s="7">
        <f t="shared" si="23"/>
        <v>12.200000000000003</v>
      </c>
      <c r="P181" s="7">
        <f t="shared" si="24"/>
        <v>73.900000000000006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</row>
    <row r="182" spans="1:132">
      <c r="A182" s="12">
        <v>181</v>
      </c>
      <c r="B182" s="12"/>
      <c r="C182" s="14">
        <f>VLOOKUP('Match Score and Team Input'!B182, finaloproutput[],4, FALSE)</f>
        <v>33.595238095238095</v>
      </c>
      <c r="D182" s="14">
        <f>VLOOKUP('Match Score and Team Input'!C182, finaloproutput[],4, FALSE)</f>
        <v>29.7</v>
      </c>
      <c r="E182" s="14">
        <f>VLOOKUP('Match Score and Team Input'!D182, finaloproutput[],4, FALSE)</f>
        <v>33.25</v>
      </c>
      <c r="F182" s="14">
        <f t="shared" si="19"/>
        <v>96.545238095238091</v>
      </c>
      <c r="G182" s="14">
        <f>'Match Score and Team Input'!I182</f>
        <v>134</v>
      </c>
      <c r="H182" s="14">
        <f t="shared" si="20"/>
        <v>-37.454761904761909</v>
      </c>
      <c r="I182" s="14">
        <f t="shared" si="21"/>
        <v>-5.9703703703703752</v>
      </c>
      <c r="J182" s="7">
        <f>VLOOKUP('Match Score and Team Input'!E182, finaloproutput[], 4, FALSE)</f>
        <v>20.233333333333334</v>
      </c>
      <c r="K182" s="7">
        <f>VLOOKUP('Match Score and Team Input'!F182, finaloproutput[], 4, FALSE)</f>
        <v>32.166666666666664</v>
      </c>
      <c r="L182" s="7">
        <f>VLOOKUP('Match Score and Team Input'!G182, finaloproutput[], 4, FALSE)</f>
        <v>31.62962962962963</v>
      </c>
      <c r="M182" s="7">
        <f t="shared" si="22"/>
        <v>84.029629629629625</v>
      </c>
      <c r="N182" s="7">
        <f>'Match Score and Team Input'!L182</f>
        <v>90</v>
      </c>
      <c r="O182" s="7">
        <f t="shared" si="23"/>
        <v>-5.9703703703703752</v>
      </c>
      <c r="P182" s="7">
        <f t="shared" si="24"/>
        <v>-37.454761904761909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</row>
    <row r="183" spans="1:132">
      <c r="A183" s="12">
        <v>182</v>
      </c>
      <c r="B183" s="12"/>
      <c r="C183" s="14">
        <f>VLOOKUP('Match Score and Team Input'!B183, finaloproutput[],4, FALSE)</f>
        <v>39.428571428571431</v>
      </c>
      <c r="D183" s="14">
        <f>VLOOKUP('Match Score and Team Input'!C183, finaloproutput[],4, FALSE)</f>
        <v>24.033333333333331</v>
      </c>
      <c r="E183" s="14">
        <f>VLOOKUP('Match Score and Team Input'!D183, finaloproutput[],4, FALSE)</f>
        <v>41.814814814814817</v>
      </c>
      <c r="F183" s="14">
        <f t="shared" si="19"/>
        <v>105.27671957671959</v>
      </c>
      <c r="G183" s="14">
        <f>'Match Score and Team Input'!I183</f>
        <v>150</v>
      </c>
      <c r="H183" s="14">
        <f t="shared" si="20"/>
        <v>-44.723280423280414</v>
      </c>
      <c r="I183" s="14">
        <f t="shared" si="21"/>
        <v>47.94814814814815</v>
      </c>
      <c r="J183" s="7">
        <f>VLOOKUP('Match Score and Team Input'!E183, finaloproutput[], 4, FALSE)</f>
        <v>28.866666666666664</v>
      </c>
      <c r="K183" s="7">
        <f>VLOOKUP('Match Score and Team Input'!F183, finaloproutput[], 4, FALSE)</f>
        <v>38.6</v>
      </c>
      <c r="L183" s="7">
        <f>VLOOKUP('Match Score and Team Input'!G183, finaloproutput[], 4, FALSE)</f>
        <v>31.481481481481481</v>
      </c>
      <c r="M183" s="7">
        <f t="shared" si="22"/>
        <v>98.94814814814815</v>
      </c>
      <c r="N183" s="7">
        <f>'Match Score and Team Input'!L183</f>
        <v>51</v>
      </c>
      <c r="O183" s="7">
        <f t="shared" si="23"/>
        <v>47.94814814814815</v>
      </c>
      <c r="P183" s="7">
        <f t="shared" si="24"/>
        <v>-44.723280423280414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</row>
    <row r="184" spans="1:132">
      <c r="A184" s="12">
        <v>183</v>
      </c>
      <c r="B184" s="12"/>
      <c r="C184" s="14">
        <f>VLOOKUP('Match Score and Team Input'!B184, finaloproutput[],4, FALSE)</f>
        <v>26.487179487179489</v>
      </c>
      <c r="D184" s="14">
        <f>VLOOKUP('Match Score and Team Input'!C184, finaloproutput[],4, FALSE)</f>
        <v>32.4</v>
      </c>
      <c r="E184" s="14">
        <f>VLOOKUP('Match Score and Team Input'!D184, finaloproutput[],4, FALSE)</f>
        <v>40.785714285714285</v>
      </c>
      <c r="F184" s="14">
        <f t="shared" si="19"/>
        <v>99.672893772893772</v>
      </c>
      <c r="G184" s="14">
        <f>'Match Score and Team Input'!I184</f>
        <v>132</v>
      </c>
      <c r="H184" s="14">
        <f t="shared" si="20"/>
        <v>-32.327106227106228</v>
      </c>
      <c r="I184" s="14">
        <f t="shared" si="21"/>
        <v>-58.108080808080814</v>
      </c>
      <c r="J184" s="7">
        <f>VLOOKUP('Match Score and Team Input'!E184, finaloproutput[], 4, FALSE)</f>
        <v>40.636363636363633</v>
      </c>
      <c r="K184" s="7">
        <f>VLOOKUP('Match Score and Team Input'!F184, finaloproutput[], 4, FALSE)</f>
        <v>30.866666666666664</v>
      </c>
      <c r="L184" s="7">
        <f>VLOOKUP('Match Score and Team Input'!G184, finaloproutput[], 4, FALSE)</f>
        <v>40.388888888888893</v>
      </c>
      <c r="M184" s="7">
        <f t="shared" si="22"/>
        <v>111.89191919191919</v>
      </c>
      <c r="N184" s="7">
        <f>'Match Score and Team Input'!L184</f>
        <v>170</v>
      </c>
      <c r="O184" s="7">
        <f t="shared" si="23"/>
        <v>-58.108080808080814</v>
      </c>
      <c r="P184" s="7">
        <f t="shared" si="24"/>
        <v>-32.327106227106228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</row>
    <row r="185" spans="1:132">
      <c r="A185" s="12">
        <v>184</v>
      </c>
      <c r="B185" s="12"/>
      <c r="C185" s="14">
        <f>VLOOKUP('Match Score and Team Input'!B185, finaloproutput[],4, FALSE)</f>
        <v>23.099999999999998</v>
      </c>
      <c r="D185" s="14">
        <f>VLOOKUP('Match Score and Team Input'!C185, finaloproutput[],4, FALSE)</f>
        <v>22.566666666666666</v>
      </c>
      <c r="E185" s="14">
        <f>VLOOKUP('Match Score and Team Input'!D185, finaloproutput[],4, FALSE)</f>
        <v>37.75925925925926</v>
      </c>
      <c r="F185" s="14">
        <f t="shared" si="19"/>
        <v>83.425925925925924</v>
      </c>
      <c r="G185" s="14">
        <f>'Match Score and Team Input'!I185</f>
        <v>72</v>
      </c>
      <c r="H185" s="14">
        <f t="shared" si="20"/>
        <v>11.425925925925924</v>
      </c>
      <c r="I185" s="14">
        <f t="shared" si="21"/>
        <v>-3.4629629629629619</v>
      </c>
      <c r="J185" s="7">
        <f>VLOOKUP('Match Score and Team Input'!E185, finaloproutput[], 4, FALSE)</f>
        <v>41</v>
      </c>
      <c r="K185" s="7">
        <f>VLOOKUP('Match Score and Team Input'!F185, finaloproutput[], 4, FALSE)</f>
        <v>32.5</v>
      </c>
      <c r="L185" s="7">
        <f>VLOOKUP('Match Score and Team Input'!G185, finaloproutput[], 4, FALSE)</f>
        <v>33.037037037037038</v>
      </c>
      <c r="M185" s="7">
        <f t="shared" si="22"/>
        <v>106.53703703703704</v>
      </c>
      <c r="N185" s="7">
        <f>'Match Score and Team Input'!L185</f>
        <v>110</v>
      </c>
      <c r="O185" s="7">
        <f t="shared" si="23"/>
        <v>-3.4629629629629619</v>
      </c>
      <c r="P185" s="7">
        <f t="shared" si="24"/>
        <v>11.425925925925924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</row>
    <row r="186" spans="1:132">
      <c r="A186" s="12">
        <v>185</v>
      </c>
      <c r="B186" s="12"/>
      <c r="C186" s="14">
        <f>VLOOKUP('Match Score and Team Input'!B186, finaloproutput[],4, FALSE)</f>
        <v>27.3</v>
      </c>
      <c r="D186" s="14">
        <f>VLOOKUP('Match Score and Team Input'!C186, finaloproutput[],4, FALSE)</f>
        <v>28.766666666666666</v>
      </c>
      <c r="E186" s="14">
        <f>VLOOKUP('Match Score and Team Input'!D186, finaloproutput[],4, FALSE)</f>
        <v>20.766666666666666</v>
      </c>
      <c r="F186" s="14">
        <f t="shared" si="19"/>
        <v>76.833333333333329</v>
      </c>
      <c r="G186" s="14">
        <f>'Match Score and Team Input'!I186</f>
        <v>1</v>
      </c>
      <c r="H186" s="14">
        <f t="shared" si="20"/>
        <v>75.833333333333329</v>
      </c>
      <c r="I186" s="14">
        <f t="shared" si="21"/>
        <v>-19.409803921568638</v>
      </c>
      <c r="J186" s="7">
        <f>VLOOKUP('Match Score and Team Input'!E186, finaloproutput[], 4, FALSE)</f>
        <v>37.823529411764703</v>
      </c>
      <c r="K186" s="7">
        <f>VLOOKUP('Match Score and Team Input'!F186, finaloproutput[], 4, FALSE)</f>
        <v>31.433333333333334</v>
      </c>
      <c r="L186" s="7">
        <f>VLOOKUP('Match Score and Team Input'!G186, finaloproutput[], 4, FALSE)</f>
        <v>21.333333333333332</v>
      </c>
      <c r="M186" s="7">
        <f t="shared" si="22"/>
        <v>90.590196078431362</v>
      </c>
      <c r="N186" s="7">
        <f>'Match Score and Team Input'!L186</f>
        <v>110</v>
      </c>
      <c r="O186" s="7">
        <f t="shared" si="23"/>
        <v>-19.409803921568638</v>
      </c>
      <c r="P186" s="7">
        <f t="shared" si="24"/>
        <v>75.833333333333329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</row>
    <row r="187" spans="1:132">
      <c r="A187" s="12">
        <v>186</v>
      </c>
      <c r="B187" s="12"/>
      <c r="C187" s="14">
        <f>VLOOKUP('Match Score and Team Input'!B187, finaloproutput[],4, FALSE)</f>
        <v>34.111111111111107</v>
      </c>
      <c r="D187" s="14">
        <f>VLOOKUP('Match Score and Team Input'!C187, finaloproutput[],4, FALSE)</f>
        <v>23.866666666666664</v>
      </c>
      <c r="E187" s="14">
        <f>VLOOKUP('Match Score and Team Input'!D187, finaloproutput[],4, FALSE)</f>
        <v>37.583333333333336</v>
      </c>
      <c r="F187" s="14">
        <f t="shared" si="19"/>
        <v>95.561111111111103</v>
      </c>
      <c r="G187" s="14">
        <f>'Match Score and Team Input'!I187</f>
        <v>51</v>
      </c>
      <c r="H187" s="14">
        <f t="shared" si="20"/>
        <v>44.561111111111103</v>
      </c>
      <c r="I187" s="14">
        <f t="shared" si="21"/>
        <v>37.885185185185179</v>
      </c>
      <c r="J187" s="7">
        <f>VLOOKUP('Match Score and Team Input'!E187, finaloproutput[], 4, FALSE)</f>
        <v>20.333333333333332</v>
      </c>
      <c r="K187" s="7">
        <f>VLOOKUP('Match Score and Team Input'!F187, finaloproutput[], 4, FALSE)</f>
        <v>37.699999999999996</v>
      </c>
      <c r="L187" s="7">
        <f>VLOOKUP('Match Score and Team Input'!G187, finaloproutput[], 4, FALSE)</f>
        <v>24.851851851851851</v>
      </c>
      <c r="M187" s="7">
        <f t="shared" si="22"/>
        <v>82.885185185185179</v>
      </c>
      <c r="N187" s="7">
        <f>'Match Score and Team Input'!L187</f>
        <v>45</v>
      </c>
      <c r="O187" s="7">
        <f t="shared" si="23"/>
        <v>37.885185185185179</v>
      </c>
      <c r="P187" s="7">
        <f t="shared" si="24"/>
        <v>44.561111111111103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</row>
    <row r="188" spans="1:132">
      <c r="A188" s="12">
        <v>187</v>
      </c>
      <c r="B188" s="12"/>
      <c r="C188" s="14" t="e">
        <f>VLOOKUP('Match Score and Team Input'!B188, finaloproutput[],4, FALSE)</f>
        <v>#N/A</v>
      </c>
      <c r="D188" s="14" t="e">
        <f>VLOOKUP('Match Score and Team Input'!C188, finaloproutput[],4, FALSE)</f>
        <v>#N/A</v>
      </c>
      <c r="E188" s="14" t="e">
        <f>VLOOKUP('Match Score and Team Input'!D188, finaloproutput[],4, FALSE)</f>
        <v>#N/A</v>
      </c>
      <c r="F188" s="14" t="e">
        <f t="shared" si="19"/>
        <v>#N/A</v>
      </c>
      <c r="G188" s="14">
        <f>'Match Score and Team Input'!I188</f>
        <v>0</v>
      </c>
      <c r="H188" s="14" t="e">
        <f t="shared" si="20"/>
        <v>#N/A</v>
      </c>
      <c r="I188" s="14" t="e">
        <f t="shared" si="21"/>
        <v>#N/A</v>
      </c>
      <c r="J188" s="7" t="e">
        <f>VLOOKUP('Match Score and Team Input'!E188, finaloproutput[], 4, FALSE)</f>
        <v>#N/A</v>
      </c>
      <c r="K188" s="7" t="e">
        <f>VLOOKUP('Match Score and Team Input'!F188, finaloproutput[], 4, FALSE)</f>
        <v>#N/A</v>
      </c>
      <c r="L188" s="7" t="e">
        <f>VLOOKUP('Match Score and Team Input'!G188, finaloproutput[], 4, FALSE)</f>
        <v>#N/A</v>
      </c>
      <c r="M188" s="7" t="e">
        <f t="shared" si="22"/>
        <v>#N/A</v>
      </c>
      <c r="N188" s="7">
        <f>'Match Score and Team Input'!L188</f>
        <v>0</v>
      </c>
      <c r="O188" s="7" t="e">
        <f t="shared" si="23"/>
        <v>#N/A</v>
      </c>
      <c r="P188" s="7" t="e">
        <f t="shared" si="24"/>
        <v>#N/A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</row>
    <row r="189" spans="1:132">
      <c r="A189" s="12">
        <v>188</v>
      </c>
      <c r="B189" s="12"/>
      <c r="C189" s="14" t="e">
        <f>VLOOKUP('Match Score and Team Input'!B189, finaloproutput[],4, FALSE)</f>
        <v>#N/A</v>
      </c>
      <c r="D189" s="14" t="e">
        <f>VLOOKUP('Match Score and Team Input'!C189, finaloproutput[],4, FALSE)</f>
        <v>#N/A</v>
      </c>
      <c r="E189" s="14" t="e">
        <f>VLOOKUP('Match Score and Team Input'!D189, finaloproutput[],4, FALSE)</f>
        <v>#N/A</v>
      </c>
      <c r="F189" s="14" t="e">
        <f t="shared" si="19"/>
        <v>#N/A</v>
      </c>
      <c r="G189" s="14">
        <f>'Match Score and Team Input'!I189</f>
        <v>0</v>
      </c>
      <c r="H189" s="14" t="e">
        <f t="shared" si="20"/>
        <v>#N/A</v>
      </c>
      <c r="I189" s="14" t="e">
        <f t="shared" si="21"/>
        <v>#N/A</v>
      </c>
      <c r="J189" s="7" t="e">
        <f>VLOOKUP('Match Score and Team Input'!E189, finaloproutput[], 4, FALSE)</f>
        <v>#N/A</v>
      </c>
      <c r="K189" s="7" t="e">
        <f>VLOOKUP('Match Score and Team Input'!F189, finaloproutput[], 4, FALSE)</f>
        <v>#N/A</v>
      </c>
      <c r="L189" s="7" t="e">
        <f>VLOOKUP('Match Score and Team Input'!G189, finaloproutput[], 4, FALSE)</f>
        <v>#N/A</v>
      </c>
      <c r="M189" s="7" t="e">
        <f t="shared" si="22"/>
        <v>#N/A</v>
      </c>
      <c r="N189" s="7">
        <f>'Match Score and Team Input'!L189</f>
        <v>0</v>
      </c>
      <c r="O189" s="7" t="e">
        <f t="shared" si="23"/>
        <v>#N/A</v>
      </c>
      <c r="P189" s="7" t="e">
        <f t="shared" si="24"/>
        <v>#N/A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</row>
    <row r="190" spans="1:132">
      <c r="A190" s="12">
        <v>189</v>
      </c>
      <c r="B190" s="12"/>
      <c r="C190" s="14" t="e">
        <f>VLOOKUP('Match Score and Team Input'!B190, finaloproutput[],4, FALSE)</f>
        <v>#N/A</v>
      </c>
      <c r="D190" s="14" t="e">
        <f>VLOOKUP('Match Score and Team Input'!C190, finaloproutput[],4, FALSE)</f>
        <v>#N/A</v>
      </c>
      <c r="E190" s="14" t="e">
        <f>VLOOKUP('Match Score and Team Input'!D190, finaloproutput[],4, FALSE)</f>
        <v>#N/A</v>
      </c>
      <c r="F190" s="14" t="e">
        <f t="shared" si="19"/>
        <v>#N/A</v>
      </c>
      <c r="G190" s="14">
        <f>'Match Score and Team Input'!I190</f>
        <v>0</v>
      </c>
      <c r="H190" s="14" t="e">
        <f t="shared" si="20"/>
        <v>#N/A</v>
      </c>
      <c r="I190" s="14" t="e">
        <f t="shared" si="21"/>
        <v>#N/A</v>
      </c>
      <c r="J190" s="7" t="e">
        <f>VLOOKUP('Match Score and Team Input'!E190, finaloproutput[], 4, FALSE)</f>
        <v>#N/A</v>
      </c>
      <c r="K190" s="7" t="e">
        <f>VLOOKUP('Match Score and Team Input'!F190, finaloproutput[], 4, FALSE)</f>
        <v>#N/A</v>
      </c>
      <c r="L190" s="7" t="e">
        <f>VLOOKUP('Match Score and Team Input'!G190, finaloproutput[], 4, FALSE)</f>
        <v>#N/A</v>
      </c>
      <c r="M190" s="7" t="e">
        <f t="shared" si="22"/>
        <v>#N/A</v>
      </c>
      <c r="N190" s="7">
        <f>'Match Score and Team Input'!L190</f>
        <v>0</v>
      </c>
      <c r="O190" s="7" t="e">
        <f t="shared" si="23"/>
        <v>#N/A</v>
      </c>
      <c r="P190" s="7" t="e">
        <f t="shared" si="24"/>
        <v>#N/A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</row>
    <row r="191" spans="1:132">
      <c r="A191" s="12">
        <v>190</v>
      </c>
      <c r="B191" s="12"/>
      <c r="C191" s="14" t="e">
        <f>VLOOKUP('Match Score and Team Input'!B191, finaloproutput[],4, FALSE)</f>
        <v>#N/A</v>
      </c>
      <c r="D191" s="14" t="e">
        <f>VLOOKUP('Match Score and Team Input'!C191, finaloproutput[],4, FALSE)</f>
        <v>#N/A</v>
      </c>
      <c r="E191" s="14" t="e">
        <f>VLOOKUP('Match Score and Team Input'!D191, finaloproutput[],4, FALSE)</f>
        <v>#N/A</v>
      </c>
      <c r="F191" s="14" t="e">
        <f t="shared" si="19"/>
        <v>#N/A</v>
      </c>
      <c r="G191" s="14">
        <f>'Match Score and Team Input'!I191</f>
        <v>0</v>
      </c>
      <c r="H191" s="14" t="e">
        <f t="shared" si="20"/>
        <v>#N/A</v>
      </c>
      <c r="I191" s="14" t="e">
        <f t="shared" si="21"/>
        <v>#N/A</v>
      </c>
      <c r="J191" s="7" t="e">
        <f>VLOOKUP('Match Score and Team Input'!E191, finaloproutput[], 4, FALSE)</f>
        <v>#N/A</v>
      </c>
      <c r="K191" s="7" t="e">
        <f>VLOOKUP('Match Score and Team Input'!F191, finaloproutput[], 4, FALSE)</f>
        <v>#N/A</v>
      </c>
      <c r="L191" s="7" t="e">
        <f>VLOOKUP('Match Score and Team Input'!G191, finaloproutput[], 4, FALSE)</f>
        <v>#N/A</v>
      </c>
      <c r="M191" s="7" t="e">
        <f t="shared" si="22"/>
        <v>#N/A</v>
      </c>
      <c r="N191" s="7">
        <f>'Match Score and Team Input'!L191</f>
        <v>0</v>
      </c>
      <c r="O191" s="7" t="e">
        <f t="shared" si="23"/>
        <v>#N/A</v>
      </c>
      <c r="P191" s="7" t="e">
        <f t="shared" si="24"/>
        <v>#N/A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</row>
    <row r="192" spans="1:132">
      <c r="A192" s="12">
        <v>191</v>
      </c>
      <c r="B192" s="12"/>
      <c r="C192" s="14" t="e">
        <f>VLOOKUP('Match Score and Team Input'!B192, finaloproutput[],4, FALSE)</f>
        <v>#N/A</v>
      </c>
      <c r="D192" s="14" t="e">
        <f>VLOOKUP('Match Score and Team Input'!C192, finaloproutput[],4, FALSE)</f>
        <v>#N/A</v>
      </c>
      <c r="E192" s="14" t="e">
        <f>VLOOKUP('Match Score and Team Input'!D192, finaloproutput[],4, FALSE)</f>
        <v>#N/A</v>
      </c>
      <c r="F192" s="14" t="e">
        <f t="shared" si="19"/>
        <v>#N/A</v>
      </c>
      <c r="G192" s="14">
        <f>'Match Score and Team Input'!I192</f>
        <v>0</v>
      </c>
      <c r="H192" s="14" t="e">
        <f t="shared" si="20"/>
        <v>#N/A</v>
      </c>
      <c r="I192" s="14" t="e">
        <f t="shared" si="21"/>
        <v>#N/A</v>
      </c>
      <c r="J192" s="7" t="e">
        <f>VLOOKUP('Match Score and Team Input'!E192, finaloproutput[], 4, FALSE)</f>
        <v>#N/A</v>
      </c>
      <c r="K192" s="7" t="e">
        <f>VLOOKUP('Match Score and Team Input'!F192, finaloproutput[], 4, FALSE)</f>
        <v>#N/A</v>
      </c>
      <c r="L192" s="7" t="e">
        <f>VLOOKUP('Match Score and Team Input'!G192, finaloproutput[], 4, FALSE)</f>
        <v>#N/A</v>
      </c>
      <c r="M192" s="7" t="e">
        <f t="shared" si="22"/>
        <v>#N/A</v>
      </c>
      <c r="N192" s="7">
        <f>'Match Score and Team Input'!L192</f>
        <v>0</v>
      </c>
      <c r="O192" s="7" t="e">
        <f t="shared" si="23"/>
        <v>#N/A</v>
      </c>
      <c r="P192" s="7" t="e">
        <f t="shared" si="24"/>
        <v>#N/A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</row>
    <row r="193" spans="1:132">
      <c r="A193" s="12">
        <v>192</v>
      </c>
      <c r="B193" s="12"/>
      <c r="C193" s="14" t="e">
        <f>VLOOKUP('Match Score and Team Input'!B193, finaloproutput[],4, FALSE)</f>
        <v>#N/A</v>
      </c>
      <c r="D193" s="14" t="e">
        <f>VLOOKUP('Match Score and Team Input'!C193, finaloproutput[],4, FALSE)</f>
        <v>#N/A</v>
      </c>
      <c r="E193" s="14" t="e">
        <f>VLOOKUP('Match Score and Team Input'!D193, finaloproutput[],4, FALSE)</f>
        <v>#N/A</v>
      </c>
      <c r="F193" s="14" t="e">
        <f t="shared" si="19"/>
        <v>#N/A</v>
      </c>
      <c r="G193" s="14">
        <f>'Match Score and Team Input'!I193</f>
        <v>0</v>
      </c>
      <c r="H193" s="14" t="e">
        <f t="shared" si="20"/>
        <v>#N/A</v>
      </c>
      <c r="I193" s="14" t="e">
        <f t="shared" si="21"/>
        <v>#N/A</v>
      </c>
      <c r="J193" s="7" t="e">
        <f>VLOOKUP('Match Score and Team Input'!E193, finaloproutput[], 4, FALSE)</f>
        <v>#N/A</v>
      </c>
      <c r="K193" s="7" t="e">
        <f>VLOOKUP('Match Score and Team Input'!F193, finaloproutput[], 4, FALSE)</f>
        <v>#N/A</v>
      </c>
      <c r="L193" s="7" t="e">
        <f>VLOOKUP('Match Score and Team Input'!G193, finaloproutput[], 4, FALSE)</f>
        <v>#N/A</v>
      </c>
      <c r="M193" s="7" t="e">
        <f t="shared" si="22"/>
        <v>#N/A</v>
      </c>
      <c r="N193" s="7">
        <f>'Match Score and Team Input'!L193</f>
        <v>0</v>
      </c>
      <c r="O193" s="7" t="e">
        <f t="shared" si="23"/>
        <v>#N/A</v>
      </c>
      <c r="P193" s="7" t="e">
        <f t="shared" si="24"/>
        <v>#N/A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</row>
    <row r="194" spans="1:132">
      <c r="A194" s="12">
        <v>193</v>
      </c>
      <c r="B194" s="12"/>
      <c r="C194" s="14" t="e">
        <f>VLOOKUP('Match Score and Team Input'!B194, finaloproutput[],4, FALSE)</f>
        <v>#N/A</v>
      </c>
      <c r="D194" s="14" t="e">
        <f>VLOOKUP('Match Score and Team Input'!C194, finaloproutput[],4, FALSE)</f>
        <v>#N/A</v>
      </c>
      <c r="E194" s="14" t="e">
        <f>VLOOKUP('Match Score and Team Input'!D194, finaloproutput[],4, FALSE)</f>
        <v>#N/A</v>
      </c>
      <c r="F194" s="14" t="e">
        <f t="shared" si="19"/>
        <v>#N/A</v>
      </c>
      <c r="G194" s="14">
        <f>'Match Score and Team Input'!I194</f>
        <v>0</v>
      </c>
      <c r="H194" s="14" t="e">
        <f t="shared" si="20"/>
        <v>#N/A</v>
      </c>
      <c r="I194" s="14" t="e">
        <f t="shared" si="21"/>
        <v>#N/A</v>
      </c>
      <c r="J194" s="7" t="e">
        <f>VLOOKUP('Match Score and Team Input'!E194, finaloproutput[], 4, FALSE)</f>
        <v>#N/A</v>
      </c>
      <c r="K194" s="7" t="e">
        <f>VLOOKUP('Match Score and Team Input'!F194, finaloproutput[], 4, FALSE)</f>
        <v>#N/A</v>
      </c>
      <c r="L194" s="7" t="e">
        <f>VLOOKUP('Match Score and Team Input'!G194, finaloproutput[], 4, FALSE)</f>
        <v>#N/A</v>
      </c>
      <c r="M194" s="7" t="e">
        <f t="shared" si="22"/>
        <v>#N/A</v>
      </c>
      <c r="N194" s="7">
        <f>'Match Score and Team Input'!L194</f>
        <v>0</v>
      </c>
      <c r="O194" s="7" t="e">
        <f t="shared" si="23"/>
        <v>#N/A</v>
      </c>
      <c r="P194" s="7" t="e">
        <f t="shared" si="24"/>
        <v>#N/A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</row>
    <row r="195" spans="1:132">
      <c r="A195" s="12">
        <v>194</v>
      </c>
      <c r="B195" s="12"/>
      <c r="C195" s="14" t="e">
        <f>VLOOKUP('Match Score and Team Input'!B195, finaloproutput[],4, FALSE)</f>
        <v>#N/A</v>
      </c>
      <c r="D195" s="14" t="e">
        <f>VLOOKUP('Match Score and Team Input'!C195, finaloproutput[],4, FALSE)</f>
        <v>#N/A</v>
      </c>
      <c r="E195" s="14" t="e">
        <f>VLOOKUP('Match Score and Team Input'!D195, finaloproutput[],4, FALSE)</f>
        <v>#N/A</v>
      </c>
      <c r="F195" s="14" t="e">
        <f t="shared" si="19"/>
        <v>#N/A</v>
      </c>
      <c r="G195" s="14">
        <f>'Match Score and Team Input'!I195</f>
        <v>0</v>
      </c>
      <c r="H195" s="14" t="e">
        <f t="shared" si="20"/>
        <v>#N/A</v>
      </c>
      <c r="I195" s="14" t="e">
        <f t="shared" si="21"/>
        <v>#N/A</v>
      </c>
      <c r="J195" s="7" t="e">
        <f>VLOOKUP('Match Score and Team Input'!E195, finaloproutput[], 4, FALSE)</f>
        <v>#N/A</v>
      </c>
      <c r="K195" s="7" t="e">
        <f>VLOOKUP('Match Score and Team Input'!F195, finaloproutput[], 4, FALSE)</f>
        <v>#N/A</v>
      </c>
      <c r="L195" s="7" t="e">
        <f>VLOOKUP('Match Score and Team Input'!G195, finaloproutput[], 4, FALSE)</f>
        <v>#N/A</v>
      </c>
      <c r="M195" s="7" t="e">
        <f t="shared" si="22"/>
        <v>#N/A</v>
      </c>
      <c r="N195" s="7">
        <f>'Match Score and Team Input'!L195</f>
        <v>0</v>
      </c>
      <c r="O195" s="7" t="e">
        <f t="shared" si="23"/>
        <v>#N/A</v>
      </c>
      <c r="P195" s="7" t="e">
        <f t="shared" si="24"/>
        <v>#N/A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</row>
    <row r="196" spans="1:132">
      <c r="A196" s="12">
        <v>195</v>
      </c>
      <c r="B196" s="12"/>
      <c r="C196" s="14" t="e">
        <f>VLOOKUP('Match Score and Team Input'!B196, finaloproutput[],4, FALSE)</f>
        <v>#N/A</v>
      </c>
      <c r="D196" s="14" t="e">
        <f>VLOOKUP('Match Score and Team Input'!C196, finaloproutput[],4, FALSE)</f>
        <v>#N/A</v>
      </c>
      <c r="E196" s="14" t="e">
        <f>VLOOKUP('Match Score and Team Input'!D196, finaloproutput[],4, FALSE)</f>
        <v>#N/A</v>
      </c>
      <c r="F196" s="14" t="e">
        <f t="shared" si="19"/>
        <v>#N/A</v>
      </c>
      <c r="G196" s="14">
        <f>'Match Score and Team Input'!I196</f>
        <v>0</v>
      </c>
      <c r="H196" s="14" t="e">
        <f t="shared" si="20"/>
        <v>#N/A</v>
      </c>
      <c r="I196" s="14" t="e">
        <f t="shared" si="21"/>
        <v>#N/A</v>
      </c>
      <c r="J196" s="7" t="e">
        <f>VLOOKUP('Match Score and Team Input'!E196, finaloproutput[], 4, FALSE)</f>
        <v>#N/A</v>
      </c>
      <c r="K196" s="7" t="e">
        <f>VLOOKUP('Match Score and Team Input'!F196, finaloproutput[], 4, FALSE)</f>
        <v>#N/A</v>
      </c>
      <c r="L196" s="7" t="e">
        <f>VLOOKUP('Match Score and Team Input'!G196, finaloproutput[], 4, FALSE)</f>
        <v>#N/A</v>
      </c>
      <c r="M196" s="7" t="e">
        <f t="shared" si="22"/>
        <v>#N/A</v>
      </c>
      <c r="N196" s="7">
        <f>'Match Score and Team Input'!L196</f>
        <v>0</v>
      </c>
      <c r="O196" s="7" t="e">
        <f t="shared" si="23"/>
        <v>#N/A</v>
      </c>
      <c r="P196" s="7" t="e">
        <f t="shared" si="24"/>
        <v>#N/A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</row>
    <row r="197" spans="1:132">
      <c r="A197" s="12">
        <v>196</v>
      </c>
      <c r="B197" s="12"/>
      <c r="C197" s="14" t="e">
        <f>VLOOKUP('Match Score and Team Input'!B197, finaloproutput[],4, FALSE)</f>
        <v>#N/A</v>
      </c>
      <c r="D197" s="14" t="e">
        <f>VLOOKUP('Match Score and Team Input'!C197, finaloproutput[],4, FALSE)</f>
        <v>#N/A</v>
      </c>
      <c r="E197" s="14" t="e">
        <f>VLOOKUP('Match Score and Team Input'!D197, finaloproutput[],4, FALSE)</f>
        <v>#N/A</v>
      </c>
      <c r="F197" s="14" t="e">
        <f t="shared" si="19"/>
        <v>#N/A</v>
      </c>
      <c r="G197" s="14">
        <f>'Match Score and Team Input'!I197</f>
        <v>0</v>
      </c>
      <c r="H197" s="14" t="e">
        <f t="shared" si="20"/>
        <v>#N/A</v>
      </c>
      <c r="I197" s="14" t="e">
        <f t="shared" si="21"/>
        <v>#N/A</v>
      </c>
      <c r="J197" s="7" t="e">
        <f>VLOOKUP('Match Score and Team Input'!E197, finaloproutput[], 4, FALSE)</f>
        <v>#N/A</v>
      </c>
      <c r="K197" s="7" t="e">
        <f>VLOOKUP('Match Score and Team Input'!F197, finaloproutput[], 4, FALSE)</f>
        <v>#N/A</v>
      </c>
      <c r="L197" s="7" t="e">
        <f>VLOOKUP('Match Score and Team Input'!G197, finaloproutput[], 4, FALSE)</f>
        <v>#N/A</v>
      </c>
      <c r="M197" s="7" t="e">
        <f t="shared" si="22"/>
        <v>#N/A</v>
      </c>
      <c r="N197" s="7">
        <f>'Match Score and Team Input'!L197</f>
        <v>0</v>
      </c>
      <c r="O197" s="7" t="e">
        <f t="shared" si="23"/>
        <v>#N/A</v>
      </c>
      <c r="P197" s="7" t="e">
        <f t="shared" si="24"/>
        <v>#N/A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</row>
    <row r="198" spans="1:132">
      <c r="A198" s="12">
        <v>197</v>
      </c>
      <c r="B198" s="12"/>
      <c r="C198" s="14" t="e">
        <f>VLOOKUP('Match Score and Team Input'!B198, finaloproutput[],4, FALSE)</f>
        <v>#N/A</v>
      </c>
      <c r="D198" s="14" t="e">
        <f>VLOOKUP('Match Score and Team Input'!C198, finaloproutput[],4, FALSE)</f>
        <v>#N/A</v>
      </c>
      <c r="E198" s="14" t="e">
        <f>VLOOKUP('Match Score and Team Input'!D198, finaloproutput[],4, FALSE)</f>
        <v>#N/A</v>
      </c>
      <c r="F198" s="14" t="e">
        <f t="shared" si="19"/>
        <v>#N/A</v>
      </c>
      <c r="G198" s="14">
        <f>'Match Score and Team Input'!I198</f>
        <v>0</v>
      </c>
      <c r="H198" s="14" t="e">
        <f t="shared" si="20"/>
        <v>#N/A</v>
      </c>
      <c r="I198" s="14" t="e">
        <f t="shared" si="21"/>
        <v>#N/A</v>
      </c>
      <c r="J198" s="7" t="e">
        <f>VLOOKUP('Match Score and Team Input'!E198, finaloproutput[], 4, FALSE)</f>
        <v>#N/A</v>
      </c>
      <c r="K198" s="7" t="e">
        <f>VLOOKUP('Match Score and Team Input'!F198, finaloproutput[], 4, FALSE)</f>
        <v>#N/A</v>
      </c>
      <c r="L198" s="7" t="e">
        <f>VLOOKUP('Match Score and Team Input'!G198, finaloproutput[], 4, FALSE)</f>
        <v>#N/A</v>
      </c>
      <c r="M198" s="7" t="e">
        <f t="shared" si="22"/>
        <v>#N/A</v>
      </c>
      <c r="N198" s="7">
        <f>'Match Score and Team Input'!L198</f>
        <v>0</v>
      </c>
      <c r="O198" s="7" t="e">
        <f t="shared" si="23"/>
        <v>#N/A</v>
      </c>
      <c r="P198" s="7" t="e">
        <f t="shared" si="24"/>
        <v>#N/A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</row>
    <row r="199" spans="1:132">
      <c r="A199" s="12">
        <v>198</v>
      </c>
      <c r="B199" s="12"/>
      <c r="C199" s="14" t="e">
        <f>VLOOKUP('Match Score and Team Input'!B199, finaloproutput[],4, FALSE)</f>
        <v>#N/A</v>
      </c>
      <c r="D199" s="14" t="e">
        <f>VLOOKUP('Match Score and Team Input'!C199, finaloproutput[],4, FALSE)</f>
        <v>#N/A</v>
      </c>
      <c r="E199" s="14" t="e">
        <f>VLOOKUP('Match Score and Team Input'!D199, finaloproutput[],4, FALSE)</f>
        <v>#N/A</v>
      </c>
      <c r="F199" s="14" t="e">
        <f t="shared" si="19"/>
        <v>#N/A</v>
      </c>
      <c r="G199" s="14">
        <f>'Match Score and Team Input'!I199</f>
        <v>0</v>
      </c>
      <c r="H199" s="14" t="e">
        <f t="shared" si="20"/>
        <v>#N/A</v>
      </c>
      <c r="I199" s="14" t="e">
        <f t="shared" si="21"/>
        <v>#N/A</v>
      </c>
      <c r="J199" s="7" t="e">
        <f>VLOOKUP('Match Score and Team Input'!E199, finaloproutput[], 4, FALSE)</f>
        <v>#N/A</v>
      </c>
      <c r="K199" s="7" t="e">
        <f>VLOOKUP('Match Score and Team Input'!F199, finaloproutput[], 4, FALSE)</f>
        <v>#N/A</v>
      </c>
      <c r="L199" s="7" t="e">
        <f>VLOOKUP('Match Score and Team Input'!G199, finaloproutput[], 4, FALSE)</f>
        <v>#N/A</v>
      </c>
      <c r="M199" s="7" t="e">
        <f t="shared" si="22"/>
        <v>#N/A</v>
      </c>
      <c r="N199" s="7">
        <f>'Match Score and Team Input'!L199</f>
        <v>0</v>
      </c>
      <c r="O199" s="7" t="e">
        <f t="shared" si="23"/>
        <v>#N/A</v>
      </c>
      <c r="P199" s="7" t="e">
        <f t="shared" si="24"/>
        <v>#N/A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</row>
    <row r="200" spans="1:132">
      <c r="A200" s="12">
        <v>199</v>
      </c>
      <c r="B200" s="12"/>
      <c r="C200" s="14" t="e">
        <f>VLOOKUP('Match Score and Team Input'!B200, finaloproutput[],4, FALSE)</f>
        <v>#N/A</v>
      </c>
      <c r="D200" s="14" t="e">
        <f>VLOOKUP('Match Score and Team Input'!C200, finaloproutput[],4, FALSE)</f>
        <v>#N/A</v>
      </c>
      <c r="E200" s="14" t="e">
        <f>VLOOKUP('Match Score and Team Input'!D200, finaloproutput[],4, FALSE)</f>
        <v>#N/A</v>
      </c>
      <c r="F200" s="14" t="e">
        <f t="shared" si="19"/>
        <v>#N/A</v>
      </c>
      <c r="G200" s="14">
        <f>'Match Score and Team Input'!I200</f>
        <v>0</v>
      </c>
      <c r="H200" s="14" t="e">
        <f t="shared" si="20"/>
        <v>#N/A</v>
      </c>
      <c r="I200" s="14" t="e">
        <f t="shared" si="21"/>
        <v>#N/A</v>
      </c>
      <c r="J200" s="7" t="e">
        <f>VLOOKUP('Match Score and Team Input'!E200, finaloproutput[], 4, FALSE)</f>
        <v>#N/A</v>
      </c>
      <c r="K200" s="7" t="e">
        <f>VLOOKUP('Match Score and Team Input'!F200, finaloproutput[], 4, FALSE)</f>
        <v>#N/A</v>
      </c>
      <c r="L200" s="7" t="e">
        <f>VLOOKUP('Match Score and Team Input'!G200, finaloproutput[], 4, FALSE)</f>
        <v>#N/A</v>
      </c>
      <c r="M200" s="7" t="e">
        <f t="shared" si="22"/>
        <v>#N/A</v>
      </c>
      <c r="N200" s="7">
        <f>'Match Score and Team Input'!L200</f>
        <v>0</v>
      </c>
      <c r="O200" s="7" t="e">
        <f t="shared" si="23"/>
        <v>#N/A</v>
      </c>
      <c r="P200" s="7" t="e">
        <f t="shared" si="24"/>
        <v>#N/A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</row>
    <row r="201" spans="1:132">
      <c r="A201" s="12">
        <v>200</v>
      </c>
      <c r="B201" s="12"/>
      <c r="C201" s="14" t="e">
        <f>VLOOKUP('Match Score and Team Input'!B201, finaloproutput[],4, FALSE)</f>
        <v>#N/A</v>
      </c>
      <c r="D201" s="14" t="e">
        <f>VLOOKUP('Match Score and Team Input'!C201, finaloproutput[],4, FALSE)</f>
        <v>#N/A</v>
      </c>
      <c r="E201" s="14" t="e">
        <f>VLOOKUP('Match Score and Team Input'!D201, finaloproutput[],4, FALSE)</f>
        <v>#N/A</v>
      </c>
      <c r="F201" s="14" t="e">
        <f t="shared" si="19"/>
        <v>#N/A</v>
      </c>
      <c r="G201" s="14">
        <f>'Match Score and Team Input'!I201</f>
        <v>0</v>
      </c>
      <c r="H201" s="14" t="e">
        <f t="shared" si="20"/>
        <v>#N/A</v>
      </c>
      <c r="I201" s="14" t="e">
        <f t="shared" si="21"/>
        <v>#N/A</v>
      </c>
      <c r="J201" s="7" t="e">
        <f>VLOOKUP('Match Score and Team Input'!E201, finaloproutput[], 4, FALSE)</f>
        <v>#N/A</v>
      </c>
      <c r="K201" s="7" t="e">
        <f>VLOOKUP('Match Score and Team Input'!F201, finaloproutput[], 4, FALSE)</f>
        <v>#N/A</v>
      </c>
      <c r="L201" s="7" t="e">
        <f>VLOOKUP('Match Score and Team Input'!G201, finaloproutput[], 4, FALSE)</f>
        <v>#N/A</v>
      </c>
      <c r="M201" s="7" t="e">
        <f t="shared" si="22"/>
        <v>#N/A</v>
      </c>
      <c r="N201" s="7">
        <f>'Match Score and Team Input'!L201</f>
        <v>0</v>
      </c>
      <c r="O201" s="7" t="e">
        <f t="shared" si="23"/>
        <v>#N/A</v>
      </c>
      <c r="P201" s="7" t="e">
        <f t="shared" si="24"/>
        <v>#N/A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</row>
    <row r="202" spans="1:132">
      <c r="A202" s="12">
        <v>201</v>
      </c>
      <c r="B202" s="12"/>
      <c r="C202" s="14" t="e">
        <f>VLOOKUP('Match Score and Team Input'!B202, finaloproutput[],4, FALSE)</f>
        <v>#N/A</v>
      </c>
      <c r="D202" s="14" t="e">
        <f>VLOOKUP('Match Score and Team Input'!C202, finaloproutput[],4, FALSE)</f>
        <v>#N/A</v>
      </c>
      <c r="E202" s="14" t="e">
        <f>VLOOKUP('Match Score and Team Input'!D202, finaloproutput[],4, FALSE)</f>
        <v>#N/A</v>
      </c>
      <c r="F202" s="14" t="e">
        <f t="shared" si="19"/>
        <v>#N/A</v>
      </c>
      <c r="G202" s="14">
        <f>'Match Score and Team Input'!I202</f>
        <v>0</v>
      </c>
      <c r="H202" s="14" t="e">
        <f t="shared" si="20"/>
        <v>#N/A</v>
      </c>
      <c r="I202" s="14" t="e">
        <f t="shared" si="21"/>
        <v>#N/A</v>
      </c>
      <c r="J202" s="7" t="e">
        <f>VLOOKUP('Match Score and Team Input'!E202, finaloproutput[], 4, FALSE)</f>
        <v>#N/A</v>
      </c>
      <c r="K202" s="7" t="e">
        <f>VLOOKUP('Match Score and Team Input'!F202, finaloproutput[], 4, FALSE)</f>
        <v>#N/A</v>
      </c>
      <c r="L202" s="7" t="e">
        <f>VLOOKUP('Match Score and Team Input'!G202, finaloproutput[], 4, FALSE)</f>
        <v>#N/A</v>
      </c>
      <c r="M202" s="7" t="e">
        <f t="shared" si="22"/>
        <v>#N/A</v>
      </c>
      <c r="N202" s="7">
        <f>'Match Score and Team Input'!L202</f>
        <v>0</v>
      </c>
      <c r="O202" s="7" t="e">
        <f t="shared" si="23"/>
        <v>#N/A</v>
      </c>
      <c r="P202" s="7" t="e">
        <f t="shared" si="24"/>
        <v>#N/A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</row>
    <row r="203" spans="1:132">
      <c r="A203" s="12">
        <v>202</v>
      </c>
      <c r="B203" s="12"/>
      <c r="C203" s="14" t="e">
        <f>VLOOKUP('Match Score and Team Input'!B203, finaloproutput[],4, FALSE)</f>
        <v>#N/A</v>
      </c>
      <c r="D203" s="14" t="e">
        <f>VLOOKUP('Match Score and Team Input'!C203, finaloproutput[],4, FALSE)</f>
        <v>#N/A</v>
      </c>
      <c r="E203" s="14" t="e">
        <f>VLOOKUP('Match Score and Team Input'!D203, finaloproutput[],4, FALSE)</f>
        <v>#N/A</v>
      </c>
      <c r="F203" s="14" t="e">
        <f t="shared" si="19"/>
        <v>#N/A</v>
      </c>
      <c r="G203" s="14">
        <f>'Match Score and Team Input'!I203</f>
        <v>0</v>
      </c>
      <c r="H203" s="14" t="e">
        <f t="shared" si="20"/>
        <v>#N/A</v>
      </c>
      <c r="I203" s="14" t="e">
        <f t="shared" si="21"/>
        <v>#N/A</v>
      </c>
      <c r="J203" s="7" t="e">
        <f>VLOOKUP('Match Score and Team Input'!E203, finaloproutput[], 4, FALSE)</f>
        <v>#N/A</v>
      </c>
      <c r="K203" s="7" t="e">
        <f>VLOOKUP('Match Score and Team Input'!F203, finaloproutput[], 4, FALSE)</f>
        <v>#N/A</v>
      </c>
      <c r="L203" s="7" t="e">
        <f>VLOOKUP('Match Score and Team Input'!G203, finaloproutput[], 4, FALSE)</f>
        <v>#N/A</v>
      </c>
      <c r="M203" s="7" t="e">
        <f t="shared" si="22"/>
        <v>#N/A</v>
      </c>
      <c r="N203" s="7">
        <f>'Match Score and Team Input'!L203</f>
        <v>0</v>
      </c>
      <c r="O203" s="7" t="e">
        <f t="shared" si="23"/>
        <v>#N/A</v>
      </c>
      <c r="P203" s="7" t="e">
        <f t="shared" si="24"/>
        <v>#N/A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</row>
    <row r="204" spans="1:132">
      <c r="A204" s="12">
        <v>203</v>
      </c>
      <c r="B204" s="12"/>
      <c r="C204" s="14" t="e">
        <f>VLOOKUP('Match Score and Team Input'!B204, finaloproutput[],4, FALSE)</f>
        <v>#N/A</v>
      </c>
      <c r="D204" s="14" t="e">
        <f>VLOOKUP('Match Score and Team Input'!C204, finaloproutput[],4, FALSE)</f>
        <v>#N/A</v>
      </c>
      <c r="E204" s="14" t="e">
        <f>VLOOKUP('Match Score and Team Input'!D204, finaloproutput[],4, FALSE)</f>
        <v>#N/A</v>
      </c>
      <c r="F204" s="14" t="e">
        <f t="shared" si="19"/>
        <v>#N/A</v>
      </c>
      <c r="G204" s="14">
        <f>'Match Score and Team Input'!I204</f>
        <v>0</v>
      </c>
      <c r="H204" s="14" t="e">
        <f t="shared" si="20"/>
        <v>#N/A</v>
      </c>
      <c r="I204" s="14" t="e">
        <f t="shared" si="21"/>
        <v>#N/A</v>
      </c>
      <c r="J204" s="7" t="e">
        <f>VLOOKUP('Match Score and Team Input'!E204, finaloproutput[], 4, FALSE)</f>
        <v>#N/A</v>
      </c>
      <c r="K204" s="7" t="e">
        <f>VLOOKUP('Match Score and Team Input'!F204, finaloproutput[], 4, FALSE)</f>
        <v>#N/A</v>
      </c>
      <c r="L204" s="7" t="e">
        <f>VLOOKUP('Match Score and Team Input'!G204, finaloproutput[], 4, FALSE)</f>
        <v>#N/A</v>
      </c>
      <c r="M204" s="7" t="e">
        <f t="shared" si="22"/>
        <v>#N/A</v>
      </c>
      <c r="N204" s="7">
        <f>'Match Score and Team Input'!L204</f>
        <v>0</v>
      </c>
      <c r="O204" s="7" t="e">
        <f t="shared" si="23"/>
        <v>#N/A</v>
      </c>
      <c r="P204" s="7" t="e">
        <f t="shared" si="24"/>
        <v>#N/A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</row>
    <row r="205" spans="1:132">
      <c r="A205" s="12">
        <v>204</v>
      </c>
      <c r="B205" s="12"/>
      <c r="C205" s="14" t="e">
        <f>VLOOKUP('Match Score and Team Input'!B205, finaloproutput[],4, FALSE)</f>
        <v>#N/A</v>
      </c>
      <c r="D205" s="14" t="e">
        <f>VLOOKUP('Match Score and Team Input'!C205, finaloproutput[],4, FALSE)</f>
        <v>#N/A</v>
      </c>
      <c r="E205" s="14" t="e">
        <f>VLOOKUP('Match Score and Team Input'!D205, finaloproutput[],4, FALSE)</f>
        <v>#N/A</v>
      </c>
      <c r="F205" s="14" t="e">
        <f t="shared" si="19"/>
        <v>#N/A</v>
      </c>
      <c r="G205" s="14">
        <f>'Match Score and Team Input'!I205</f>
        <v>0</v>
      </c>
      <c r="H205" s="14" t="e">
        <f t="shared" si="20"/>
        <v>#N/A</v>
      </c>
      <c r="I205" s="14" t="e">
        <f t="shared" si="21"/>
        <v>#N/A</v>
      </c>
      <c r="J205" s="7" t="e">
        <f>VLOOKUP('Match Score and Team Input'!E205, finaloproutput[], 4, FALSE)</f>
        <v>#N/A</v>
      </c>
      <c r="K205" s="7" t="e">
        <f>VLOOKUP('Match Score and Team Input'!F205, finaloproutput[], 4, FALSE)</f>
        <v>#N/A</v>
      </c>
      <c r="L205" s="7" t="e">
        <f>VLOOKUP('Match Score and Team Input'!G205, finaloproutput[], 4, FALSE)</f>
        <v>#N/A</v>
      </c>
      <c r="M205" s="7" t="e">
        <f t="shared" si="22"/>
        <v>#N/A</v>
      </c>
      <c r="N205" s="7">
        <f>'Match Score and Team Input'!L205</f>
        <v>0</v>
      </c>
      <c r="O205" s="7" t="e">
        <f t="shared" si="23"/>
        <v>#N/A</v>
      </c>
      <c r="P205" s="7" t="e">
        <f t="shared" si="24"/>
        <v>#N/A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</row>
    <row r="206" spans="1:132">
      <c r="A206" s="12">
        <v>205</v>
      </c>
      <c r="B206" s="12"/>
      <c r="C206" s="14" t="e">
        <f>VLOOKUP('Match Score and Team Input'!B206, finaloproutput[],4, FALSE)</f>
        <v>#N/A</v>
      </c>
      <c r="D206" s="14" t="e">
        <f>VLOOKUP('Match Score and Team Input'!C206, finaloproutput[],4, FALSE)</f>
        <v>#N/A</v>
      </c>
      <c r="E206" s="14" t="e">
        <f>VLOOKUP('Match Score and Team Input'!D206, finaloproutput[],4, FALSE)</f>
        <v>#N/A</v>
      </c>
      <c r="F206" s="14" t="e">
        <f t="shared" si="19"/>
        <v>#N/A</v>
      </c>
      <c r="G206" s="14">
        <f>'Match Score and Team Input'!I206</f>
        <v>0</v>
      </c>
      <c r="H206" s="14" t="e">
        <f t="shared" si="20"/>
        <v>#N/A</v>
      </c>
      <c r="I206" s="14" t="e">
        <f t="shared" si="21"/>
        <v>#N/A</v>
      </c>
      <c r="J206" s="7" t="e">
        <f>VLOOKUP('Match Score and Team Input'!E206, finaloproutput[], 4, FALSE)</f>
        <v>#N/A</v>
      </c>
      <c r="K206" s="7" t="e">
        <f>VLOOKUP('Match Score and Team Input'!F206, finaloproutput[], 4, FALSE)</f>
        <v>#N/A</v>
      </c>
      <c r="L206" s="7" t="e">
        <f>VLOOKUP('Match Score and Team Input'!G206, finaloproutput[], 4, FALSE)</f>
        <v>#N/A</v>
      </c>
      <c r="M206" s="7" t="e">
        <f t="shared" si="22"/>
        <v>#N/A</v>
      </c>
      <c r="N206" s="7">
        <f>'Match Score and Team Input'!L206</f>
        <v>0</v>
      </c>
      <c r="O206" s="7" t="e">
        <f t="shared" si="23"/>
        <v>#N/A</v>
      </c>
      <c r="P206" s="7" t="e">
        <f t="shared" si="24"/>
        <v>#N/A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</row>
    <row r="207" spans="1:132">
      <c r="A207" s="12">
        <v>206</v>
      </c>
      <c r="B207" s="12"/>
      <c r="C207" s="14" t="e">
        <f>VLOOKUP('Match Score and Team Input'!B207, finaloproutput[],4, FALSE)</f>
        <v>#N/A</v>
      </c>
      <c r="D207" s="14" t="e">
        <f>VLOOKUP('Match Score and Team Input'!C207, finaloproutput[],4, FALSE)</f>
        <v>#N/A</v>
      </c>
      <c r="E207" s="14" t="e">
        <f>VLOOKUP('Match Score and Team Input'!D207, finaloproutput[],4, FALSE)</f>
        <v>#N/A</v>
      </c>
      <c r="F207" s="14" t="e">
        <f t="shared" si="19"/>
        <v>#N/A</v>
      </c>
      <c r="G207" s="14">
        <f>'Match Score and Team Input'!I207</f>
        <v>0</v>
      </c>
      <c r="H207" s="14" t="e">
        <f t="shared" si="20"/>
        <v>#N/A</v>
      </c>
      <c r="I207" s="14" t="e">
        <f t="shared" si="21"/>
        <v>#N/A</v>
      </c>
      <c r="J207" s="7" t="e">
        <f>VLOOKUP('Match Score and Team Input'!E207, finaloproutput[], 4, FALSE)</f>
        <v>#N/A</v>
      </c>
      <c r="K207" s="7" t="e">
        <f>VLOOKUP('Match Score and Team Input'!F207, finaloproutput[], 4, FALSE)</f>
        <v>#N/A</v>
      </c>
      <c r="L207" s="7" t="e">
        <f>VLOOKUP('Match Score and Team Input'!G207, finaloproutput[], 4, FALSE)</f>
        <v>#N/A</v>
      </c>
      <c r="M207" s="7" t="e">
        <f t="shared" si="22"/>
        <v>#N/A</v>
      </c>
      <c r="N207" s="7">
        <f>'Match Score and Team Input'!L207</f>
        <v>0</v>
      </c>
      <c r="O207" s="7" t="e">
        <f t="shared" si="23"/>
        <v>#N/A</v>
      </c>
      <c r="P207" s="7" t="e">
        <f t="shared" si="24"/>
        <v>#N/A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</row>
    <row r="208" spans="1:132">
      <c r="A208" s="12">
        <v>207</v>
      </c>
      <c r="B208" s="12"/>
      <c r="C208" s="14" t="e">
        <f>VLOOKUP('Match Score and Team Input'!B208, finaloproutput[],4, FALSE)</f>
        <v>#N/A</v>
      </c>
      <c r="D208" s="14" t="e">
        <f>VLOOKUP('Match Score and Team Input'!C208, finaloproutput[],4, FALSE)</f>
        <v>#N/A</v>
      </c>
      <c r="E208" s="14" t="e">
        <f>VLOOKUP('Match Score and Team Input'!D208, finaloproutput[],4, FALSE)</f>
        <v>#N/A</v>
      </c>
      <c r="F208" s="14" t="e">
        <f t="shared" si="19"/>
        <v>#N/A</v>
      </c>
      <c r="G208" s="14">
        <f>'Match Score and Team Input'!I208</f>
        <v>0</v>
      </c>
      <c r="H208" s="14" t="e">
        <f t="shared" si="20"/>
        <v>#N/A</v>
      </c>
      <c r="I208" s="14" t="e">
        <f t="shared" si="21"/>
        <v>#N/A</v>
      </c>
      <c r="J208" s="7" t="e">
        <f>VLOOKUP('Match Score and Team Input'!E208, finaloproutput[], 4, FALSE)</f>
        <v>#N/A</v>
      </c>
      <c r="K208" s="7" t="e">
        <f>VLOOKUP('Match Score and Team Input'!F208, finaloproutput[], 4, FALSE)</f>
        <v>#N/A</v>
      </c>
      <c r="L208" s="7" t="e">
        <f>VLOOKUP('Match Score and Team Input'!G208, finaloproutput[], 4, FALSE)</f>
        <v>#N/A</v>
      </c>
      <c r="M208" s="7" t="e">
        <f t="shared" si="22"/>
        <v>#N/A</v>
      </c>
      <c r="N208" s="7">
        <f>'Match Score and Team Input'!L208</f>
        <v>0</v>
      </c>
      <c r="O208" s="7" t="e">
        <f t="shared" si="23"/>
        <v>#N/A</v>
      </c>
      <c r="P208" s="7" t="e">
        <f t="shared" si="24"/>
        <v>#N/A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</row>
    <row r="209" spans="1:132">
      <c r="A209" s="12">
        <v>208</v>
      </c>
      <c r="B209" s="12"/>
      <c r="C209" s="14" t="e">
        <f>VLOOKUP('Match Score and Team Input'!B209, finaloproutput[],4, FALSE)</f>
        <v>#N/A</v>
      </c>
      <c r="D209" s="14" t="e">
        <f>VLOOKUP('Match Score and Team Input'!C209, finaloproutput[],4, FALSE)</f>
        <v>#N/A</v>
      </c>
      <c r="E209" s="14" t="e">
        <f>VLOOKUP('Match Score and Team Input'!D209, finaloproutput[],4, FALSE)</f>
        <v>#N/A</v>
      </c>
      <c r="F209" s="14" t="e">
        <f t="shared" si="19"/>
        <v>#N/A</v>
      </c>
      <c r="G209" s="14">
        <f>'Match Score and Team Input'!I209</f>
        <v>0</v>
      </c>
      <c r="H209" s="14" t="e">
        <f t="shared" si="20"/>
        <v>#N/A</v>
      </c>
      <c r="I209" s="14" t="e">
        <f t="shared" si="21"/>
        <v>#N/A</v>
      </c>
      <c r="J209" s="7" t="e">
        <f>VLOOKUP('Match Score and Team Input'!E209, finaloproutput[], 4, FALSE)</f>
        <v>#N/A</v>
      </c>
      <c r="K209" s="7" t="e">
        <f>VLOOKUP('Match Score and Team Input'!F209, finaloproutput[], 4, FALSE)</f>
        <v>#N/A</v>
      </c>
      <c r="L209" s="7" t="e">
        <f>VLOOKUP('Match Score and Team Input'!G209, finaloproutput[], 4, FALSE)</f>
        <v>#N/A</v>
      </c>
      <c r="M209" s="7" t="e">
        <f t="shared" si="22"/>
        <v>#N/A</v>
      </c>
      <c r="N209" s="7">
        <f>'Match Score and Team Input'!L209</f>
        <v>0</v>
      </c>
      <c r="O209" s="7" t="e">
        <f t="shared" si="23"/>
        <v>#N/A</v>
      </c>
      <c r="P209" s="7" t="e">
        <f t="shared" si="24"/>
        <v>#N/A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</row>
    <row r="210" spans="1:132">
      <c r="A210" s="12">
        <v>209</v>
      </c>
      <c r="B210" s="12"/>
      <c r="C210" s="14" t="e">
        <f>VLOOKUP('Match Score and Team Input'!B210, finaloproutput[],4, FALSE)</f>
        <v>#N/A</v>
      </c>
      <c r="D210" s="14" t="e">
        <f>VLOOKUP('Match Score and Team Input'!C210, finaloproutput[],4, FALSE)</f>
        <v>#N/A</v>
      </c>
      <c r="E210" s="14" t="e">
        <f>VLOOKUP('Match Score and Team Input'!D210, finaloproutput[],4, FALSE)</f>
        <v>#N/A</v>
      </c>
      <c r="F210" s="14" t="e">
        <f t="shared" si="19"/>
        <v>#N/A</v>
      </c>
      <c r="G210" s="14">
        <f>'Match Score and Team Input'!I210</f>
        <v>0</v>
      </c>
      <c r="H210" s="14" t="e">
        <f t="shared" si="20"/>
        <v>#N/A</v>
      </c>
      <c r="I210" s="14" t="e">
        <f t="shared" si="21"/>
        <v>#N/A</v>
      </c>
      <c r="J210" s="7" t="e">
        <f>VLOOKUP('Match Score and Team Input'!E210, finaloproutput[], 4, FALSE)</f>
        <v>#N/A</v>
      </c>
      <c r="K210" s="7" t="e">
        <f>VLOOKUP('Match Score and Team Input'!F210, finaloproutput[], 4, FALSE)</f>
        <v>#N/A</v>
      </c>
      <c r="L210" s="7" t="e">
        <f>VLOOKUP('Match Score and Team Input'!G210, finaloproutput[], 4, FALSE)</f>
        <v>#N/A</v>
      </c>
      <c r="M210" s="7" t="e">
        <f t="shared" si="22"/>
        <v>#N/A</v>
      </c>
      <c r="N210" s="7">
        <f>'Match Score and Team Input'!L210</f>
        <v>0</v>
      </c>
      <c r="O210" s="7" t="e">
        <f t="shared" si="23"/>
        <v>#N/A</v>
      </c>
      <c r="P210" s="7" t="e">
        <f t="shared" si="24"/>
        <v>#N/A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</row>
    <row r="211" spans="1:132">
      <c r="A211" s="12">
        <v>210</v>
      </c>
      <c r="B211" s="12"/>
      <c r="C211" s="14" t="e">
        <f>VLOOKUP('Match Score and Team Input'!B211, finaloproutput[],4, FALSE)</f>
        <v>#N/A</v>
      </c>
      <c r="D211" s="14" t="e">
        <f>VLOOKUP('Match Score and Team Input'!C211, finaloproutput[],4, FALSE)</f>
        <v>#N/A</v>
      </c>
      <c r="E211" s="14" t="e">
        <f>VLOOKUP('Match Score and Team Input'!D211, finaloproutput[],4, FALSE)</f>
        <v>#N/A</v>
      </c>
      <c r="F211" s="14" t="e">
        <f t="shared" si="19"/>
        <v>#N/A</v>
      </c>
      <c r="G211" s="14">
        <f>'Match Score and Team Input'!I211</f>
        <v>0</v>
      </c>
      <c r="H211" s="14" t="e">
        <f t="shared" si="20"/>
        <v>#N/A</v>
      </c>
      <c r="I211" s="14" t="e">
        <f t="shared" si="21"/>
        <v>#N/A</v>
      </c>
      <c r="J211" s="7" t="e">
        <f>VLOOKUP('Match Score and Team Input'!E211, finaloproutput[], 4, FALSE)</f>
        <v>#N/A</v>
      </c>
      <c r="K211" s="7" t="e">
        <f>VLOOKUP('Match Score and Team Input'!F211, finaloproutput[], 4, FALSE)</f>
        <v>#N/A</v>
      </c>
      <c r="L211" s="7" t="e">
        <f>VLOOKUP('Match Score and Team Input'!G211, finaloproutput[], 4, FALSE)</f>
        <v>#N/A</v>
      </c>
      <c r="M211" s="7" t="e">
        <f t="shared" si="22"/>
        <v>#N/A</v>
      </c>
      <c r="N211" s="7">
        <f>'Match Score and Team Input'!L211</f>
        <v>0</v>
      </c>
      <c r="O211" s="7" t="e">
        <f t="shared" si="23"/>
        <v>#N/A</v>
      </c>
      <c r="P211" s="7" t="e">
        <f t="shared" si="24"/>
        <v>#N/A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</row>
    <row r="212" spans="1:132">
      <c r="A212" s="12">
        <v>211</v>
      </c>
      <c r="B212" s="12"/>
      <c r="C212" s="14" t="e">
        <f>VLOOKUP('Match Score and Team Input'!B212, finaloproutput[],4, FALSE)</f>
        <v>#N/A</v>
      </c>
      <c r="D212" s="14" t="e">
        <f>VLOOKUP('Match Score and Team Input'!C212, finaloproutput[],4, FALSE)</f>
        <v>#N/A</v>
      </c>
      <c r="E212" s="14" t="e">
        <f>VLOOKUP('Match Score and Team Input'!D212, finaloproutput[],4, FALSE)</f>
        <v>#N/A</v>
      </c>
      <c r="F212" s="14" t="e">
        <f t="shared" si="19"/>
        <v>#N/A</v>
      </c>
      <c r="G212" s="14">
        <f>'Match Score and Team Input'!I212</f>
        <v>0</v>
      </c>
      <c r="H212" s="14" t="e">
        <f t="shared" si="20"/>
        <v>#N/A</v>
      </c>
      <c r="I212" s="14" t="e">
        <f t="shared" si="21"/>
        <v>#N/A</v>
      </c>
      <c r="J212" s="7" t="e">
        <f>VLOOKUP('Match Score and Team Input'!E212, finaloproutput[], 4, FALSE)</f>
        <v>#N/A</v>
      </c>
      <c r="K212" s="7" t="e">
        <f>VLOOKUP('Match Score and Team Input'!F212, finaloproutput[], 4, FALSE)</f>
        <v>#N/A</v>
      </c>
      <c r="L212" s="7" t="e">
        <f>VLOOKUP('Match Score and Team Input'!G212, finaloproutput[], 4, FALSE)</f>
        <v>#N/A</v>
      </c>
      <c r="M212" s="7" t="e">
        <f t="shared" si="22"/>
        <v>#N/A</v>
      </c>
      <c r="N212" s="7">
        <f>'Match Score and Team Input'!L212</f>
        <v>0</v>
      </c>
      <c r="O212" s="7" t="e">
        <f t="shared" si="23"/>
        <v>#N/A</v>
      </c>
      <c r="P212" s="7" t="e">
        <f t="shared" si="24"/>
        <v>#N/A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</row>
    <row r="213" spans="1:132">
      <c r="A213" s="12">
        <v>212</v>
      </c>
      <c r="B213" s="12"/>
      <c r="C213" s="14" t="e">
        <f>VLOOKUP('Match Score and Team Input'!B213, finaloproutput[],4, FALSE)</f>
        <v>#N/A</v>
      </c>
      <c r="D213" s="14" t="e">
        <f>VLOOKUP('Match Score and Team Input'!C213, finaloproutput[],4, FALSE)</f>
        <v>#N/A</v>
      </c>
      <c r="E213" s="14" t="e">
        <f>VLOOKUP('Match Score and Team Input'!D213, finaloproutput[],4, FALSE)</f>
        <v>#N/A</v>
      </c>
      <c r="F213" s="14" t="e">
        <f t="shared" si="19"/>
        <v>#N/A</v>
      </c>
      <c r="G213" s="14">
        <f>'Match Score and Team Input'!I213</f>
        <v>0</v>
      </c>
      <c r="H213" s="14" t="e">
        <f t="shared" si="20"/>
        <v>#N/A</v>
      </c>
      <c r="I213" s="14" t="e">
        <f t="shared" si="21"/>
        <v>#N/A</v>
      </c>
      <c r="J213" s="7" t="e">
        <f>VLOOKUP('Match Score and Team Input'!E213, finaloproutput[], 4, FALSE)</f>
        <v>#N/A</v>
      </c>
      <c r="K213" s="7" t="e">
        <f>VLOOKUP('Match Score and Team Input'!F213, finaloproutput[], 4, FALSE)</f>
        <v>#N/A</v>
      </c>
      <c r="L213" s="7" t="e">
        <f>VLOOKUP('Match Score and Team Input'!G213, finaloproutput[], 4, FALSE)</f>
        <v>#N/A</v>
      </c>
      <c r="M213" s="7" t="e">
        <f t="shared" si="22"/>
        <v>#N/A</v>
      </c>
      <c r="N213" s="7">
        <f>'Match Score and Team Input'!L213</f>
        <v>0</v>
      </c>
      <c r="O213" s="7" t="e">
        <f t="shared" si="23"/>
        <v>#N/A</v>
      </c>
      <c r="P213" s="7" t="e">
        <f t="shared" si="24"/>
        <v>#N/A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</row>
    <row r="214" spans="1:132">
      <c r="A214" s="12">
        <v>213</v>
      </c>
      <c r="B214" s="12"/>
      <c r="C214" s="14" t="e">
        <f>VLOOKUP('Match Score and Team Input'!B214, finaloproutput[],4, FALSE)</f>
        <v>#N/A</v>
      </c>
      <c r="D214" s="14" t="e">
        <f>VLOOKUP('Match Score and Team Input'!C214, finaloproutput[],4, FALSE)</f>
        <v>#N/A</v>
      </c>
      <c r="E214" s="14" t="e">
        <f>VLOOKUP('Match Score and Team Input'!D214, finaloproutput[],4, FALSE)</f>
        <v>#N/A</v>
      </c>
      <c r="F214" s="14" t="e">
        <f t="shared" si="19"/>
        <v>#N/A</v>
      </c>
      <c r="G214" s="14">
        <f>'Match Score and Team Input'!I214</f>
        <v>0</v>
      </c>
      <c r="H214" s="14" t="e">
        <f t="shared" si="20"/>
        <v>#N/A</v>
      </c>
      <c r="I214" s="14" t="e">
        <f t="shared" si="21"/>
        <v>#N/A</v>
      </c>
      <c r="J214" s="7" t="e">
        <f>VLOOKUP('Match Score and Team Input'!E214, finaloproutput[], 4, FALSE)</f>
        <v>#N/A</v>
      </c>
      <c r="K214" s="7" t="e">
        <f>VLOOKUP('Match Score and Team Input'!F214, finaloproutput[], 4, FALSE)</f>
        <v>#N/A</v>
      </c>
      <c r="L214" s="7" t="e">
        <f>VLOOKUP('Match Score and Team Input'!G214, finaloproutput[], 4, FALSE)</f>
        <v>#N/A</v>
      </c>
      <c r="M214" s="7" t="e">
        <f t="shared" si="22"/>
        <v>#N/A</v>
      </c>
      <c r="N214" s="7">
        <f>'Match Score and Team Input'!L214</f>
        <v>0</v>
      </c>
      <c r="O214" s="7" t="e">
        <f t="shared" si="23"/>
        <v>#N/A</v>
      </c>
      <c r="P214" s="7" t="e">
        <f t="shared" si="24"/>
        <v>#N/A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</row>
    <row r="215" spans="1:132">
      <c r="A215" s="12">
        <v>214</v>
      </c>
      <c r="B215" s="12"/>
      <c r="C215" s="14" t="e">
        <f>VLOOKUP('Match Score and Team Input'!B215, finaloproutput[],4, FALSE)</f>
        <v>#N/A</v>
      </c>
      <c r="D215" s="14" t="e">
        <f>VLOOKUP('Match Score and Team Input'!C215, finaloproutput[],4, FALSE)</f>
        <v>#N/A</v>
      </c>
      <c r="E215" s="14" t="e">
        <f>VLOOKUP('Match Score and Team Input'!D215, finaloproutput[],4, FALSE)</f>
        <v>#N/A</v>
      </c>
      <c r="F215" s="14" t="e">
        <f t="shared" si="19"/>
        <v>#N/A</v>
      </c>
      <c r="G215" s="14">
        <f>'Match Score and Team Input'!I215</f>
        <v>0</v>
      </c>
      <c r="H215" s="14" t="e">
        <f t="shared" si="20"/>
        <v>#N/A</v>
      </c>
      <c r="I215" s="14" t="e">
        <f t="shared" si="21"/>
        <v>#N/A</v>
      </c>
      <c r="J215" s="7" t="e">
        <f>VLOOKUP('Match Score and Team Input'!E215, finaloproutput[], 4, FALSE)</f>
        <v>#N/A</v>
      </c>
      <c r="K215" s="7" t="e">
        <f>VLOOKUP('Match Score and Team Input'!F215, finaloproutput[], 4, FALSE)</f>
        <v>#N/A</v>
      </c>
      <c r="L215" s="7" t="e">
        <f>VLOOKUP('Match Score and Team Input'!G215, finaloproutput[], 4, FALSE)</f>
        <v>#N/A</v>
      </c>
      <c r="M215" s="7" t="e">
        <f t="shared" si="22"/>
        <v>#N/A</v>
      </c>
      <c r="N215" s="7">
        <f>'Match Score and Team Input'!L215</f>
        <v>0</v>
      </c>
      <c r="O215" s="7" t="e">
        <f t="shared" si="23"/>
        <v>#N/A</v>
      </c>
      <c r="P215" s="7" t="e">
        <f t="shared" si="24"/>
        <v>#N/A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</row>
    <row r="216" spans="1:132">
      <c r="A216" s="12">
        <v>215</v>
      </c>
      <c r="B216" s="12"/>
      <c r="C216" s="14" t="e">
        <f>VLOOKUP('Match Score and Team Input'!B216, finaloproutput[],4, FALSE)</f>
        <v>#N/A</v>
      </c>
      <c r="D216" s="14" t="e">
        <f>VLOOKUP('Match Score and Team Input'!C216, finaloproutput[],4, FALSE)</f>
        <v>#N/A</v>
      </c>
      <c r="E216" s="14" t="e">
        <f>VLOOKUP('Match Score and Team Input'!D216, finaloproutput[],4, FALSE)</f>
        <v>#N/A</v>
      </c>
      <c r="F216" s="14" t="e">
        <f t="shared" ref="F216:F279" si="25">SUM(C216:E216)</f>
        <v>#N/A</v>
      </c>
      <c r="G216" s="14">
        <f>'Match Score and Team Input'!I216</f>
        <v>0</v>
      </c>
      <c r="H216" s="14" t="e">
        <f t="shared" ref="H216:H279" si="26">(F216-G216)</f>
        <v>#N/A</v>
      </c>
      <c r="I216" s="14" t="e">
        <f t="shared" ref="I216:I279" si="27">O216</f>
        <v>#N/A</v>
      </c>
      <c r="J216" s="7" t="e">
        <f>VLOOKUP('Match Score and Team Input'!E216, finaloproutput[], 4, FALSE)</f>
        <v>#N/A</v>
      </c>
      <c r="K216" s="7" t="e">
        <f>VLOOKUP('Match Score and Team Input'!F216, finaloproutput[], 4, FALSE)</f>
        <v>#N/A</v>
      </c>
      <c r="L216" s="7" t="e">
        <f>VLOOKUP('Match Score and Team Input'!G216, finaloproutput[], 4, FALSE)</f>
        <v>#N/A</v>
      </c>
      <c r="M216" s="7" t="e">
        <f t="shared" ref="M216:M279" si="28">SUM(J216:L216)</f>
        <v>#N/A</v>
      </c>
      <c r="N216" s="7">
        <f>'Match Score and Team Input'!L216</f>
        <v>0</v>
      </c>
      <c r="O216" s="7" t="e">
        <f t="shared" ref="O216:O279" si="29">(M216-N216)</f>
        <v>#N/A</v>
      </c>
      <c r="P216" s="7" t="e">
        <f t="shared" ref="P216:P279" si="30">H216</f>
        <v>#N/A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</row>
    <row r="217" spans="1:132">
      <c r="A217" s="12">
        <v>216</v>
      </c>
      <c r="B217" s="12"/>
      <c r="C217" s="14" t="e">
        <f>VLOOKUP('Match Score and Team Input'!B217, finaloproutput[],4, FALSE)</f>
        <v>#N/A</v>
      </c>
      <c r="D217" s="14" t="e">
        <f>VLOOKUP('Match Score and Team Input'!C217, finaloproutput[],4, FALSE)</f>
        <v>#N/A</v>
      </c>
      <c r="E217" s="14" t="e">
        <f>VLOOKUP('Match Score and Team Input'!D217, finaloproutput[],4, FALSE)</f>
        <v>#N/A</v>
      </c>
      <c r="F217" s="14" t="e">
        <f t="shared" si="25"/>
        <v>#N/A</v>
      </c>
      <c r="G217" s="14">
        <f>'Match Score and Team Input'!I217</f>
        <v>0</v>
      </c>
      <c r="H217" s="14" t="e">
        <f t="shared" si="26"/>
        <v>#N/A</v>
      </c>
      <c r="I217" s="14" t="e">
        <f t="shared" si="27"/>
        <v>#N/A</v>
      </c>
      <c r="J217" s="7" t="e">
        <f>VLOOKUP('Match Score and Team Input'!E217, finaloproutput[], 4, FALSE)</f>
        <v>#N/A</v>
      </c>
      <c r="K217" s="7" t="e">
        <f>VLOOKUP('Match Score and Team Input'!F217, finaloproutput[], 4, FALSE)</f>
        <v>#N/A</v>
      </c>
      <c r="L217" s="7" t="e">
        <f>VLOOKUP('Match Score and Team Input'!G217, finaloproutput[], 4, FALSE)</f>
        <v>#N/A</v>
      </c>
      <c r="M217" s="7" t="e">
        <f t="shared" si="28"/>
        <v>#N/A</v>
      </c>
      <c r="N217" s="7">
        <f>'Match Score and Team Input'!L217</f>
        <v>0</v>
      </c>
      <c r="O217" s="7" t="e">
        <f t="shared" si="29"/>
        <v>#N/A</v>
      </c>
      <c r="P217" s="7" t="e">
        <f t="shared" si="30"/>
        <v>#N/A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</row>
    <row r="218" spans="1:132">
      <c r="A218" s="12">
        <v>217</v>
      </c>
      <c r="B218" s="12"/>
      <c r="C218" s="14" t="e">
        <f>VLOOKUP('Match Score and Team Input'!B218, finaloproutput[],4, FALSE)</f>
        <v>#N/A</v>
      </c>
      <c r="D218" s="14" t="e">
        <f>VLOOKUP('Match Score and Team Input'!C218, finaloproutput[],4, FALSE)</f>
        <v>#N/A</v>
      </c>
      <c r="E218" s="14" t="e">
        <f>VLOOKUP('Match Score and Team Input'!D218, finaloproutput[],4, FALSE)</f>
        <v>#N/A</v>
      </c>
      <c r="F218" s="14" t="e">
        <f t="shared" si="25"/>
        <v>#N/A</v>
      </c>
      <c r="G218" s="14">
        <f>'Match Score and Team Input'!I218</f>
        <v>0</v>
      </c>
      <c r="H218" s="14" t="e">
        <f t="shared" si="26"/>
        <v>#N/A</v>
      </c>
      <c r="I218" s="14" t="e">
        <f t="shared" si="27"/>
        <v>#N/A</v>
      </c>
      <c r="J218" s="7" t="e">
        <f>VLOOKUP('Match Score and Team Input'!E218, finaloproutput[], 4, FALSE)</f>
        <v>#N/A</v>
      </c>
      <c r="K218" s="7" t="e">
        <f>VLOOKUP('Match Score and Team Input'!F218, finaloproutput[], 4, FALSE)</f>
        <v>#N/A</v>
      </c>
      <c r="L218" s="7" t="e">
        <f>VLOOKUP('Match Score and Team Input'!G218, finaloproutput[], 4, FALSE)</f>
        <v>#N/A</v>
      </c>
      <c r="M218" s="7" t="e">
        <f t="shared" si="28"/>
        <v>#N/A</v>
      </c>
      <c r="N218" s="7">
        <f>'Match Score and Team Input'!L218</f>
        <v>0</v>
      </c>
      <c r="O218" s="7" t="e">
        <f t="shared" si="29"/>
        <v>#N/A</v>
      </c>
      <c r="P218" s="7" t="e">
        <f t="shared" si="30"/>
        <v>#N/A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</row>
    <row r="219" spans="1:132">
      <c r="A219" s="12">
        <v>218</v>
      </c>
      <c r="B219" s="12"/>
      <c r="C219" s="14" t="e">
        <f>VLOOKUP('Match Score and Team Input'!B219, finaloproutput[],4, FALSE)</f>
        <v>#N/A</v>
      </c>
      <c r="D219" s="14" t="e">
        <f>VLOOKUP('Match Score and Team Input'!C219, finaloproutput[],4, FALSE)</f>
        <v>#N/A</v>
      </c>
      <c r="E219" s="14" t="e">
        <f>VLOOKUP('Match Score and Team Input'!D219, finaloproutput[],4, FALSE)</f>
        <v>#N/A</v>
      </c>
      <c r="F219" s="14" t="e">
        <f t="shared" si="25"/>
        <v>#N/A</v>
      </c>
      <c r="G219" s="14">
        <f>'Match Score and Team Input'!I219</f>
        <v>0</v>
      </c>
      <c r="H219" s="14" t="e">
        <f t="shared" si="26"/>
        <v>#N/A</v>
      </c>
      <c r="I219" s="14" t="e">
        <f t="shared" si="27"/>
        <v>#N/A</v>
      </c>
      <c r="J219" s="7" t="e">
        <f>VLOOKUP('Match Score and Team Input'!E219, finaloproutput[], 4, FALSE)</f>
        <v>#N/A</v>
      </c>
      <c r="K219" s="7" t="e">
        <f>VLOOKUP('Match Score and Team Input'!F219, finaloproutput[], 4, FALSE)</f>
        <v>#N/A</v>
      </c>
      <c r="L219" s="7" t="e">
        <f>VLOOKUP('Match Score and Team Input'!G219, finaloproutput[], 4, FALSE)</f>
        <v>#N/A</v>
      </c>
      <c r="M219" s="7" t="e">
        <f t="shared" si="28"/>
        <v>#N/A</v>
      </c>
      <c r="N219" s="7">
        <f>'Match Score and Team Input'!L219</f>
        <v>0</v>
      </c>
      <c r="O219" s="7" t="e">
        <f t="shared" si="29"/>
        <v>#N/A</v>
      </c>
      <c r="P219" s="7" t="e">
        <f t="shared" si="30"/>
        <v>#N/A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</row>
    <row r="220" spans="1:132">
      <c r="A220" s="12">
        <v>219</v>
      </c>
      <c r="B220" s="12"/>
      <c r="C220" s="14" t="e">
        <f>VLOOKUP('Match Score and Team Input'!B220, finaloproutput[],4, FALSE)</f>
        <v>#N/A</v>
      </c>
      <c r="D220" s="14" t="e">
        <f>VLOOKUP('Match Score and Team Input'!C220, finaloproutput[],4, FALSE)</f>
        <v>#N/A</v>
      </c>
      <c r="E220" s="14" t="e">
        <f>VLOOKUP('Match Score and Team Input'!D220, finaloproutput[],4, FALSE)</f>
        <v>#N/A</v>
      </c>
      <c r="F220" s="14" t="e">
        <f t="shared" si="25"/>
        <v>#N/A</v>
      </c>
      <c r="G220" s="14">
        <f>'Match Score and Team Input'!I220</f>
        <v>0</v>
      </c>
      <c r="H220" s="14" t="e">
        <f t="shared" si="26"/>
        <v>#N/A</v>
      </c>
      <c r="I220" s="14" t="e">
        <f t="shared" si="27"/>
        <v>#N/A</v>
      </c>
      <c r="J220" s="7" t="e">
        <f>VLOOKUP('Match Score and Team Input'!E220, finaloproutput[], 4, FALSE)</f>
        <v>#N/A</v>
      </c>
      <c r="K220" s="7" t="e">
        <f>VLOOKUP('Match Score and Team Input'!F220, finaloproutput[], 4, FALSE)</f>
        <v>#N/A</v>
      </c>
      <c r="L220" s="7" t="e">
        <f>VLOOKUP('Match Score and Team Input'!G220, finaloproutput[], 4, FALSE)</f>
        <v>#N/A</v>
      </c>
      <c r="M220" s="7" t="e">
        <f t="shared" si="28"/>
        <v>#N/A</v>
      </c>
      <c r="N220" s="7">
        <f>'Match Score and Team Input'!L220</f>
        <v>0</v>
      </c>
      <c r="O220" s="7" t="e">
        <f t="shared" si="29"/>
        <v>#N/A</v>
      </c>
      <c r="P220" s="7" t="e">
        <f t="shared" si="30"/>
        <v>#N/A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</row>
    <row r="221" spans="1:132">
      <c r="A221" s="12">
        <v>220</v>
      </c>
      <c r="B221" s="12"/>
      <c r="C221" s="14" t="e">
        <f>VLOOKUP('Match Score and Team Input'!B221, finaloproutput[],4, FALSE)</f>
        <v>#N/A</v>
      </c>
      <c r="D221" s="14" t="e">
        <f>VLOOKUP('Match Score and Team Input'!C221, finaloproutput[],4, FALSE)</f>
        <v>#N/A</v>
      </c>
      <c r="E221" s="14" t="e">
        <f>VLOOKUP('Match Score and Team Input'!D221, finaloproutput[],4, FALSE)</f>
        <v>#N/A</v>
      </c>
      <c r="F221" s="14" t="e">
        <f t="shared" si="25"/>
        <v>#N/A</v>
      </c>
      <c r="G221" s="14">
        <f>'Match Score and Team Input'!I221</f>
        <v>0</v>
      </c>
      <c r="H221" s="14" t="e">
        <f t="shared" si="26"/>
        <v>#N/A</v>
      </c>
      <c r="I221" s="14" t="e">
        <f t="shared" si="27"/>
        <v>#N/A</v>
      </c>
      <c r="J221" s="7" t="e">
        <f>VLOOKUP('Match Score and Team Input'!E221, finaloproutput[], 4, FALSE)</f>
        <v>#N/A</v>
      </c>
      <c r="K221" s="7" t="e">
        <f>VLOOKUP('Match Score and Team Input'!F221, finaloproutput[], 4, FALSE)</f>
        <v>#N/A</v>
      </c>
      <c r="L221" s="7" t="e">
        <f>VLOOKUP('Match Score and Team Input'!G221, finaloproutput[], 4, FALSE)</f>
        <v>#N/A</v>
      </c>
      <c r="M221" s="7" t="e">
        <f t="shared" si="28"/>
        <v>#N/A</v>
      </c>
      <c r="N221" s="7">
        <f>'Match Score and Team Input'!L221</f>
        <v>0</v>
      </c>
      <c r="O221" s="7" t="e">
        <f t="shared" si="29"/>
        <v>#N/A</v>
      </c>
      <c r="P221" s="7" t="e">
        <f t="shared" si="30"/>
        <v>#N/A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</row>
    <row r="222" spans="1:132">
      <c r="A222" s="12">
        <v>221</v>
      </c>
      <c r="B222" s="12"/>
      <c r="C222" s="14" t="e">
        <f>VLOOKUP('Match Score and Team Input'!B222, finaloproutput[],4, FALSE)</f>
        <v>#N/A</v>
      </c>
      <c r="D222" s="14" t="e">
        <f>VLOOKUP('Match Score and Team Input'!C222, finaloproutput[],4, FALSE)</f>
        <v>#N/A</v>
      </c>
      <c r="E222" s="14" t="e">
        <f>VLOOKUP('Match Score and Team Input'!D222, finaloproutput[],4, FALSE)</f>
        <v>#N/A</v>
      </c>
      <c r="F222" s="14" t="e">
        <f t="shared" si="25"/>
        <v>#N/A</v>
      </c>
      <c r="G222" s="14">
        <f>'Match Score and Team Input'!I222</f>
        <v>0</v>
      </c>
      <c r="H222" s="14" t="e">
        <f t="shared" si="26"/>
        <v>#N/A</v>
      </c>
      <c r="I222" s="14" t="e">
        <f t="shared" si="27"/>
        <v>#N/A</v>
      </c>
      <c r="J222" s="7" t="e">
        <f>VLOOKUP('Match Score and Team Input'!E222, finaloproutput[], 4, FALSE)</f>
        <v>#N/A</v>
      </c>
      <c r="K222" s="7" t="e">
        <f>VLOOKUP('Match Score and Team Input'!F222, finaloproutput[], 4, FALSE)</f>
        <v>#N/A</v>
      </c>
      <c r="L222" s="7" t="e">
        <f>VLOOKUP('Match Score and Team Input'!G222, finaloproutput[], 4, FALSE)</f>
        <v>#N/A</v>
      </c>
      <c r="M222" s="7" t="e">
        <f t="shared" si="28"/>
        <v>#N/A</v>
      </c>
      <c r="N222" s="7">
        <f>'Match Score and Team Input'!L222</f>
        <v>0</v>
      </c>
      <c r="O222" s="7" t="e">
        <f t="shared" si="29"/>
        <v>#N/A</v>
      </c>
      <c r="P222" s="7" t="e">
        <f t="shared" si="30"/>
        <v>#N/A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</row>
    <row r="223" spans="1:132">
      <c r="A223" s="12">
        <v>222</v>
      </c>
      <c r="B223" s="12"/>
      <c r="C223" s="14" t="e">
        <f>VLOOKUP('Match Score and Team Input'!B223, finaloproutput[],4, FALSE)</f>
        <v>#N/A</v>
      </c>
      <c r="D223" s="14" t="e">
        <f>VLOOKUP('Match Score and Team Input'!C223, finaloproutput[],4, FALSE)</f>
        <v>#N/A</v>
      </c>
      <c r="E223" s="14" t="e">
        <f>VLOOKUP('Match Score and Team Input'!D223, finaloproutput[],4, FALSE)</f>
        <v>#N/A</v>
      </c>
      <c r="F223" s="14" t="e">
        <f t="shared" si="25"/>
        <v>#N/A</v>
      </c>
      <c r="G223" s="14">
        <f>'Match Score and Team Input'!I223</f>
        <v>0</v>
      </c>
      <c r="H223" s="14" t="e">
        <f t="shared" si="26"/>
        <v>#N/A</v>
      </c>
      <c r="I223" s="14" t="e">
        <f t="shared" si="27"/>
        <v>#N/A</v>
      </c>
      <c r="J223" s="7" t="e">
        <f>VLOOKUP('Match Score and Team Input'!E223, finaloproutput[], 4, FALSE)</f>
        <v>#N/A</v>
      </c>
      <c r="K223" s="7" t="e">
        <f>VLOOKUP('Match Score and Team Input'!F223, finaloproutput[], 4, FALSE)</f>
        <v>#N/A</v>
      </c>
      <c r="L223" s="7" t="e">
        <f>VLOOKUP('Match Score and Team Input'!G223, finaloproutput[], 4, FALSE)</f>
        <v>#N/A</v>
      </c>
      <c r="M223" s="7" t="e">
        <f t="shared" si="28"/>
        <v>#N/A</v>
      </c>
      <c r="N223" s="7">
        <f>'Match Score and Team Input'!L223</f>
        <v>0</v>
      </c>
      <c r="O223" s="7" t="e">
        <f t="shared" si="29"/>
        <v>#N/A</v>
      </c>
      <c r="P223" s="7" t="e">
        <f t="shared" si="30"/>
        <v>#N/A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</row>
    <row r="224" spans="1:132">
      <c r="A224" s="12">
        <v>223</v>
      </c>
      <c r="B224" s="12"/>
      <c r="C224" s="14" t="e">
        <f>VLOOKUP('Match Score and Team Input'!B224, finaloproutput[],4, FALSE)</f>
        <v>#N/A</v>
      </c>
      <c r="D224" s="14" t="e">
        <f>VLOOKUP('Match Score and Team Input'!C224, finaloproutput[],4, FALSE)</f>
        <v>#N/A</v>
      </c>
      <c r="E224" s="14" t="e">
        <f>VLOOKUP('Match Score and Team Input'!D224, finaloproutput[],4, FALSE)</f>
        <v>#N/A</v>
      </c>
      <c r="F224" s="14" t="e">
        <f t="shared" si="25"/>
        <v>#N/A</v>
      </c>
      <c r="G224" s="14">
        <f>'Match Score and Team Input'!I224</f>
        <v>0</v>
      </c>
      <c r="H224" s="14" t="e">
        <f t="shared" si="26"/>
        <v>#N/A</v>
      </c>
      <c r="I224" s="14" t="e">
        <f t="shared" si="27"/>
        <v>#N/A</v>
      </c>
      <c r="J224" s="7" t="e">
        <f>VLOOKUP('Match Score and Team Input'!E224, finaloproutput[], 4, FALSE)</f>
        <v>#N/A</v>
      </c>
      <c r="K224" s="7" t="e">
        <f>VLOOKUP('Match Score and Team Input'!F224, finaloproutput[], 4, FALSE)</f>
        <v>#N/A</v>
      </c>
      <c r="L224" s="7" t="e">
        <f>VLOOKUP('Match Score and Team Input'!G224, finaloproutput[], 4, FALSE)</f>
        <v>#N/A</v>
      </c>
      <c r="M224" s="7" t="e">
        <f t="shared" si="28"/>
        <v>#N/A</v>
      </c>
      <c r="N224" s="7">
        <f>'Match Score and Team Input'!L224</f>
        <v>0</v>
      </c>
      <c r="O224" s="7" t="e">
        <f t="shared" si="29"/>
        <v>#N/A</v>
      </c>
      <c r="P224" s="7" t="e">
        <f t="shared" si="30"/>
        <v>#N/A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</row>
    <row r="225" spans="1:132">
      <c r="A225" s="12">
        <v>224</v>
      </c>
      <c r="B225" s="12"/>
      <c r="C225" s="14" t="e">
        <f>VLOOKUP('Match Score and Team Input'!B225, finaloproutput[],4, FALSE)</f>
        <v>#N/A</v>
      </c>
      <c r="D225" s="14" t="e">
        <f>VLOOKUP('Match Score and Team Input'!C225, finaloproutput[],4, FALSE)</f>
        <v>#N/A</v>
      </c>
      <c r="E225" s="14" t="e">
        <f>VLOOKUP('Match Score and Team Input'!D225, finaloproutput[],4, FALSE)</f>
        <v>#N/A</v>
      </c>
      <c r="F225" s="14" t="e">
        <f t="shared" si="25"/>
        <v>#N/A</v>
      </c>
      <c r="G225" s="14">
        <f>'Match Score and Team Input'!I225</f>
        <v>0</v>
      </c>
      <c r="H225" s="14" t="e">
        <f t="shared" si="26"/>
        <v>#N/A</v>
      </c>
      <c r="I225" s="14" t="e">
        <f t="shared" si="27"/>
        <v>#N/A</v>
      </c>
      <c r="J225" s="7" t="e">
        <f>VLOOKUP('Match Score and Team Input'!E225, finaloproutput[], 4, FALSE)</f>
        <v>#N/A</v>
      </c>
      <c r="K225" s="7" t="e">
        <f>VLOOKUP('Match Score and Team Input'!F225, finaloproutput[], 4, FALSE)</f>
        <v>#N/A</v>
      </c>
      <c r="L225" s="7" t="e">
        <f>VLOOKUP('Match Score and Team Input'!G225, finaloproutput[], 4, FALSE)</f>
        <v>#N/A</v>
      </c>
      <c r="M225" s="7" t="e">
        <f t="shared" si="28"/>
        <v>#N/A</v>
      </c>
      <c r="N225" s="7">
        <f>'Match Score and Team Input'!L225</f>
        <v>0</v>
      </c>
      <c r="O225" s="7" t="e">
        <f t="shared" si="29"/>
        <v>#N/A</v>
      </c>
      <c r="P225" s="7" t="e">
        <f t="shared" si="30"/>
        <v>#N/A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</row>
    <row r="226" spans="1:132">
      <c r="A226" s="12">
        <v>225</v>
      </c>
      <c r="B226" s="12"/>
      <c r="C226" s="14" t="e">
        <f>VLOOKUP('Match Score and Team Input'!B226, finaloproutput[],4, FALSE)</f>
        <v>#N/A</v>
      </c>
      <c r="D226" s="14" t="e">
        <f>VLOOKUP('Match Score and Team Input'!C226, finaloproutput[],4, FALSE)</f>
        <v>#N/A</v>
      </c>
      <c r="E226" s="14" t="e">
        <f>VLOOKUP('Match Score and Team Input'!D226, finaloproutput[],4, FALSE)</f>
        <v>#N/A</v>
      </c>
      <c r="F226" s="14" t="e">
        <f t="shared" si="25"/>
        <v>#N/A</v>
      </c>
      <c r="G226" s="14">
        <f>'Match Score and Team Input'!I226</f>
        <v>0</v>
      </c>
      <c r="H226" s="14" t="e">
        <f t="shared" si="26"/>
        <v>#N/A</v>
      </c>
      <c r="I226" s="14" t="e">
        <f t="shared" si="27"/>
        <v>#N/A</v>
      </c>
      <c r="J226" s="7" t="e">
        <f>VLOOKUP('Match Score and Team Input'!E226, finaloproutput[], 4, FALSE)</f>
        <v>#N/A</v>
      </c>
      <c r="K226" s="7" t="e">
        <f>VLOOKUP('Match Score and Team Input'!F226, finaloproutput[], 4, FALSE)</f>
        <v>#N/A</v>
      </c>
      <c r="L226" s="7" t="e">
        <f>VLOOKUP('Match Score and Team Input'!G226, finaloproutput[], 4, FALSE)</f>
        <v>#N/A</v>
      </c>
      <c r="M226" s="7" t="e">
        <f t="shared" si="28"/>
        <v>#N/A</v>
      </c>
      <c r="N226" s="7">
        <f>'Match Score and Team Input'!L226</f>
        <v>0</v>
      </c>
      <c r="O226" s="7" t="e">
        <f t="shared" si="29"/>
        <v>#N/A</v>
      </c>
      <c r="P226" s="7" t="e">
        <f t="shared" si="30"/>
        <v>#N/A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</row>
    <row r="227" spans="1:132">
      <c r="A227" s="12">
        <v>226</v>
      </c>
      <c r="B227" s="12"/>
      <c r="C227" s="14" t="e">
        <f>VLOOKUP('Match Score and Team Input'!B227, finaloproutput[],4, FALSE)</f>
        <v>#N/A</v>
      </c>
      <c r="D227" s="14" t="e">
        <f>VLOOKUP('Match Score and Team Input'!C227, finaloproutput[],4, FALSE)</f>
        <v>#N/A</v>
      </c>
      <c r="E227" s="14" t="e">
        <f>VLOOKUP('Match Score and Team Input'!D227, finaloproutput[],4, FALSE)</f>
        <v>#N/A</v>
      </c>
      <c r="F227" s="14" t="e">
        <f t="shared" si="25"/>
        <v>#N/A</v>
      </c>
      <c r="G227" s="14">
        <f>'Match Score and Team Input'!I227</f>
        <v>0</v>
      </c>
      <c r="H227" s="14" t="e">
        <f t="shared" si="26"/>
        <v>#N/A</v>
      </c>
      <c r="I227" s="14" t="e">
        <f t="shared" si="27"/>
        <v>#N/A</v>
      </c>
      <c r="J227" s="7" t="e">
        <f>VLOOKUP('Match Score and Team Input'!E227, finaloproutput[], 4, FALSE)</f>
        <v>#N/A</v>
      </c>
      <c r="K227" s="7" t="e">
        <f>VLOOKUP('Match Score and Team Input'!F227, finaloproutput[], 4, FALSE)</f>
        <v>#N/A</v>
      </c>
      <c r="L227" s="7" t="e">
        <f>VLOOKUP('Match Score and Team Input'!G227, finaloproutput[], 4, FALSE)</f>
        <v>#N/A</v>
      </c>
      <c r="M227" s="7" t="e">
        <f t="shared" si="28"/>
        <v>#N/A</v>
      </c>
      <c r="N227" s="7">
        <f>'Match Score and Team Input'!L227</f>
        <v>0</v>
      </c>
      <c r="O227" s="7" t="e">
        <f t="shared" si="29"/>
        <v>#N/A</v>
      </c>
      <c r="P227" s="7" t="e">
        <f t="shared" si="30"/>
        <v>#N/A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</row>
    <row r="228" spans="1:132">
      <c r="A228" s="12">
        <v>227</v>
      </c>
      <c r="B228" s="12"/>
      <c r="C228" s="14" t="e">
        <f>VLOOKUP('Match Score and Team Input'!B228, finaloproutput[],4, FALSE)</f>
        <v>#N/A</v>
      </c>
      <c r="D228" s="14" t="e">
        <f>VLOOKUP('Match Score and Team Input'!C228, finaloproutput[],4, FALSE)</f>
        <v>#N/A</v>
      </c>
      <c r="E228" s="14" t="e">
        <f>VLOOKUP('Match Score and Team Input'!D228, finaloproutput[],4, FALSE)</f>
        <v>#N/A</v>
      </c>
      <c r="F228" s="14" t="e">
        <f t="shared" si="25"/>
        <v>#N/A</v>
      </c>
      <c r="G228" s="14">
        <f>'Match Score and Team Input'!I228</f>
        <v>0</v>
      </c>
      <c r="H228" s="14" t="e">
        <f t="shared" si="26"/>
        <v>#N/A</v>
      </c>
      <c r="I228" s="14" t="e">
        <f t="shared" si="27"/>
        <v>#N/A</v>
      </c>
      <c r="J228" s="7" t="e">
        <f>VLOOKUP('Match Score and Team Input'!E228, finaloproutput[], 4, FALSE)</f>
        <v>#N/A</v>
      </c>
      <c r="K228" s="7" t="e">
        <f>VLOOKUP('Match Score and Team Input'!F228, finaloproutput[], 4, FALSE)</f>
        <v>#N/A</v>
      </c>
      <c r="L228" s="7" t="e">
        <f>VLOOKUP('Match Score and Team Input'!G228, finaloproutput[], 4, FALSE)</f>
        <v>#N/A</v>
      </c>
      <c r="M228" s="7" t="e">
        <f t="shared" si="28"/>
        <v>#N/A</v>
      </c>
      <c r="N228" s="7">
        <f>'Match Score and Team Input'!L228</f>
        <v>0</v>
      </c>
      <c r="O228" s="7" t="e">
        <f t="shared" si="29"/>
        <v>#N/A</v>
      </c>
      <c r="P228" s="7" t="e">
        <f t="shared" si="30"/>
        <v>#N/A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</row>
    <row r="229" spans="1:132">
      <c r="A229" s="12">
        <v>228</v>
      </c>
      <c r="B229" s="12"/>
      <c r="C229" s="14" t="e">
        <f>VLOOKUP('Match Score and Team Input'!B229, finaloproutput[],4, FALSE)</f>
        <v>#N/A</v>
      </c>
      <c r="D229" s="14" t="e">
        <f>VLOOKUP('Match Score and Team Input'!C229, finaloproutput[],4, FALSE)</f>
        <v>#N/A</v>
      </c>
      <c r="E229" s="14" t="e">
        <f>VLOOKUP('Match Score and Team Input'!D229, finaloproutput[],4, FALSE)</f>
        <v>#N/A</v>
      </c>
      <c r="F229" s="14" t="e">
        <f t="shared" si="25"/>
        <v>#N/A</v>
      </c>
      <c r="G229" s="14">
        <f>'Match Score and Team Input'!I229</f>
        <v>0</v>
      </c>
      <c r="H229" s="14" t="e">
        <f t="shared" si="26"/>
        <v>#N/A</v>
      </c>
      <c r="I229" s="14" t="e">
        <f t="shared" si="27"/>
        <v>#N/A</v>
      </c>
      <c r="J229" s="7" t="e">
        <f>VLOOKUP('Match Score and Team Input'!E229, finaloproutput[], 4, FALSE)</f>
        <v>#N/A</v>
      </c>
      <c r="K229" s="7" t="e">
        <f>VLOOKUP('Match Score and Team Input'!F229, finaloproutput[], 4, FALSE)</f>
        <v>#N/A</v>
      </c>
      <c r="L229" s="7" t="e">
        <f>VLOOKUP('Match Score and Team Input'!G229, finaloproutput[], 4, FALSE)</f>
        <v>#N/A</v>
      </c>
      <c r="M229" s="7" t="e">
        <f t="shared" si="28"/>
        <v>#N/A</v>
      </c>
      <c r="N229" s="7">
        <f>'Match Score and Team Input'!L229</f>
        <v>0</v>
      </c>
      <c r="O229" s="7" t="e">
        <f t="shared" si="29"/>
        <v>#N/A</v>
      </c>
      <c r="P229" s="7" t="e">
        <f t="shared" si="30"/>
        <v>#N/A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</row>
    <row r="230" spans="1:132">
      <c r="A230" s="12">
        <v>229</v>
      </c>
      <c r="B230" s="12"/>
      <c r="C230" s="14" t="e">
        <f>VLOOKUP('Match Score and Team Input'!B230, finaloproutput[],4, FALSE)</f>
        <v>#N/A</v>
      </c>
      <c r="D230" s="14" t="e">
        <f>VLOOKUP('Match Score and Team Input'!C230, finaloproutput[],4, FALSE)</f>
        <v>#N/A</v>
      </c>
      <c r="E230" s="14" t="e">
        <f>VLOOKUP('Match Score and Team Input'!D230, finaloproutput[],4, FALSE)</f>
        <v>#N/A</v>
      </c>
      <c r="F230" s="14" t="e">
        <f t="shared" si="25"/>
        <v>#N/A</v>
      </c>
      <c r="G230" s="14">
        <f>'Match Score and Team Input'!I230</f>
        <v>0</v>
      </c>
      <c r="H230" s="14" t="e">
        <f t="shared" si="26"/>
        <v>#N/A</v>
      </c>
      <c r="I230" s="14" t="e">
        <f t="shared" si="27"/>
        <v>#N/A</v>
      </c>
      <c r="J230" s="7" t="e">
        <f>VLOOKUP('Match Score and Team Input'!E230, finaloproutput[], 4, FALSE)</f>
        <v>#N/A</v>
      </c>
      <c r="K230" s="7" t="e">
        <f>VLOOKUP('Match Score and Team Input'!F230, finaloproutput[], 4, FALSE)</f>
        <v>#N/A</v>
      </c>
      <c r="L230" s="7" t="e">
        <f>VLOOKUP('Match Score and Team Input'!G230, finaloproutput[], 4, FALSE)</f>
        <v>#N/A</v>
      </c>
      <c r="M230" s="7" t="e">
        <f t="shared" si="28"/>
        <v>#N/A</v>
      </c>
      <c r="N230" s="7">
        <f>'Match Score and Team Input'!L230</f>
        <v>0</v>
      </c>
      <c r="O230" s="7" t="e">
        <f t="shared" si="29"/>
        <v>#N/A</v>
      </c>
      <c r="P230" s="7" t="e">
        <f t="shared" si="30"/>
        <v>#N/A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</row>
    <row r="231" spans="1:132">
      <c r="A231" s="12">
        <v>230</v>
      </c>
      <c r="B231" s="12"/>
      <c r="C231" s="14" t="e">
        <f>VLOOKUP('Match Score and Team Input'!B231, finaloproutput[],4, FALSE)</f>
        <v>#N/A</v>
      </c>
      <c r="D231" s="14" t="e">
        <f>VLOOKUP('Match Score and Team Input'!C231, finaloproutput[],4, FALSE)</f>
        <v>#N/A</v>
      </c>
      <c r="E231" s="14" t="e">
        <f>VLOOKUP('Match Score and Team Input'!D231, finaloproutput[],4, FALSE)</f>
        <v>#N/A</v>
      </c>
      <c r="F231" s="14" t="e">
        <f t="shared" si="25"/>
        <v>#N/A</v>
      </c>
      <c r="G231" s="14">
        <f>'Match Score and Team Input'!I231</f>
        <v>0</v>
      </c>
      <c r="H231" s="14" t="e">
        <f t="shared" si="26"/>
        <v>#N/A</v>
      </c>
      <c r="I231" s="14" t="e">
        <f t="shared" si="27"/>
        <v>#N/A</v>
      </c>
      <c r="J231" s="7" t="e">
        <f>VLOOKUP('Match Score and Team Input'!E231, finaloproutput[], 4, FALSE)</f>
        <v>#N/A</v>
      </c>
      <c r="K231" s="7" t="e">
        <f>VLOOKUP('Match Score and Team Input'!F231, finaloproutput[], 4, FALSE)</f>
        <v>#N/A</v>
      </c>
      <c r="L231" s="7" t="e">
        <f>VLOOKUP('Match Score and Team Input'!G231, finaloproutput[], 4, FALSE)</f>
        <v>#N/A</v>
      </c>
      <c r="M231" s="7" t="e">
        <f t="shared" si="28"/>
        <v>#N/A</v>
      </c>
      <c r="N231" s="7">
        <f>'Match Score and Team Input'!L231</f>
        <v>0</v>
      </c>
      <c r="O231" s="7" t="e">
        <f t="shared" si="29"/>
        <v>#N/A</v>
      </c>
      <c r="P231" s="7" t="e">
        <f t="shared" si="30"/>
        <v>#N/A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</row>
    <row r="232" spans="1:132">
      <c r="A232" s="12">
        <v>231</v>
      </c>
      <c r="B232" s="12"/>
      <c r="C232" s="14" t="e">
        <f>VLOOKUP('Match Score and Team Input'!B232, finaloproutput[],4, FALSE)</f>
        <v>#N/A</v>
      </c>
      <c r="D232" s="14" t="e">
        <f>VLOOKUP('Match Score and Team Input'!C232, finaloproutput[],4, FALSE)</f>
        <v>#N/A</v>
      </c>
      <c r="E232" s="14" t="e">
        <f>VLOOKUP('Match Score and Team Input'!D232, finaloproutput[],4, FALSE)</f>
        <v>#N/A</v>
      </c>
      <c r="F232" s="14" t="e">
        <f t="shared" si="25"/>
        <v>#N/A</v>
      </c>
      <c r="G232" s="14">
        <f>'Match Score and Team Input'!I232</f>
        <v>0</v>
      </c>
      <c r="H232" s="14" t="e">
        <f t="shared" si="26"/>
        <v>#N/A</v>
      </c>
      <c r="I232" s="14" t="e">
        <f t="shared" si="27"/>
        <v>#N/A</v>
      </c>
      <c r="J232" s="7" t="e">
        <f>VLOOKUP('Match Score and Team Input'!E232, finaloproutput[], 4, FALSE)</f>
        <v>#N/A</v>
      </c>
      <c r="K232" s="7" t="e">
        <f>VLOOKUP('Match Score and Team Input'!F232, finaloproutput[], 4, FALSE)</f>
        <v>#N/A</v>
      </c>
      <c r="L232" s="7" t="e">
        <f>VLOOKUP('Match Score and Team Input'!G232, finaloproutput[], 4, FALSE)</f>
        <v>#N/A</v>
      </c>
      <c r="M232" s="7" t="e">
        <f t="shared" si="28"/>
        <v>#N/A</v>
      </c>
      <c r="N232" s="7">
        <f>'Match Score and Team Input'!L232</f>
        <v>0</v>
      </c>
      <c r="O232" s="7" t="e">
        <f t="shared" si="29"/>
        <v>#N/A</v>
      </c>
      <c r="P232" s="7" t="e">
        <f t="shared" si="30"/>
        <v>#N/A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</row>
    <row r="233" spans="1:132">
      <c r="A233" s="12">
        <v>232</v>
      </c>
      <c r="B233" s="12"/>
      <c r="C233" s="14" t="e">
        <f>VLOOKUP('Match Score and Team Input'!B233, finaloproutput[],4, FALSE)</f>
        <v>#N/A</v>
      </c>
      <c r="D233" s="14" t="e">
        <f>VLOOKUP('Match Score and Team Input'!C233, finaloproutput[],4, FALSE)</f>
        <v>#N/A</v>
      </c>
      <c r="E233" s="14" t="e">
        <f>VLOOKUP('Match Score and Team Input'!D233, finaloproutput[],4, FALSE)</f>
        <v>#N/A</v>
      </c>
      <c r="F233" s="14" t="e">
        <f t="shared" si="25"/>
        <v>#N/A</v>
      </c>
      <c r="G233" s="14">
        <f>'Match Score and Team Input'!I233</f>
        <v>0</v>
      </c>
      <c r="H233" s="14" t="e">
        <f t="shared" si="26"/>
        <v>#N/A</v>
      </c>
      <c r="I233" s="14" t="e">
        <f t="shared" si="27"/>
        <v>#N/A</v>
      </c>
      <c r="J233" s="7" t="e">
        <f>VLOOKUP('Match Score and Team Input'!E233, finaloproutput[], 4, FALSE)</f>
        <v>#N/A</v>
      </c>
      <c r="K233" s="7" t="e">
        <f>VLOOKUP('Match Score and Team Input'!F233, finaloproutput[], 4, FALSE)</f>
        <v>#N/A</v>
      </c>
      <c r="L233" s="7" t="e">
        <f>VLOOKUP('Match Score and Team Input'!G233, finaloproutput[], 4, FALSE)</f>
        <v>#N/A</v>
      </c>
      <c r="M233" s="7" t="e">
        <f t="shared" si="28"/>
        <v>#N/A</v>
      </c>
      <c r="N233" s="7">
        <f>'Match Score and Team Input'!L233</f>
        <v>0</v>
      </c>
      <c r="O233" s="7" t="e">
        <f t="shared" si="29"/>
        <v>#N/A</v>
      </c>
      <c r="P233" s="7" t="e">
        <f t="shared" si="30"/>
        <v>#N/A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</row>
    <row r="234" spans="1:132">
      <c r="A234" s="12">
        <v>233</v>
      </c>
      <c r="B234" s="12"/>
      <c r="C234" s="14" t="e">
        <f>VLOOKUP('Match Score and Team Input'!B234, finaloproutput[],4, FALSE)</f>
        <v>#N/A</v>
      </c>
      <c r="D234" s="14" t="e">
        <f>VLOOKUP('Match Score and Team Input'!C234, finaloproutput[],4, FALSE)</f>
        <v>#N/A</v>
      </c>
      <c r="E234" s="14" t="e">
        <f>VLOOKUP('Match Score and Team Input'!D234, finaloproutput[],4, FALSE)</f>
        <v>#N/A</v>
      </c>
      <c r="F234" s="14" t="e">
        <f t="shared" si="25"/>
        <v>#N/A</v>
      </c>
      <c r="G234" s="14">
        <f>'Match Score and Team Input'!I234</f>
        <v>0</v>
      </c>
      <c r="H234" s="14" t="e">
        <f t="shared" si="26"/>
        <v>#N/A</v>
      </c>
      <c r="I234" s="14" t="e">
        <f t="shared" si="27"/>
        <v>#N/A</v>
      </c>
      <c r="J234" s="7" t="e">
        <f>VLOOKUP('Match Score and Team Input'!E234, finaloproutput[], 4, FALSE)</f>
        <v>#N/A</v>
      </c>
      <c r="K234" s="7" t="e">
        <f>VLOOKUP('Match Score and Team Input'!F234, finaloproutput[], 4, FALSE)</f>
        <v>#N/A</v>
      </c>
      <c r="L234" s="7" t="e">
        <f>VLOOKUP('Match Score and Team Input'!G234, finaloproutput[], 4, FALSE)</f>
        <v>#N/A</v>
      </c>
      <c r="M234" s="7" t="e">
        <f t="shared" si="28"/>
        <v>#N/A</v>
      </c>
      <c r="N234" s="7">
        <f>'Match Score and Team Input'!L234</f>
        <v>0</v>
      </c>
      <c r="O234" s="7" t="e">
        <f t="shared" si="29"/>
        <v>#N/A</v>
      </c>
      <c r="P234" s="7" t="e">
        <f t="shared" si="30"/>
        <v>#N/A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</row>
    <row r="235" spans="1:132">
      <c r="A235" s="12">
        <v>234</v>
      </c>
      <c r="B235" s="12"/>
      <c r="C235" s="14" t="e">
        <f>VLOOKUP('Match Score and Team Input'!B235, finaloproutput[],4, FALSE)</f>
        <v>#N/A</v>
      </c>
      <c r="D235" s="14" t="e">
        <f>VLOOKUP('Match Score and Team Input'!C235, finaloproutput[],4, FALSE)</f>
        <v>#N/A</v>
      </c>
      <c r="E235" s="14" t="e">
        <f>VLOOKUP('Match Score and Team Input'!D235, finaloproutput[],4, FALSE)</f>
        <v>#N/A</v>
      </c>
      <c r="F235" s="14" t="e">
        <f t="shared" si="25"/>
        <v>#N/A</v>
      </c>
      <c r="G235" s="14">
        <f>'Match Score and Team Input'!I235</f>
        <v>0</v>
      </c>
      <c r="H235" s="14" t="e">
        <f t="shared" si="26"/>
        <v>#N/A</v>
      </c>
      <c r="I235" s="14" t="e">
        <f t="shared" si="27"/>
        <v>#N/A</v>
      </c>
      <c r="J235" s="7" t="e">
        <f>VLOOKUP('Match Score and Team Input'!E235, finaloproutput[], 4, FALSE)</f>
        <v>#N/A</v>
      </c>
      <c r="K235" s="7" t="e">
        <f>VLOOKUP('Match Score and Team Input'!F235, finaloproutput[], 4, FALSE)</f>
        <v>#N/A</v>
      </c>
      <c r="L235" s="7" t="e">
        <f>VLOOKUP('Match Score and Team Input'!G235, finaloproutput[], 4, FALSE)</f>
        <v>#N/A</v>
      </c>
      <c r="M235" s="7" t="e">
        <f t="shared" si="28"/>
        <v>#N/A</v>
      </c>
      <c r="N235" s="7">
        <f>'Match Score and Team Input'!L235</f>
        <v>0</v>
      </c>
      <c r="O235" s="7" t="e">
        <f t="shared" si="29"/>
        <v>#N/A</v>
      </c>
      <c r="P235" s="7" t="e">
        <f t="shared" si="30"/>
        <v>#N/A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</row>
    <row r="236" spans="1:132">
      <c r="A236" s="12">
        <v>235</v>
      </c>
      <c r="B236" s="12"/>
      <c r="C236" s="14" t="e">
        <f>VLOOKUP('Match Score and Team Input'!B236, finaloproutput[],4, FALSE)</f>
        <v>#N/A</v>
      </c>
      <c r="D236" s="14" t="e">
        <f>VLOOKUP('Match Score and Team Input'!C236, finaloproutput[],4, FALSE)</f>
        <v>#N/A</v>
      </c>
      <c r="E236" s="14" t="e">
        <f>VLOOKUP('Match Score and Team Input'!D236, finaloproutput[],4, FALSE)</f>
        <v>#N/A</v>
      </c>
      <c r="F236" s="14" t="e">
        <f t="shared" si="25"/>
        <v>#N/A</v>
      </c>
      <c r="G236" s="14">
        <f>'Match Score and Team Input'!I236</f>
        <v>0</v>
      </c>
      <c r="H236" s="14" t="e">
        <f t="shared" si="26"/>
        <v>#N/A</v>
      </c>
      <c r="I236" s="14" t="e">
        <f t="shared" si="27"/>
        <v>#N/A</v>
      </c>
      <c r="J236" s="7" t="e">
        <f>VLOOKUP('Match Score and Team Input'!E236, finaloproutput[], 4, FALSE)</f>
        <v>#N/A</v>
      </c>
      <c r="K236" s="7" t="e">
        <f>VLOOKUP('Match Score and Team Input'!F236, finaloproutput[], 4, FALSE)</f>
        <v>#N/A</v>
      </c>
      <c r="L236" s="7" t="e">
        <f>VLOOKUP('Match Score and Team Input'!G236, finaloproutput[], 4, FALSE)</f>
        <v>#N/A</v>
      </c>
      <c r="M236" s="7" t="e">
        <f t="shared" si="28"/>
        <v>#N/A</v>
      </c>
      <c r="N236" s="7">
        <f>'Match Score and Team Input'!L236</f>
        <v>0</v>
      </c>
      <c r="O236" s="7" t="e">
        <f t="shared" si="29"/>
        <v>#N/A</v>
      </c>
      <c r="P236" s="7" t="e">
        <f t="shared" si="30"/>
        <v>#N/A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</row>
    <row r="237" spans="1:132">
      <c r="A237" s="12">
        <v>236</v>
      </c>
      <c r="B237" s="12"/>
      <c r="C237" s="14" t="e">
        <f>VLOOKUP('Match Score and Team Input'!B237, finaloproutput[],4, FALSE)</f>
        <v>#N/A</v>
      </c>
      <c r="D237" s="14" t="e">
        <f>VLOOKUP('Match Score and Team Input'!C237, finaloproutput[],4, FALSE)</f>
        <v>#N/A</v>
      </c>
      <c r="E237" s="14" t="e">
        <f>VLOOKUP('Match Score and Team Input'!D237, finaloproutput[],4, FALSE)</f>
        <v>#N/A</v>
      </c>
      <c r="F237" s="14" t="e">
        <f t="shared" si="25"/>
        <v>#N/A</v>
      </c>
      <c r="G237" s="14">
        <f>'Match Score and Team Input'!I237</f>
        <v>0</v>
      </c>
      <c r="H237" s="14" t="e">
        <f t="shared" si="26"/>
        <v>#N/A</v>
      </c>
      <c r="I237" s="14" t="e">
        <f t="shared" si="27"/>
        <v>#N/A</v>
      </c>
      <c r="J237" s="7" t="e">
        <f>VLOOKUP('Match Score and Team Input'!E237, finaloproutput[], 4, FALSE)</f>
        <v>#N/A</v>
      </c>
      <c r="K237" s="7" t="e">
        <f>VLOOKUP('Match Score and Team Input'!F237, finaloproutput[], 4, FALSE)</f>
        <v>#N/A</v>
      </c>
      <c r="L237" s="7" t="e">
        <f>VLOOKUP('Match Score and Team Input'!G237, finaloproutput[], 4, FALSE)</f>
        <v>#N/A</v>
      </c>
      <c r="M237" s="7" t="e">
        <f t="shared" si="28"/>
        <v>#N/A</v>
      </c>
      <c r="N237" s="7">
        <f>'Match Score and Team Input'!L237</f>
        <v>0</v>
      </c>
      <c r="O237" s="7" t="e">
        <f t="shared" si="29"/>
        <v>#N/A</v>
      </c>
      <c r="P237" s="7" t="e">
        <f t="shared" si="30"/>
        <v>#N/A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</row>
    <row r="238" spans="1:132">
      <c r="A238" s="12">
        <v>237</v>
      </c>
      <c r="B238" s="12"/>
      <c r="C238" s="14" t="e">
        <f>VLOOKUP('Match Score and Team Input'!B238, finaloproutput[],4, FALSE)</f>
        <v>#N/A</v>
      </c>
      <c r="D238" s="14" t="e">
        <f>VLOOKUP('Match Score and Team Input'!C238, finaloproutput[],4, FALSE)</f>
        <v>#N/A</v>
      </c>
      <c r="E238" s="14" t="e">
        <f>VLOOKUP('Match Score and Team Input'!D238, finaloproutput[],4, FALSE)</f>
        <v>#N/A</v>
      </c>
      <c r="F238" s="14" t="e">
        <f t="shared" si="25"/>
        <v>#N/A</v>
      </c>
      <c r="G238" s="14">
        <f>'Match Score and Team Input'!I238</f>
        <v>0</v>
      </c>
      <c r="H238" s="14" t="e">
        <f t="shared" si="26"/>
        <v>#N/A</v>
      </c>
      <c r="I238" s="14" t="e">
        <f t="shared" si="27"/>
        <v>#N/A</v>
      </c>
      <c r="J238" s="7" t="e">
        <f>VLOOKUP('Match Score and Team Input'!E238, finaloproutput[], 4, FALSE)</f>
        <v>#N/A</v>
      </c>
      <c r="K238" s="7" t="e">
        <f>VLOOKUP('Match Score and Team Input'!F238, finaloproutput[], 4, FALSE)</f>
        <v>#N/A</v>
      </c>
      <c r="L238" s="7" t="e">
        <f>VLOOKUP('Match Score and Team Input'!G238, finaloproutput[], 4, FALSE)</f>
        <v>#N/A</v>
      </c>
      <c r="M238" s="7" t="e">
        <f t="shared" si="28"/>
        <v>#N/A</v>
      </c>
      <c r="N238" s="7">
        <f>'Match Score and Team Input'!L238</f>
        <v>0</v>
      </c>
      <c r="O238" s="7" t="e">
        <f t="shared" si="29"/>
        <v>#N/A</v>
      </c>
      <c r="P238" s="7" t="e">
        <f t="shared" si="30"/>
        <v>#N/A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</row>
    <row r="239" spans="1:132">
      <c r="A239" s="12">
        <v>238</v>
      </c>
      <c r="B239" s="12"/>
      <c r="C239" s="14" t="e">
        <f>VLOOKUP('Match Score and Team Input'!B239, finaloproutput[],4, FALSE)</f>
        <v>#N/A</v>
      </c>
      <c r="D239" s="14" t="e">
        <f>VLOOKUP('Match Score and Team Input'!C239, finaloproutput[],4, FALSE)</f>
        <v>#N/A</v>
      </c>
      <c r="E239" s="14" t="e">
        <f>VLOOKUP('Match Score and Team Input'!D239, finaloproutput[],4, FALSE)</f>
        <v>#N/A</v>
      </c>
      <c r="F239" s="14" t="e">
        <f t="shared" si="25"/>
        <v>#N/A</v>
      </c>
      <c r="G239" s="14">
        <f>'Match Score and Team Input'!I239</f>
        <v>0</v>
      </c>
      <c r="H239" s="14" t="e">
        <f t="shared" si="26"/>
        <v>#N/A</v>
      </c>
      <c r="I239" s="14" t="e">
        <f t="shared" si="27"/>
        <v>#N/A</v>
      </c>
      <c r="J239" s="7" t="e">
        <f>VLOOKUP('Match Score and Team Input'!E239, finaloproutput[], 4, FALSE)</f>
        <v>#N/A</v>
      </c>
      <c r="K239" s="7" t="e">
        <f>VLOOKUP('Match Score and Team Input'!F239, finaloproutput[], 4, FALSE)</f>
        <v>#N/A</v>
      </c>
      <c r="L239" s="7" t="e">
        <f>VLOOKUP('Match Score and Team Input'!G239, finaloproutput[], 4, FALSE)</f>
        <v>#N/A</v>
      </c>
      <c r="M239" s="7" t="e">
        <f t="shared" si="28"/>
        <v>#N/A</v>
      </c>
      <c r="N239" s="7">
        <f>'Match Score and Team Input'!L239</f>
        <v>0</v>
      </c>
      <c r="O239" s="7" t="e">
        <f t="shared" si="29"/>
        <v>#N/A</v>
      </c>
      <c r="P239" s="7" t="e">
        <f t="shared" si="30"/>
        <v>#N/A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</row>
    <row r="240" spans="1:132">
      <c r="A240" s="12">
        <v>239</v>
      </c>
      <c r="B240" s="12"/>
      <c r="C240" s="14" t="e">
        <f>VLOOKUP('Match Score and Team Input'!B240, finaloproutput[],4, FALSE)</f>
        <v>#N/A</v>
      </c>
      <c r="D240" s="14" t="e">
        <f>VLOOKUP('Match Score and Team Input'!C240, finaloproutput[],4, FALSE)</f>
        <v>#N/A</v>
      </c>
      <c r="E240" s="14" t="e">
        <f>VLOOKUP('Match Score and Team Input'!D240, finaloproutput[],4, FALSE)</f>
        <v>#N/A</v>
      </c>
      <c r="F240" s="14" t="e">
        <f t="shared" si="25"/>
        <v>#N/A</v>
      </c>
      <c r="G240" s="14">
        <f>'Match Score and Team Input'!I240</f>
        <v>0</v>
      </c>
      <c r="H240" s="14" t="e">
        <f t="shared" si="26"/>
        <v>#N/A</v>
      </c>
      <c r="I240" s="14" t="e">
        <f t="shared" si="27"/>
        <v>#N/A</v>
      </c>
      <c r="J240" s="7" t="e">
        <f>VLOOKUP('Match Score and Team Input'!E240, finaloproutput[], 4, FALSE)</f>
        <v>#N/A</v>
      </c>
      <c r="K240" s="7" t="e">
        <f>VLOOKUP('Match Score and Team Input'!F240, finaloproutput[], 4, FALSE)</f>
        <v>#N/A</v>
      </c>
      <c r="L240" s="7" t="e">
        <f>VLOOKUP('Match Score and Team Input'!G240, finaloproutput[], 4, FALSE)</f>
        <v>#N/A</v>
      </c>
      <c r="M240" s="7" t="e">
        <f t="shared" si="28"/>
        <v>#N/A</v>
      </c>
      <c r="N240" s="7">
        <f>'Match Score and Team Input'!L240</f>
        <v>0</v>
      </c>
      <c r="O240" s="7" t="e">
        <f t="shared" si="29"/>
        <v>#N/A</v>
      </c>
      <c r="P240" s="7" t="e">
        <f t="shared" si="30"/>
        <v>#N/A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</row>
    <row r="241" spans="1:132">
      <c r="A241" s="12">
        <v>240</v>
      </c>
      <c r="B241" s="12"/>
      <c r="C241" s="14" t="e">
        <f>VLOOKUP('Match Score and Team Input'!B241, finaloproutput[],4, FALSE)</f>
        <v>#N/A</v>
      </c>
      <c r="D241" s="14" t="e">
        <f>VLOOKUP('Match Score and Team Input'!C241, finaloproutput[],4, FALSE)</f>
        <v>#N/A</v>
      </c>
      <c r="E241" s="14" t="e">
        <f>VLOOKUP('Match Score and Team Input'!D241, finaloproutput[],4, FALSE)</f>
        <v>#N/A</v>
      </c>
      <c r="F241" s="14" t="e">
        <f t="shared" si="25"/>
        <v>#N/A</v>
      </c>
      <c r="G241" s="14">
        <f>'Match Score and Team Input'!I241</f>
        <v>0</v>
      </c>
      <c r="H241" s="14" t="e">
        <f t="shared" si="26"/>
        <v>#N/A</v>
      </c>
      <c r="I241" s="14" t="e">
        <f t="shared" si="27"/>
        <v>#N/A</v>
      </c>
      <c r="J241" s="7" t="e">
        <f>VLOOKUP('Match Score and Team Input'!E241, finaloproutput[], 4, FALSE)</f>
        <v>#N/A</v>
      </c>
      <c r="K241" s="7" t="e">
        <f>VLOOKUP('Match Score and Team Input'!F241, finaloproutput[], 4, FALSE)</f>
        <v>#N/A</v>
      </c>
      <c r="L241" s="7" t="e">
        <f>VLOOKUP('Match Score and Team Input'!G241, finaloproutput[], 4, FALSE)</f>
        <v>#N/A</v>
      </c>
      <c r="M241" s="7" t="e">
        <f t="shared" si="28"/>
        <v>#N/A</v>
      </c>
      <c r="N241" s="7">
        <f>'Match Score and Team Input'!L241</f>
        <v>0</v>
      </c>
      <c r="O241" s="7" t="e">
        <f t="shared" si="29"/>
        <v>#N/A</v>
      </c>
      <c r="P241" s="7" t="e">
        <f t="shared" si="30"/>
        <v>#N/A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</row>
    <row r="242" spans="1:132">
      <c r="A242" s="12">
        <v>241</v>
      </c>
      <c r="B242" s="12"/>
      <c r="C242" s="14" t="e">
        <f>VLOOKUP('Match Score and Team Input'!B242, finaloproutput[],4, FALSE)</f>
        <v>#N/A</v>
      </c>
      <c r="D242" s="14" t="e">
        <f>VLOOKUP('Match Score and Team Input'!C242, finaloproutput[],4, FALSE)</f>
        <v>#N/A</v>
      </c>
      <c r="E242" s="14" t="e">
        <f>VLOOKUP('Match Score and Team Input'!D242, finaloproutput[],4, FALSE)</f>
        <v>#N/A</v>
      </c>
      <c r="F242" s="14" t="e">
        <f t="shared" si="25"/>
        <v>#N/A</v>
      </c>
      <c r="G242" s="14">
        <f>'Match Score and Team Input'!I242</f>
        <v>0</v>
      </c>
      <c r="H242" s="14" t="e">
        <f t="shared" si="26"/>
        <v>#N/A</v>
      </c>
      <c r="I242" s="14" t="e">
        <f t="shared" si="27"/>
        <v>#N/A</v>
      </c>
      <c r="J242" s="7" t="e">
        <f>VLOOKUP('Match Score and Team Input'!E242, finaloproutput[], 4, FALSE)</f>
        <v>#N/A</v>
      </c>
      <c r="K242" s="7" t="e">
        <f>VLOOKUP('Match Score and Team Input'!F242, finaloproutput[], 4, FALSE)</f>
        <v>#N/A</v>
      </c>
      <c r="L242" s="7" t="e">
        <f>VLOOKUP('Match Score and Team Input'!G242, finaloproutput[], 4, FALSE)</f>
        <v>#N/A</v>
      </c>
      <c r="M242" s="7" t="e">
        <f t="shared" si="28"/>
        <v>#N/A</v>
      </c>
      <c r="N242" s="7">
        <f>'Match Score and Team Input'!L242</f>
        <v>0</v>
      </c>
      <c r="O242" s="7" t="e">
        <f t="shared" si="29"/>
        <v>#N/A</v>
      </c>
      <c r="P242" s="7" t="e">
        <f t="shared" si="30"/>
        <v>#N/A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</row>
    <row r="243" spans="1:132">
      <c r="A243" s="12">
        <v>242</v>
      </c>
      <c r="B243" s="12"/>
      <c r="C243" s="14" t="e">
        <f>VLOOKUP('Match Score and Team Input'!B243, finaloproutput[],4, FALSE)</f>
        <v>#N/A</v>
      </c>
      <c r="D243" s="14" t="e">
        <f>VLOOKUP('Match Score and Team Input'!C243, finaloproutput[],4, FALSE)</f>
        <v>#N/A</v>
      </c>
      <c r="E243" s="14" t="e">
        <f>VLOOKUP('Match Score and Team Input'!D243, finaloproutput[],4, FALSE)</f>
        <v>#N/A</v>
      </c>
      <c r="F243" s="14" t="e">
        <f t="shared" si="25"/>
        <v>#N/A</v>
      </c>
      <c r="G243" s="14">
        <f>'Match Score and Team Input'!I243</f>
        <v>0</v>
      </c>
      <c r="H243" s="14" t="e">
        <f t="shared" si="26"/>
        <v>#N/A</v>
      </c>
      <c r="I243" s="14" t="e">
        <f t="shared" si="27"/>
        <v>#N/A</v>
      </c>
      <c r="J243" s="7" t="e">
        <f>VLOOKUP('Match Score and Team Input'!E243, finaloproutput[], 4, FALSE)</f>
        <v>#N/A</v>
      </c>
      <c r="K243" s="7" t="e">
        <f>VLOOKUP('Match Score and Team Input'!F243, finaloproutput[], 4, FALSE)</f>
        <v>#N/A</v>
      </c>
      <c r="L243" s="7" t="e">
        <f>VLOOKUP('Match Score and Team Input'!G243, finaloproutput[], 4, FALSE)</f>
        <v>#N/A</v>
      </c>
      <c r="M243" s="7" t="e">
        <f t="shared" si="28"/>
        <v>#N/A</v>
      </c>
      <c r="N243" s="7">
        <f>'Match Score and Team Input'!L243</f>
        <v>0</v>
      </c>
      <c r="O243" s="7" t="e">
        <f t="shared" si="29"/>
        <v>#N/A</v>
      </c>
      <c r="P243" s="7" t="e">
        <f t="shared" si="30"/>
        <v>#N/A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</row>
    <row r="244" spans="1:132">
      <c r="A244" s="12">
        <v>243</v>
      </c>
      <c r="B244" s="12"/>
      <c r="C244" s="14" t="e">
        <f>VLOOKUP('Match Score and Team Input'!B244, finaloproutput[],4, FALSE)</f>
        <v>#N/A</v>
      </c>
      <c r="D244" s="14" t="e">
        <f>VLOOKUP('Match Score and Team Input'!C244, finaloproutput[],4, FALSE)</f>
        <v>#N/A</v>
      </c>
      <c r="E244" s="14" t="e">
        <f>VLOOKUP('Match Score and Team Input'!D244, finaloproutput[],4, FALSE)</f>
        <v>#N/A</v>
      </c>
      <c r="F244" s="14" t="e">
        <f t="shared" si="25"/>
        <v>#N/A</v>
      </c>
      <c r="G244" s="14">
        <f>'Match Score and Team Input'!I244</f>
        <v>0</v>
      </c>
      <c r="H244" s="14" t="e">
        <f t="shared" si="26"/>
        <v>#N/A</v>
      </c>
      <c r="I244" s="14" t="e">
        <f t="shared" si="27"/>
        <v>#N/A</v>
      </c>
      <c r="J244" s="7" t="e">
        <f>VLOOKUP('Match Score and Team Input'!E244, finaloproutput[], 4, FALSE)</f>
        <v>#N/A</v>
      </c>
      <c r="K244" s="7" t="e">
        <f>VLOOKUP('Match Score and Team Input'!F244, finaloproutput[], 4, FALSE)</f>
        <v>#N/A</v>
      </c>
      <c r="L244" s="7" t="e">
        <f>VLOOKUP('Match Score and Team Input'!G244, finaloproutput[], 4, FALSE)</f>
        <v>#N/A</v>
      </c>
      <c r="M244" s="7" t="e">
        <f t="shared" si="28"/>
        <v>#N/A</v>
      </c>
      <c r="N244" s="7">
        <f>'Match Score and Team Input'!L244</f>
        <v>0</v>
      </c>
      <c r="O244" s="7" t="e">
        <f t="shared" si="29"/>
        <v>#N/A</v>
      </c>
      <c r="P244" s="7" t="e">
        <f t="shared" si="30"/>
        <v>#N/A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</row>
    <row r="245" spans="1:132">
      <c r="A245" s="12">
        <v>244</v>
      </c>
      <c r="B245" s="12"/>
      <c r="C245" s="14" t="e">
        <f>VLOOKUP('Match Score and Team Input'!B245, finaloproutput[],4, FALSE)</f>
        <v>#N/A</v>
      </c>
      <c r="D245" s="14" t="e">
        <f>VLOOKUP('Match Score and Team Input'!C245, finaloproutput[],4, FALSE)</f>
        <v>#N/A</v>
      </c>
      <c r="E245" s="14" t="e">
        <f>VLOOKUP('Match Score and Team Input'!D245, finaloproutput[],4, FALSE)</f>
        <v>#N/A</v>
      </c>
      <c r="F245" s="14" t="e">
        <f t="shared" si="25"/>
        <v>#N/A</v>
      </c>
      <c r="G245" s="14">
        <f>'Match Score and Team Input'!I245</f>
        <v>0</v>
      </c>
      <c r="H245" s="14" t="e">
        <f t="shared" si="26"/>
        <v>#N/A</v>
      </c>
      <c r="I245" s="14" t="e">
        <f t="shared" si="27"/>
        <v>#N/A</v>
      </c>
      <c r="J245" s="7" t="e">
        <f>VLOOKUP('Match Score and Team Input'!E245, finaloproutput[], 4, FALSE)</f>
        <v>#N/A</v>
      </c>
      <c r="K245" s="7" t="e">
        <f>VLOOKUP('Match Score and Team Input'!F245, finaloproutput[], 4, FALSE)</f>
        <v>#N/A</v>
      </c>
      <c r="L245" s="7" t="e">
        <f>VLOOKUP('Match Score and Team Input'!G245, finaloproutput[], 4, FALSE)</f>
        <v>#N/A</v>
      </c>
      <c r="M245" s="7" t="e">
        <f t="shared" si="28"/>
        <v>#N/A</v>
      </c>
      <c r="N245" s="7">
        <f>'Match Score and Team Input'!L245</f>
        <v>0</v>
      </c>
      <c r="O245" s="7" t="e">
        <f t="shared" si="29"/>
        <v>#N/A</v>
      </c>
      <c r="P245" s="7" t="e">
        <f t="shared" si="30"/>
        <v>#N/A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</row>
    <row r="246" spans="1:132">
      <c r="A246" s="12">
        <v>245</v>
      </c>
      <c r="B246" s="12"/>
      <c r="C246" s="14" t="e">
        <f>VLOOKUP('Match Score and Team Input'!B246, finaloproutput[],4, FALSE)</f>
        <v>#N/A</v>
      </c>
      <c r="D246" s="14" t="e">
        <f>VLOOKUP('Match Score and Team Input'!C246, finaloproutput[],4, FALSE)</f>
        <v>#N/A</v>
      </c>
      <c r="E246" s="14" t="e">
        <f>VLOOKUP('Match Score and Team Input'!D246, finaloproutput[],4, FALSE)</f>
        <v>#N/A</v>
      </c>
      <c r="F246" s="14" t="e">
        <f t="shared" si="25"/>
        <v>#N/A</v>
      </c>
      <c r="G246" s="14">
        <f>'Match Score and Team Input'!I246</f>
        <v>0</v>
      </c>
      <c r="H246" s="14" t="e">
        <f t="shared" si="26"/>
        <v>#N/A</v>
      </c>
      <c r="I246" s="14" t="e">
        <f t="shared" si="27"/>
        <v>#N/A</v>
      </c>
      <c r="J246" s="7" t="e">
        <f>VLOOKUP('Match Score and Team Input'!E246, finaloproutput[], 4, FALSE)</f>
        <v>#N/A</v>
      </c>
      <c r="K246" s="7" t="e">
        <f>VLOOKUP('Match Score and Team Input'!F246, finaloproutput[], 4, FALSE)</f>
        <v>#N/A</v>
      </c>
      <c r="L246" s="7" t="e">
        <f>VLOOKUP('Match Score and Team Input'!G246, finaloproutput[], 4, FALSE)</f>
        <v>#N/A</v>
      </c>
      <c r="M246" s="7" t="e">
        <f t="shared" si="28"/>
        <v>#N/A</v>
      </c>
      <c r="N246" s="7">
        <f>'Match Score and Team Input'!L246</f>
        <v>0</v>
      </c>
      <c r="O246" s="7" t="e">
        <f t="shared" si="29"/>
        <v>#N/A</v>
      </c>
      <c r="P246" s="7" t="e">
        <f t="shared" si="30"/>
        <v>#N/A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</row>
    <row r="247" spans="1:132">
      <c r="A247" s="12">
        <v>246</v>
      </c>
      <c r="B247" s="12"/>
      <c r="C247" s="14" t="e">
        <f>VLOOKUP('Match Score and Team Input'!B247, finaloproutput[],4, FALSE)</f>
        <v>#N/A</v>
      </c>
      <c r="D247" s="14" t="e">
        <f>VLOOKUP('Match Score and Team Input'!C247, finaloproutput[],4, FALSE)</f>
        <v>#N/A</v>
      </c>
      <c r="E247" s="14" t="e">
        <f>VLOOKUP('Match Score and Team Input'!D247, finaloproutput[],4, FALSE)</f>
        <v>#N/A</v>
      </c>
      <c r="F247" s="14" t="e">
        <f t="shared" si="25"/>
        <v>#N/A</v>
      </c>
      <c r="G247" s="14">
        <f>'Match Score and Team Input'!I247</f>
        <v>0</v>
      </c>
      <c r="H247" s="14" t="e">
        <f t="shared" si="26"/>
        <v>#N/A</v>
      </c>
      <c r="I247" s="14" t="e">
        <f t="shared" si="27"/>
        <v>#N/A</v>
      </c>
      <c r="J247" s="7" t="e">
        <f>VLOOKUP('Match Score and Team Input'!E247, finaloproutput[], 4, FALSE)</f>
        <v>#N/A</v>
      </c>
      <c r="K247" s="7" t="e">
        <f>VLOOKUP('Match Score and Team Input'!F247, finaloproutput[], 4, FALSE)</f>
        <v>#N/A</v>
      </c>
      <c r="L247" s="7" t="e">
        <f>VLOOKUP('Match Score and Team Input'!G247, finaloproutput[], 4, FALSE)</f>
        <v>#N/A</v>
      </c>
      <c r="M247" s="7" t="e">
        <f t="shared" si="28"/>
        <v>#N/A</v>
      </c>
      <c r="N247" s="7">
        <f>'Match Score and Team Input'!L247</f>
        <v>0</v>
      </c>
      <c r="O247" s="7" t="e">
        <f t="shared" si="29"/>
        <v>#N/A</v>
      </c>
      <c r="P247" s="7" t="e">
        <f t="shared" si="30"/>
        <v>#N/A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</row>
    <row r="248" spans="1:132">
      <c r="A248" s="12">
        <v>247</v>
      </c>
      <c r="B248" s="12"/>
      <c r="C248" s="14" t="e">
        <f>VLOOKUP('Match Score and Team Input'!B248, finaloproutput[],4, FALSE)</f>
        <v>#N/A</v>
      </c>
      <c r="D248" s="14" t="e">
        <f>VLOOKUP('Match Score and Team Input'!C248, finaloproutput[],4, FALSE)</f>
        <v>#N/A</v>
      </c>
      <c r="E248" s="14" t="e">
        <f>VLOOKUP('Match Score and Team Input'!D248, finaloproutput[],4, FALSE)</f>
        <v>#N/A</v>
      </c>
      <c r="F248" s="14" t="e">
        <f t="shared" si="25"/>
        <v>#N/A</v>
      </c>
      <c r="G248" s="14">
        <f>'Match Score and Team Input'!I248</f>
        <v>0</v>
      </c>
      <c r="H248" s="14" t="e">
        <f t="shared" si="26"/>
        <v>#N/A</v>
      </c>
      <c r="I248" s="14" t="e">
        <f t="shared" si="27"/>
        <v>#N/A</v>
      </c>
      <c r="J248" s="7" t="e">
        <f>VLOOKUP('Match Score and Team Input'!E248, finaloproutput[], 4, FALSE)</f>
        <v>#N/A</v>
      </c>
      <c r="K248" s="7" t="e">
        <f>VLOOKUP('Match Score and Team Input'!F248, finaloproutput[], 4, FALSE)</f>
        <v>#N/A</v>
      </c>
      <c r="L248" s="7" t="e">
        <f>VLOOKUP('Match Score and Team Input'!G248, finaloproutput[], 4, FALSE)</f>
        <v>#N/A</v>
      </c>
      <c r="M248" s="7" t="e">
        <f t="shared" si="28"/>
        <v>#N/A</v>
      </c>
      <c r="N248" s="7">
        <f>'Match Score and Team Input'!L248</f>
        <v>0</v>
      </c>
      <c r="O248" s="7" t="e">
        <f t="shared" si="29"/>
        <v>#N/A</v>
      </c>
      <c r="P248" s="7" t="e">
        <f t="shared" si="30"/>
        <v>#N/A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</row>
    <row r="249" spans="1:132">
      <c r="A249" s="12">
        <v>248</v>
      </c>
      <c r="B249" s="12"/>
      <c r="C249" s="14" t="e">
        <f>VLOOKUP('Match Score and Team Input'!B249, finaloproutput[],4, FALSE)</f>
        <v>#N/A</v>
      </c>
      <c r="D249" s="14" t="e">
        <f>VLOOKUP('Match Score and Team Input'!C249, finaloproutput[],4, FALSE)</f>
        <v>#N/A</v>
      </c>
      <c r="E249" s="14" t="e">
        <f>VLOOKUP('Match Score and Team Input'!D249, finaloproutput[],4, FALSE)</f>
        <v>#N/A</v>
      </c>
      <c r="F249" s="14" t="e">
        <f t="shared" si="25"/>
        <v>#N/A</v>
      </c>
      <c r="G249" s="14">
        <f>'Match Score and Team Input'!I249</f>
        <v>0</v>
      </c>
      <c r="H249" s="14" t="e">
        <f t="shared" si="26"/>
        <v>#N/A</v>
      </c>
      <c r="I249" s="14" t="e">
        <f t="shared" si="27"/>
        <v>#N/A</v>
      </c>
      <c r="J249" s="7" t="e">
        <f>VLOOKUP('Match Score and Team Input'!E249, finaloproutput[], 4, FALSE)</f>
        <v>#N/A</v>
      </c>
      <c r="K249" s="7" t="e">
        <f>VLOOKUP('Match Score and Team Input'!F249, finaloproutput[], 4, FALSE)</f>
        <v>#N/A</v>
      </c>
      <c r="L249" s="7" t="e">
        <f>VLOOKUP('Match Score and Team Input'!G249, finaloproutput[], 4, FALSE)</f>
        <v>#N/A</v>
      </c>
      <c r="M249" s="7" t="e">
        <f t="shared" si="28"/>
        <v>#N/A</v>
      </c>
      <c r="N249" s="7">
        <f>'Match Score and Team Input'!L249</f>
        <v>0</v>
      </c>
      <c r="O249" s="7" t="e">
        <f t="shared" si="29"/>
        <v>#N/A</v>
      </c>
      <c r="P249" s="7" t="e">
        <f t="shared" si="30"/>
        <v>#N/A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</row>
    <row r="250" spans="1:132">
      <c r="A250" s="12">
        <v>249</v>
      </c>
      <c r="B250" s="12"/>
      <c r="C250" s="14" t="e">
        <f>VLOOKUP('Match Score and Team Input'!B250, finaloproutput[],4, FALSE)</f>
        <v>#N/A</v>
      </c>
      <c r="D250" s="14" t="e">
        <f>VLOOKUP('Match Score and Team Input'!C250, finaloproutput[],4, FALSE)</f>
        <v>#N/A</v>
      </c>
      <c r="E250" s="14" t="e">
        <f>VLOOKUP('Match Score and Team Input'!D250, finaloproutput[],4, FALSE)</f>
        <v>#N/A</v>
      </c>
      <c r="F250" s="14" t="e">
        <f t="shared" si="25"/>
        <v>#N/A</v>
      </c>
      <c r="G250" s="14">
        <f>'Match Score and Team Input'!I250</f>
        <v>0</v>
      </c>
      <c r="H250" s="14" t="e">
        <f t="shared" si="26"/>
        <v>#N/A</v>
      </c>
      <c r="I250" s="14" t="e">
        <f t="shared" si="27"/>
        <v>#N/A</v>
      </c>
      <c r="J250" s="7" t="e">
        <f>VLOOKUP('Match Score and Team Input'!E250, finaloproutput[], 4, FALSE)</f>
        <v>#N/A</v>
      </c>
      <c r="K250" s="7" t="e">
        <f>VLOOKUP('Match Score and Team Input'!F250, finaloproutput[], 4, FALSE)</f>
        <v>#N/A</v>
      </c>
      <c r="L250" s="7" t="e">
        <f>VLOOKUP('Match Score and Team Input'!G250, finaloproutput[], 4, FALSE)</f>
        <v>#N/A</v>
      </c>
      <c r="M250" s="7" t="e">
        <f t="shared" si="28"/>
        <v>#N/A</v>
      </c>
      <c r="N250" s="7">
        <f>'Match Score and Team Input'!L250</f>
        <v>0</v>
      </c>
      <c r="O250" s="7" t="e">
        <f t="shared" si="29"/>
        <v>#N/A</v>
      </c>
      <c r="P250" s="7" t="e">
        <f t="shared" si="30"/>
        <v>#N/A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</row>
    <row r="251" spans="1:132">
      <c r="A251" s="12">
        <v>250</v>
      </c>
      <c r="B251" s="12"/>
      <c r="C251" s="14" t="e">
        <f>VLOOKUP('Match Score and Team Input'!B251, finaloproutput[],4, FALSE)</f>
        <v>#N/A</v>
      </c>
      <c r="D251" s="14" t="e">
        <f>VLOOKUP('Match Score and Team Input'!C251, finaloproutput[],4, FALSE)</f>
        <v>#N/A</v>
      </c>
      <c r="E251" s="14" t="e">
        <f>VLOOKUP('Match Score and Team Input'!D251, finaloproutput[],4, FALSE)</f>
        <v>#N/A</v>
      </c>
      <c r="F251" s="14" t="e">
        <f t="shared" si="25"/>
        <v>#N/A</v>
      </c>
      <c r="G251" s="14">
        <f>'Match Score and Team Input'!I251</f>
        <v>0</v>
      </c>
      <c r="H251" s="14" t="e">
        <f t="shared" si="26"/>
        <v>#N/A</v>
      </c>
      <c r="I251" s="14" t="e">
        <f t="shared" si="27"/>
        <v>#N/A</v>
      </c>
      <c r="J251" s="7" t="e">
        <f>VLOOKUP('Match Score and Team Input'!E251, finaloproutput[], 4, FALSE)</f>
        <v>#N/A</v>
      </c>
      <c r="K251" s="7" t="e">
        <f>VLOOKUP('Match Score and Team Input'!F251, finaloproutput[], 4, FALSE)</f>
        <v>#N/A</v>
      </c>
      <c r="L251" s="7" t="e">
        <f>VLOOKUP('Match Score and Team Input'!G251, finaloproutput[], 4, FALSE)</f>
        <v>#N/A</v>
      </c>
      <c r="M251" s="7" t="e">
        <f t="shared" si="28"/>
        <v>#N/A</v>
      </c>
      <c r="N251" s="7">
        <f>'Match Score and Team Input'!L251</f>
        <v>0</v>
      </c>
      <c r="O251" s="7" t="e">
        <f t="shared" si="29"/>
        <v>#N/A</v>
      </c>
      <c r="P251" s="7" t="e">
        <f t="shared" si="30"/>
        <v>#N/A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</row>
    <row r="252" spans="1:132">
      <c r="A252" s="12">
        <v>251</v>
      </c>
      <c r="B252" s="12"/>
      <c r="C252" s="14" t="e">
        <f>VLOOKUP('Match Score and Team Input'!B252, finaloproutput[],4, FALSE)</f>
        <v>#N/A</v>
      </c>
      <c r="D252" s="14" t="e">
        <f>VLOOKUP('Match Score and Team Input'!C252, finaloproutput[],4, FALSE)</f>
        <v>#N/A</v>
      </c>
      <c r="E252" s="14" t="e">
        <f>VLOOKUP('Match Score and Team Input'!D252, finaloproutput[],4, FALSE)</f>
        <v>#N/A</v>
      </c>
      <c r="F252" s="14" t="e">
        <f t="shared" si="25"/>
        <v>#N/A</v>
      </c>
      <c r="G252" s="14">
        <f>'Match Score and Team Input'!I252</f>
        <v>0</v>
      </c>
      <c r="H252" s="14" t="e">
        <f t="shared" si="26"/>
        <v>#N/A</v>
      </c>
      <c r="I252" s="14" t="e">
        <f t="shared" si="27"/>
        <v>#N/A</v>
      </c>
      <c r="J252" s="7" t="e">
        <f>VLOOKUP('Match Score and Team Input'!E252, finaloproutput[], 4, FALSE)</f>
        <v>#N/A</v>
      </c>
      <c r="K252" s="7" t="e">
        <f>VLOOKUP('Match Score and Team Input'!F252, finaloproutput[], 4, FALSE)</f>
        <v>#N/A</v>
      </c>
      <c r="L252" s="7" t="e">
        <f>VLOOKUP('Match Score and Team Input'!G252, finaloproutput[], 4, FALSE)</f>
        <v>#N/A</v>
      </c>
      <c r="M252" s="7" t="e">
        <f t="shared" si="28"/>
        <v>#N/A</v>
      </c>
      <c r="N252" s="7">
        <f>'Match Score and Team Input'!L252</f>
        <v>0</v>
      </c>
      <c r="O252" s="7" t="e">
        <f t="shared" si="29"/>
        <v>#N/A</v>
      </c>
      <c r="P252" s="7" t="e">
        <f t="shared" si="30"/>
        <v>#N/A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</row>
    <row r="253" spans="1:132">
      <c r="A253" s="12">
        <v>252</v>
      </c>
      <c r="B253" s="12"/>
      <c r="C253" s="14" t="e">
        <f>VLOOKUP('Match Score and Team Input'!B253, finaloproutput[],4, FALSE)</f>
        <v>#N/A</v>
      </c>
      <c r="D253" s="14" t="e">
        <f>VLOOKUP('Match Score and Team Input'!C253, finaloproutput[],4, FALSE)</f>
        <v>#N/A</v>
      </c>
      <c r="E253" s="14" t="e">
        <f>VLOOKUP('Match Score and Team Input'!D253, finaloproutput[],4, FALSE)</f>
        <v>#N/A</v>
      </c>
      <c r="F253" s="14" t="e">
        <f t="shared" si="25"/>
        <v>#N/A</v>
      </c>
      <c r="G253" s="14">
        <f>'Match Score and Team Input'!I253</f>
        <v>0</v>
      </c>
      <c r="H253" s="14" t="e">
        <f t="shared" si="26"/>
        <v>#N/A</v>
      </c>
      <c r="I253" s="14" t="e">
        <f t="shared" si="27"/>
        <v>#N/A</v>
      </c>
      <c r="J253" s="7" t="e">
        <f>VLOOKUP('Match Score and Team Input'!E253, finaloproutput[], 4, FALSE)</f>
        <v>#N/A</v>
      </c>
      <c r="K253" s="7" t="e">
        <f>VLOOKUP('Match Score and Team Input'!F253, finaloproutput[], 4, FALSE)</f>
        <v>#N/A</v>
      </c>
      <c r="L253" s="7" t="e">
        <f>VLOOKUP('Match Score and Team Input'!G253, finaloproutput[], 4, FALSE)</f>
        <v>#N/A</v>
      </c>
      <c r="M253" s="7" t="e">
        <f t="shared" si="28"/>
        <v>#N/A</v>
      </c>
      <c r="N253" s="7">
        <f>'Match Score and Team Input'!L253</f>
        <v>0</v>
      </c>
      <c r="O253" s="7" t="e">
        <f t="shared" si="29"/>
        <v>#N/A</v>
      </c>
      <c r="P253" s="7" t="e">
        <f t="shared" si="30"/>
        <v>#N/A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</row>
    <row r="254" spans="1:132">
      <c r="A254" s="12">
        <v>253</v>
      </c>
      <c r="B254" s="12"/>
      <c r="C254" s="14" t="e">
        <f>VLOOKUP('Match Score and Team Input'!B254, finaloproutput[],4, FALSE)</f>
        <v>#N/A</v>
      </c>
      <c r="D254" s="14" t="e">
        <f>VLOOKUP('Match Score and Team Input'!C254, finaloproutput[],4, FALSE)</f>
        <v>#N/A</v>
      </c>
      <c r="E254" s="14" t="e">
        <f>VLOOKUP('Match Score and Team Input'!D254, finaloproutput[],4, FALSE)</f>
        <v>#N/A</v>
      </c>
      <c r="F254" s="14" t="e">
        <f t="shared" si="25"/>
        <v>#N/A</v>
      </c>
      <c r="G254" s="14">
        <f>'Match Score and Team Input'!I254</f>
        <v>0</v>
      </c>
      <c r="H254" s="14" t="e">
        <f t="shared" si="26"/>
        <v>#N/A</v>
      </c>
      <c r="I254" s="14" t="e">
        <f t="shared" si="27"/>
        <v>#N/A</v>
      </c>
      <c r="J254" s="7" t="e">
        <f>VLOOKUP('Match Score and Team Input'!E254, finaloproutput[], 4, FALSE)</f>
        <v>#N/A</v>
      </c>
      <c r="K254" s="7" t="e">
        <f>VLOOKUP('Match Score and Team Input'!F254, finaloproutput[], 4, FALSE)</f>
        <v>#N/A</v>
      </c>
      <c r="L254" s="7" t="e">
        <f>VLOOKUP('Match Score and Team Input'!G254, finaloproutput[], 4, FALSE)</f>
        <v>#N/A</v>
      </c>
      <c r="M254" s="7" t="e">
        <f t="shared" si="28"/>
        <v>#N/A</v>
      </c>
      <c r="N254" s="7">
        <f>'Match Score and Team Input'!L254</f>
        <v>0</v>
      </c>
      <c r="O254" s="7" t="e">
        <f t="shared" si="29"/>
        <v>#N/A</v>
      </c>
      <c r="P254" s="7" t="e">
        <f t="shared" si="30"/>
        <v>#N/A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</row>
    <row r="255" spans="1:132">
      <c r="A255" s="12">
        <v>254</v>
      </c>
      <c r="B255" s="12"/>
      <c r="C255" s="14" t="e">
        <f>VLOOKUP('Match Score and Team Input'!B255, finaloproutput[],4, FALSE)</f>
        <v>#N/A</v>
      </c>
      <c r="D255" s="14" t="e">
        <f>VLOOKUP('Match Score and Team Input'!C255, finaloproutput[],4, FALSE)</f>
        <v>#N/A</v>
      </c>
      <c r="E255" s="14" t="e">
        <f>VLOOKUP('Match Score and Team Input'!D255, finaloproutput[],4, FALSE)</f>
        <v>#N/A</v>
      </c>
      <c r="F255" s="14" t="e">
        <f t="shared" si="25"/>
        <v>#N/A</v>
      </c>
      <c r="G255" s="14">
        <f>'Match Score and Team Input'!I255</f>
        <v>0</v>
      </c>
      <c r="H255" s="14" t="e">
        <f t="shared" si="26"/>
        <v>#N/A</v>
      </c>
      <c r="I255" s="14" t="e">
        <f t="shared" si="27"/>
        <v>#N/A</v>
      </c>
      <c r="J255" s="7" t="e">
        <f>VLOOKUP('Match Score and Team Input'!E255, finaloproutput[], 4, FALSE)</f>
        <v>#N/A</v>
      </c>
      <c r="K255" s="7" t="e">
        <f>VLOOKUP('Match Score and Team Input'!F255, finaloproutput[], 4, FALSE)</f>
        <v>#N/A</v>
      </c>
      <c r="L255" s="7" t="e">
        <f>VLOOKUP('Match Score and Team Input'!G255, finaloproutput[], 4, FALSE)</f>
        <v>#N/A</v>
      </c>
      <c r="M255" s="7" t="e">
        <f t="shared" si="28"/>
        <v>#N/A</v>
      </c>
      <c r="N255" s="7">
        <f>'Match Score and Team Input'!L255</f>
        <v>0</v>
      </c>
      <c r="O255" s="7" t="e">
        <f t="shared" si="29"/>
        <v>#N/A</v>
      </c>
      <c r="P255" s="7" t="e">
        <f t="shared" si="30"/>
        <v>#N/A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</row>
    <row r="256" spans="1:132">
      <c r="A256" s="12">
        <v>255</v>
      </c>
      <c r="B256" s="12"/>
      <c r="C256" s="14" t="e">
        <f>VLOOKUP('Match Score and Team Input'!B256, finaloproutput[],4, FALSE)</f>
        <v>#N/A</v>
      </c>
      <c r="D256" s="14" t="e">
        <f>VLOOKUP('Match Score and Team Input'!C256, finaloproutput[],4, FALSE)</f>
        <v>#N/A</v>
      </c>
      <c r="E256" s="14" t="e">
        <f>VLOOKUP('Match Score and Team Input'!D256, finaloproutput[],4, FALSE)</f>
        <v>#N/A</v>
      </c>
      <c r="F256" s="14" t="e">
        <f t="shared" si="25"/>
        <v>#N/A</v>
      </c>
      <c r="G256" s="14">
        <f>'Match Score and Team Input'!I256</f>
        <v>0</v>
      </c>
      <c r="H256" s="14" t="e">
        <f t="shared" si="26"/>
        <v>#N/A</v>
      </c>
      <c r="I256" s="14" t="e">
        <f t="shared" si="27"/>
        <v>#N/A</v>
      </c>
      <c r="J256" s="7" t="e">
        <f>VLOOKUP('Match Score and Team Input'!E256, finaloproutput[], 4, FALSE)</f>
        <v>#N/A</v>
      </c>
      <c r="K256" s="7" t="e">
        <f>VLOOKUP('Match Score and Team Input'!F256, finaloproutput[], 4, FALSE)</f>
        <v>#N/A</v>
      </c>
      <c r="L256" s="7" t="e">
        <f>VLOOKUP('Match Score and Team Input'!G256, finaloproutput[], 4, FALSE)</f>
        <v>#N/A</v>
      </c>
      <c r="M256" s="7" t="e">
        <f t="shared" si="28"/>
        <v>#N/A</v>
      </c>
      <c r="N256" s="7">
        <f>'Match Score and Team Input'!L256</f>
        <v>0</v>
      </c>
      <c r="O256" s="7" t="e">
        <f t="shared" si="29"/>
        <v>#N/A</v>
      </c>
      <c r="P256" s="7" t="e">
        <f t="shared" si="30"/>
        <v>#N/A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</row>
    <row r="257" spans="1:132">
      <c r="A257" s="12">
        <v>256</v>
      </c>
      <c r="B257" s="12"/>
      <c r="C257" s="14" t="e">
        <f>VLOOKUP('Match Score and Team Input'!B257, finaloproutput[],4, FALSE)</f>
        <v>#N/A</v>
      </c>
      <c r="D257" s="14" t="e">
        <f>VLOOKUP('Match Score and Team Input'!C257, finaloproutput[],4, FALSE)</f>
        <v>#N/A</v>
      </c>
      <c r="E257" s="14" t="e">
        <f>VLOOKUP('Match Score and Team Input'!D257, finaloproutput[],4, FALSE)</f>
        <v>#N/A</v>
      </c>
      <c r="F257" s="14" t="e">
        <f t="shared" si="25"/>
        <v>#N/A</v>
      </c>
      <c r="G257" s="14">
        <f>'Match Score and Team Input'!I257</f>
        <v>0</v>
      </c>
      <c r="H257" s="14" t="e">
        <f t="shared" si="26"/>
        <v>#N/A</v>
      </c>
      <c r="I257" s="14" t="e">
        <f t="shared" si="27"/>
        <v>#N/A</v>
      </c>
      <c r="J257" s="7" t="e">
        <f>VLOOKUP('Match Score and Team Input'!E257, finaloproutput[], 4, FALSE)</f>
        <v>#N/A</v>
      </c>
      <c r="K257" s="7" t="e">
        <f>VLOOKUP('Match Score and Team Input'!F257, finaloproutput[], 4, FALSE)</f>
        <v>#N/A</v>
      </c>
      <c r="L257" s="7" t="e">
        <f>VLOOKUP('Match Score and Team Input'!G257, finaloproutput[], 4, FALSE)</f>
        <v>#N/A</v>
      </c>
      <c r="M257" s="7" t="e">
        <f t="shared" si="28"/>
        <v>#N/A</v>
      </c>
      <c r="N257" s="7">
        <f>'Match Score and Team Input'!L257</f>
        <v>0</v>
      </c>
      <c r="O257" s="7" t="e">
        <f t="shared" si="29"/>
        <v>#N/A</v>
      </c>
      <c r="P257" s="7" t="e">
        <f t="shared" si="30"/>
        <v>#N/A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</row>
    <row r="258" spans="1:132">
      <c r="A258" s="12">
        <v>257</v>
      </c>
      <c r="B258" s="12"/>
      <c r="C258" s="14" t="e">
        <f>VLOOKUP('Match Score and Team Input'!B258, finaloproutput[],4, FALSE)</f>
        <v>#N/A</v>
      </c>
      <c r="D258" s="14" t="e">
        <f>VLOOKUP('Match Score and Team Input'!C258, finaloproutput[],4, FALSE)</f>
        <v>#N/A</v>
      </c>
      <c r="E258" s="14" t="e">
        <f>VLOOKUP('Match Score and Team Input'!D258, finaloproutput[],4, FALSE)</f>
        <v>#N/A</v>
      </c>
      <c r="F258" s="14" t="e">
        <f t="shared" si="25"/>
        <v>#N/A</v>
      </c>
      <c r="G258" s="14">
        <f>'Match Score and Team Input'!I258</f>
        <v>0</v>
      </c>
      <c r="H258" s="14" t="e">
        <f t="shared" si="26"/>
        <v>#N/A</v>
      </c>
      <c r="I258" s="14" t="e">
        <f t="shared" si="27"/>
        <v>#N/A</v>
      </c>
      <c r="J258" s="7" t="e">
        <f>VLOOKUP('Match Score and Team Input'!E258, finaloproutput[], 4, FALSE)</f>
        <v>#N/A</v>
      </c>
      <c r="K258" s="7" t="e">
        <f>VLOOKUP('Match Score and Team Input'!F258, finaloproutput[], 4, FALSE)</f>
        <v>#N/A</v>
      </c>
      <c r="L258" s="7" t="e">
        <f>VLOOKUP('Match Score and Team Input'!G258, finaloproutput[], 4, FALSE)</f>
        <v>#N/A</v>
      </c>
      <c r="M258" s="7" t="e">
        <f t="shared" si="28"/>
        <v>#N/A</v>
      </c>
      <c r="N258" s="7">
        <f>'Match Score and Team Input'!L258</f>
        <v>0</v>
      </c>
      <c r="O258" s="7" t="e">
        <f t="shared" si="29"/>
        <v>#N/A</v>
      </c>
      <c r="P258" s="7" t="e">
        <f t="shared" si="30"/>
        <v>#N/A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</row>
    <row r="259" spans="1:132">
      <c r="A259" s="12">
        <v>258</v>
      </c>
      <c r="B259" s="12"/>
      <c r="C259" s="14" t="e">
        <f>VLOOKUP('Match Score and Team Input'!B259, finaloproutput[],4, FALSE)</f>
        <v>#N/A</v>
      </c>
      <c r="D259" s="14" t="e">
        <f>VLOOKUP('Match Score and Team Input'!C259, finaloproutput[],4, FALSE)</f>
        <v>#N/A</v>
      </c>
      <c r="E259" s="14" t="e">
        <f>VLOOKUP('Match Score and Team Input'!D259, finaloproutput[],4, FALSE)</f>
        <v>#N/A</v>
      </c>
      <c r="F259" s="14" t="e">
        <f t="shared" si="25"/>
        <v>#N/A</v>
      </c>
      <c r="G259" s="14">
        <f>'Match Score and Team Input'!I259</f>
        <v>0</v>
      </c>
      <c r="H259" s="14" t="e">
        <f t="shared" si="26"/>
        <v>#N/A</v>
      </c>
      <c r="I259" s="14" t="e">
        <f t="shared" si="27"/>
        <v>#N/A</v>
      </c>
      <c r="J259" s="7" t="e">
        <f>VLOOKUP('Match Score and Team Input'!E259, finaloproutput[], 4, FALSE)</f>
        <v>#N/A</v>
      </c>
      <c r="K259" s="7" t="e">
        <f>VLOOKUP('Match Score and Team Input'!F259, finaloproutput[], 4, FALSE)</f>
        <v>#N/A</v>
      </c>
      <c r="L259" s="7" t="e">
        <f>VLOOKUP('Match Score and Team Input'!G259, finaloproutput[], 4, FALSE)</f>
        <v>#N/A</v>
      </c>
      <c r="M259" s="7" t="e">
        <f t="shared" si="28"/>
        <v>#N/A</v>
      </c>
      <c r="N259" s="7">
        <f>'Match Score and Team Input'!L259</f>
        <v>0</v>
      </c>
      <c r="O259" s="7" t="e">
        <f t="shared" si="29"/>
        <v>#N/A</v>
      </c>
      <c r="P259" s="7" t="e">
        <f t="shared" si="30"/>
        <v>#N/A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</row>
    <row r="260" spans="1:132">
      <c r="A260" s="12">
        <v>259</v>
      </c>
      <c r="B260" s="12"/>
      <c r="C260" s="14" t="e">
        <f>VLOOKUP('Match Score and Team Input'!B260, finaloproutput[],4, FALSE)</f>
        <v>#N/A</v>
      </c>
      <c r="D260" s="14" t="e">
        <f>VLOOKUP('Match Score and Team Input'!C260, finaloproutput[],4, FALSE)</f>
        <v>#N/A</v>
      </c>
      <c r="E260" s="14" t="e">
        <f>VLOOKUP('Match Score and Team Input'!D260, finaloproutput[],4, FALSE)</f>
        <v>#N/A</v>
      </c>
      <c r="F260" s="14" t="e">
        <f t="shared" si="25"/>
        <v>#N/A</v>
      </c>
      <c r="G260" s="14">
        <f>'Match Score and Team Input'!I260</f>
        <v>0</v>
      </c>
      <c r="H260" s="14" t="e">
        <f t="shared" si="26"/>
        <v>#N/A</v>
      </c>
      <c r="I260" s="14" t="e">
        <f t="shared" si="27"/>
        <v>#N/A</v>
      </c>
      <c r="J260" s="7" t="e">
        <f>VLOOKUP('Match Score and Team Input'!E260, finaloproutput[], 4, FALSE)</f>
        <v>#N/A</v>
      </c>
      <c r="K260" s="7" t="e">
        <f>VLOOKUP('Match Score and Team Input'!F260, finaloproutput[], 4, FALSE)</f>
        <v>#N/A</v>
      </c>
      <c r="L260" s="7" t="e">
        <f>VLOOKUP('Match Score and Team Input'!G260, finaloproutput[], 4, FALSE)</f>
        <v>#N/A</v>
      </c>
      <c r="M260" s="7" t="e">
        <f t="shared" si="28"/>
        <v>#N/A</v>
      </c>
      <c r="N260" s="7">
        <f>'Match Score and Team Input'!L260</f>
        <v>0</v>
      </c>
      <c r="O260" s="7" t="e">
        <f t="shared" si="29"/>
        <v>#N/A</v>
      </c>
      <c r="P260" s="7" t="e">
        <f t="shared" si="30"/>
        <v>#N/A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</row>
    <row r="261" spans="1:132">
      <c r="A261" s="12">
        <v>260</v>
      </c>
      <c r="B261" s="12"/>
      <c r="C261" s="14" t="e">
        <f>VLOOKUP('Match Score and Team Input'!B261, finaloproutput[],4, FALSE)</f>
        <v>#N/A</v>
      </c>
      <c r="D261" s="14" t="e">
        <f>VLOOKUP('Match Score and Team Input'!C261, finaloproutput[],4, FALSE)</f>
        <v>#N/A</v>
      </c>
      <c r="E261" s="14" t="e">
        <f>VLOOKUP('Match Score and Team Input'!D261, finaloproutput[],4, FALSE)</f>
        <v>#N/A</v>
      </c>
      <c r="F261" s="14" t="e">
        <f t="shared" si="25"/>
        <v>#N/A</v>
      </c>
      <c r="G261" s="14">
        <f>'Match Score and Team Input'!I261</f>
        <v>0</v>
      </c>
      <c r="H261" s="14" t="e">
        <f t="shared" si="26"/>
        <v>#N/A</v>
      </c>
      <c r="I261" s="14" t="e">
        <f t="shared" si="27"/>
        <v>#N/A</v>
      </c>
      <c r="J261" s="7" t="e">
        <f>VLOOKUP('Match Score and Team Input'!E261, finaloproutput[], 4, FALSE)</f>
        <v>#N/A</v>
      </c>
      <c r="K261" s="7" t="e">
        <f>VLOOKUP('Match Score and Team Input'!F261, finaloproutput[], 4, FALSE)</f>
        <v>#N/A</v>
      </c>
      <c r="L261" s="7" t="e">
        <f>VLOOKUP('Match Score and Team Input'!G261, finaloproutput[], 4, FALSE)</f>
        <v>#N/A</v>
      </c>
      <c r="M261" s="7" t="e">
        <f t="shared" si="28"/>
        <v>#N/A</v>
      </c>
      <c r="N261" s="7">
        <f>'Match Score and Team Input'!L261</f>
        <v>0</v>
      </c>
      <c r="O261" s="7" t="e">
        <f t="shared" si="29"/>
        <v>#N/A</v>
      </c>
      <c r="P261" s="7" t="e">
        <f t="shared" si="30"/>
        <v>#N/A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</row>
    <row r="262" spans="1:132">
      <c r="A262" s="12">
        <v>261</v>
      </c>
      <c r="B262" s="12"/>
      <c r="C262" s="14" t="e">
        <f>VLOOKUP('Match Score and Team Input'!B262, finaloproutput[],4, FALSE)</f>
        <v>#N/A</v>
      </c>
      <c r="D262" s="14" t="e">
        <f>VLOOKUP('Match Score and Team Input'!C262, finaloproutput[],4, FALSE)</f>
        <v>#N/A</v>
      </c>
      <c r="E262" s="14" t="e">
        <f>VLOOKUP('Match Score and Team Input'!D262, finaloproutput[],4, FALSE)</f>
        <v>#N/A</v>
      </c>
      <c r="F262" s="14" t="e">
        <f t="shared" si="25"/>
        <v>#N/A</v>
      </c>
      <c r="G262" s="14">
        <f>'Match Score and Team Input'!I262</f>
        <v>0</v>
      </c>
      <c r="H262" s="14" t="e">
        <f t="shared" si="26"/>
        <v>#N/A</v>
      </c>
      <c r="I262" s="14" t="e">
        <f t="shared" si="27"/>
        <v>#N/A</v>
      </c>
      <c r="J262" s="7" t="e">
        <f>VLOOKUP('Match Score and Team Input'!E262, finaloproutput[], 4, FALSE)</f>
        <v>#N/A</v>
      </c>
      <c r="K262" s="7" t="e">
        <f>VLOOKUP('Match Score and Team Input'!F262, finaloproutput[], 4, FALSE)</f>
        <v>#N/A</v>
      </c>
      <c r="L262" s="7" t="e">
        <f>VLOOKUP('Match Score and Team Input'!G262, finaloproutput[], 4, FALSE)</f>
        <v>#N/A</v>
      </c>
      <c r="M262" s="7" t="e">
        <f t="shared" si="28"/>
        <v>#N/A</v>
      </c>
      <c r="N262" s="7">
        <f>'Match Score and Team Input'!L262</f>
        <v>0</v>
      </c>
      <c r="O262" s="7" t="e">
        <f t="shared" si="29"/>
        <v>#N/A</v>
      </c>
      <c r="P262" s="7" t="e">
        <f t="shared" si="30"/>
        <v>#N/A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</row>
    <row r="263" spans="1:132">
      <c r="A263" s="12">
        <v>262</v>
      </c>
      <c r="B263" s="12"/>
      <c r="C263" s="14" t="e">
        <f>VLOOKUP('Match Score and Team Input'!B263, finaloproutput[],4, FALSE)</f>
        <v>#N/A</v>
      </c>
      <c r="D263" s="14" t="e">
        <f>VLOOKUP('Match Score and Team Input'!C263, finaloproutput[],4, FALSE)</f>
        <v>#N/A</v>
      </c>
      <c r="E263" s="14" t="e">
        <f>VLOOKUP('Match Score and Team Input'!D263, finaloproutput[],4, FALSE)</f>
        <v>#N/A</v>
      </c>
      <c r="F263" s="14" t="e">
        <f t="shared" si="25"/>
        <v>#N/A</v>
      </c>
      <c r="G263" s="14">
        <f>'Match Score and Team Input'!I263</f>
        <v>0</v>
      </c>
      <c r="H263" s="14" t="e">
        <f t="shared" si="26"/>
        <v>#N/A</v>
      </c>
      <c r="I263" s="14" t="e">
        <f t="shared" si="27"/>
        <v>#N/A</v>
      </c>
      <c r="J263" s="7" t="e">
        <f>VLOOKUP('Match Score and Team Input'!E263, finaloproutput[], 4, FALSE)</f>
        <v>#N/A</v>
      </c>
      <c r="K263" s="7" t="e">
        <f>VLOOKUP('Match Score and Team Input'!F263, finaloproutput[], 4, FALSE)</f>
        <v>#N/A</v>
      </c>
      <c r="L263" s="7" t="e">
        <f>VLOOKUP('Match Score and Team Input'!G263, finaloproutput[], 4, FALSE)</f>
        <v>#N/A</v>
      </c>
      <c r="M263" s="7" t="e">
        <f t="shared" si="28"/>
        <v>#N/A</v>
      </c>
      <c r="N263" s="7">
        <f>'Match Score and Team Input'!L263</f>
        <v>0</v>
      </c>
      <c r="O263" s="7" t="e">
        <f t="shared" si="29"/>
        <v>#N/A</v>
      </c>
      <c r="P263" s="7" t="e">
        <f t="shared" si="30"/>
        <v>#N/A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</row>
    <row r="264" spans="1:132">
      <c r="A264" s="12">
        <v>263</v>
      </c>
      <c r="B264" s="12"/>
      <c r="C264" s="14" t="e">
        <f>VLOOKUP('Match Score and Team Input'!B264, finaloproutput[],4, FALSE)</f>
        <v>#N/A</v>
      </c>
      <c r="D264" s="14" t="e">
        <f>VLOOKUP('Match Score and Team Input'!C264, finaloproutput[],4, FALSE)</f>
        <v>#N/A</v>
      </c>
      <c r="E264" s="14" t="e">
        <f>VLOOKUP('Match Score and Team Input'!D264, finaloproutput[],4, FALSE)</f>
        <v>#N/A</v>
      </c>
      <c r="F264" s="14" t="e">
        <f t="shared" si="25"/>
        <v>#N/A</v>
      </c>
      <c r="G264" s="14">
        <f>'Match Score and Team Input'!I264</f>
        <v>0</v>
      </c>
      <c r="H264" s="14" t="e">
        <f t="shared" si="26"/>
        <v>#N/A</v>
      </c>
      <c r="I264" s="14" t="e">
        <f t="shared" si="27"/>
        <v>#N/A</v>
      </c>
      <c r="J264" s="7" t="e">
        <f>VLOOKUP('Match Score and Team Input'!E264, finaloproutput[], 4, FALSE)</f>
        <v>#N/A</v>
      </c>
      <c r="K264" s="7" t="e">
        <f>VLOOKUP('Match Score and Team Input'!F264, finaloproutput[], 4, FALSE)</f>
        <v>#N/A</v>
      </c>
      <c r="L264" s="7" t="e">
        <f>VLOOKUP('Match Score and Team Input'!G264, finaloproutput[], 4, FALSE)</f>
        <v>#N/A</v>
      </c>
      <c r="M264" s="7" t="e">
        <f t="shared" si="28"/>
        <v>#N/A</v>
      </c>
      <c r="N264" s="7">
        <f>'Match Score and Team Input'!L264</f>
        <v>0</v>
      </c>
      <c r="O264" s="7" t="e">
        <f t="shared" si="29"/>
        <v>#N/A</v>
      </c>
      <c r="P264" s="7" t="e">
        <f t="shared" si="30"/>
        <v>#N/A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</row>
    <row r="265" spans="1:132">
      <c r="A265" s="12">
        <v>264</v>
      </c>
      <c r="B265" s="12"/>
      <c r="C265" s="14" t="e">
        <f>VLOOKUP('Match Score and Team Input'!B265, finaloproutput[],4, FALSE)</f>
        <v>#N/A</v>
      </c>
      <c r="D265" s="14" t="e">
        <f>VLOOKUP('Match Score and Team Input'!C265, finaloproutput[],4, FALSE)</f>
        <v>#N/A</v>
      </c>
      <c r="E265" s="14" t="e">
        <f>VLOOKUP('Match Score and Team Input'!D265, finaloproutput[],4, FALSE)</f>
        <v>#N/A</v>
      </c>
      <c r="F265" s="14" t="e">
        <f t="shared" si="25"/>
        <v>#N/A</v>
      </c>
      <c r="G265" s="14">
        <f>'Match Score and Team Input'!I265</f>
        <v>0</v>
      </c>
      <c r="H265" s="14" t="e">
        <f t="shared" si="26"/>
        <v>#N/A</v>
      </c>
      <c r="I265" s="14" t="e">
        <f t="shared" si="27"/>
        <v>#N/A</v>
      </c>
      <c r="J265" s="7" t="e">
        <f>VLOOKUP('Match Score and Team Input'!E265, finaloproutput[], 4, FALSE)</f>
        <v>#N/A</v>
      </c>
      <c r="K265" s="7" t="e">
        <f>VLOOKUP('Match Score and Team Input'!F265, finaloproutput[], 4, FALSE)</f>
        <v>#N/A</v>
      </c>
      <c r="L265" s="7" t="e">
        <f>VLOOKUP('Match Score and Team Input'!G265, finaloproutput[], 4, FALSE)</f>
        <v>#N/A</v>
      </c>
      <c r="M265" s="7" t="e">
        <f t="shared" si="28"/>
        <v>#N/A</v>
      </c>
      <c r="N265" s="7">
        <f>'Match Score and Team Input'!L265</f>
        <v>0</v>
      </c>
      <c r="O265" s="7" t="e">
        <f t="shared" si="29"/>
        <v>#N/A</v>
      </c>
      <c r="P265" s="7" t="e">
        <f t="shared" si="30"/>
        <v>#N/A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</row>
    <row r="266" spans="1:132">
      <c r="A266" s="12">
        <v>265</v>
      </c>
      <c r="B266" s="12"/>
      <c r="C266" s="14" t="e">
        <f>VLOOKUP('Match Score and Team Input'!B266, finaloproutput[],4, FALSE)</f>
        <v>#N/A</v>
      </c>
      <c r="D266" s="14" t="e">
        <f>VLOOKUP('Match Score and Team Input'!C266, finaloproutput[],4, FALSE)</f>
        <v>#N/A</v>
      </c>
      <c r="E266" s="14" t="e">
        <f>VLOOKUP('Match Score and Team Input'!D266, finaloproutput[],4, FALSE)</f>
        <v>#N/A</v>
      </c>
      <c r="F266" s="14" t="e">
        <f t="shared" si="25"/>
        <v>#N/A</v>
      </c>
      <c r="G266" s="14">
        <f>'Match Score and Team Input'!I266</f>
        <v>0</v>
      </c>
      <c r="H266" s="14" t="e">
        <f t="shared" si="26"/>
        <v>#N/A</v>
      </c>
      <c r="I266" s="14" t="e">
        <f t="shared" si="27"/>
        <v>#N/A</v>
      </c>
      <c r="J266" s="7" t="e">
        <f>VLOOKUP('Match Score and Team Input'!E266, finaloproutput[], 4, FALSE)</f>
        <v>#N/A</v>
      </c>
      <c r="K266" s="7" t="e">
        <f>VLOOKUP('Match Score and Team Input'!F266, finaloproutput[], 4, FALSE)</f>
        <v>#N/A</v>
      </c>
      <c r="L266" s="7" t="e">
        <f>VLOOKUP('Match Score and Team Input'!G266, finaloproutput[], 4, FALSE)</f>
        <v>#N/A</v>
      </c>
      <c r="M266" s="7" t="e">
        <f t="shared" si="28"/>
        <v>#N/A</v>
      </c>
      <c r="N266" s="7">
        <f>'Match Score and Team Input'!L266</f>
        <v>0</v>
      </c>
      <c r="O266" s="7" t="e">
        <f t="shared" si="29"/>
        <v>#N/A</v>
      </c>
      <c r="P266" s="7" t="e">
        <f t="shared" si="30"/>
        <v>#N/A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</row>
    <row r="267" spans="1:132">
      <c r="A267" s="12">
        <v>266</v>
      </c>
      <c r="B267" s="12"/>
      <c r="C267" s="14" t="e">
        <f>VLOOKUP('Match Score and Team Input'!B267, finaloproutput[],4, FALSE)</f>
        <v>#N/A</v>
      </c>
      <c r="D267" s="14" t="e">
        <f>VLOOKUP('Match Score and Team Input'!C267, finaloproutput[],4, FALSE)</f>
        <v>#N/A</v>
      </c>
      <c r="E267" s="14" t="e">
        <f>VLOOKUP('Match Score and Team Input'!D267, finaloproutput[],4, FALSE)</f>
        <v>#N/A</v>
      </c>
      <c r="F267" s="14" t="e">
        <f t="shared" si="25"/>
        <v>#N/A</v>
      </c>
      <c r="G267" s="14">
        <f>'Match Score and Team Input'!I267</f>
        <v>0</v>
      </c>
      <c r="H267" s="14" t="e">
        <f t="shared" si="26"/>
        <v>#N/A</v>
      </c>
      <c r="I267" s="14" t="e">
        <f t="shared" si="27"/>
        <v>#N/A</v>
      </c>
      <c r="J267" s="7" t="e">
        <f>VLOOKUP('Match Score and Team Input'!E267, finaloproutput[], 4, FALSE)</f>
        <v>#N/A</v>
      </c>
      <c r="K267" s="7" t="e">
        <f>VLOOKUP('Match Score and Team Input'!F267, finaloproutput[], 4, FALSE)</f>
        <v>#N/A</v>
      </c>
      <c r="L267" s="7" t="e">
        <f>VLOOKUP('Match Score and Team Input'!G267, finaloproutput[], 4, FALSE)</f>
        <v>#N/A</v>
      </c>
      <c r="M267" s="7" t="e">
        <f t="shared" si="28"/>
        <v>#N/A</v>
      </c>
      <c r="N267" s="7">
        <f>'Match Score and Team Input'!L267</f>
        <v>0</v>
      </c>
      <c r="O267" s="7" t="e">
        <f t="shared" si="29"/>
        <v>#N/A</v>
      </c>
      <c r="P267" s="7" t="e">
        <f t="shared" si="30"/>
        <v>#N/A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</row>
    <row r="268" spans="1:132">
      <c r="A268" s="12">
        <v>267</v>
      </c>
      <c r="B268" s="12"/>
      <c r="C268" s="14" t="e">
        <f>VLOOKUP('Match Score and Team Input'!B268, finaloproutput[],4, FALSE)</f>
        <v>#N/A</v>
      </c>
      <c r="D268" s="14" t="e">
        <f>VLOOKUP('Match Score and Team Input'!C268, finaloproutput[],4, FALSE)</f>
        <v>#N/A</v>
      </c>
      <c r="E268" s="14" t="e">
        <f>VLOOKUP('Match Score and Team Input'!D268, finaloproutput[],4, FALSE)</f>
        <v>#N/A</v>
      </c>
      <c r="F268" s="14" t="e">
        <f t="shared" si="25"/>
        <v>#N/A</v>
      </c>
      <c r="G268" s="14">
        <f>'Match Score and Team Input'!I268</f>
        <v>0</v>
      </c>
      <c r="H268" s="14" t="e">
        <f t="shared" si="26"/>
        <v>#N/A</v>
      </c>
      <c r="I268" s="14" t="e">
        <f t="shared" si="27"/>
        <v>#N/A</v>
      </c>
      <c r="J268" s="7" t="e">
        <f>VLOOKUP('Match Score and Team Input'!E268, finaloproutput[], 4, FALSE)</f>
        <v>#N/A</v>
      </c>
      <c r="K268" s="7" t="e">
        <f>VLOOKUP('Match Score and Team Input'!F268, finaloproutput[], 4, FALSE)</f>
        <v>#N/A</v>
      </c>
      <c r="L268" s="7" t="e">
        <f>VLOOKUP('Match Score and Team Input'!G268, finaloproutput[], 4, FALSE)</f>
        <v>#N/A</v>
      </c>
      <c r="M268" s="7" t="e">
        <f t="shared" si="28"/>
        <v>#N/A</v>
      </c>
      <c r="N268" s="7">
        <f>'Match Score and Team Input'!L268</f>
        <v>0</v>
      </c>
      <c r="O268" s="7" t="e">
        <f t="shared" si="29"/>
        <v>#N/A</v>
      </c>
      <c r="P268" s="7" t="e">
        <f t="shared" si="30"/>
        <v>#N/A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</row>
    <row r="269" spans="1:132">
      <c r="A269" s="12">
        <v>268</v>
      </c>
      <c r="B269" s="12"/>
      <c r="C269" s="14" t="e">
        <f>VLOOKUP('Match Score and Team Input'!B269, finaloproutput[],4, FALSE)</f>
        <v>#N/A</v>
      </c>
      <c r="D269" s="14" t="e">
        <f>VLOOKUP('Match Score and Team Input'!C269, finaloproutput[],4, FALSE)</f>
        <v>#N/A</v>
      </c>
      <c r="E269" s="14" t="e">
        <f>VLOOKUP('Match Score and Team Input'!D269, finaloproutput[],4, FALSE)</f>
        <v>#N/A</v>
      </c>
      <c r="F269" s="14" t="e">
        <f t="shared" si="25"/>
        <v>#N/A</v>
      </c>
      <c r="G269" s="14">
        <f>'Match Score and Team Input'!I269</f>
        <v>0</v>
      </c>
      <c r="H269" s="14" t="e">
        <f t="shared" si="26"/>
        <v>#N/A</v>
      </c>
      <c r="I269" s="14" t="e">
        <f t="shared" si="27"/>
        <v>#N/A</v>
      </c>
      <c r="J269" s="7" t="e">
        <f>VLOOKUP('Match Score and Team Input'!E269, finaloproutput[], 4, FALSE)</f>
        <v>#N/A</v>
      </c>
      <c r="K269" s="7" t="e">
        <f>VLOOKUP('Match Score and Team Input'!F269, finaloproutput[], 4, FALSE)</f>
        <v>#N/A</v>
      </c>
      <c r="L269" s="7" t="e">
        <f>VLOOKUP('Match Score and Team Input'!G269, finaloproutput[], 4, FALSE)</f>
        <v>#N/A</v>
      </c>
      <c r="M269" s="7" t="e">
        <f t="shared" si="28"/>
        <v>#N/A</v>
      </c>
      <c r="N269" s="7">
        <f>'Match Score and Team Input'!L269</f>
        <v>0</v>
      </c>
      <c r="O269" s="7" t="e">
        <f t="shared" si="29"/>
        <v>#N/A</v>
      </c>
      <c r="P269" s="7" t="e">
        <f t="shared" si="30"/>
        <v>#N/A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</row>
    <row r="270" spans="1:132">
      <c r="A270" s="12">
        <v>269</v>
      </c>
      <c r="B270" s="12"/>
      <c r="C270" s="14" t="e">
        <f>VLOOKUP('Match Score and Team Input'!B270, finaloproutput[],4, FALSE)</f>
        <v>#N/A</v>
      </c>
      <c r="D270" s="14" t="e">
        <f>VLOOKUP('Match Score and Team Input'!C270, finaloproutput[],4, FALSE)</f>
        <v>#N/A</v>
      </c>
      <c r="E270" s="14" t="e">
        <f>VLOOKUP('Match Score and Team Input'!D270, finaloproutput[],4, FALSE)</f>
        <v>#N/A</v>
      </c>
      <c r="F270" s="14" t="e">
        <f t="shared" si="25"/>
        <v>#N/A</v>
      </c>
      <c r="G270" s="14">
        <f>'Match Score and Team Input'!I270</f>
        <v>0</v>
      </c>
      <c r="H270" s="14" t="e">
        <f t="shared" si="26"/>
        <v>#N/A</v>
      </c>
      <c r="I270" s="14" t="e">
        <f t="shared" si="27"/>
        <v>#N/A</v>
      </c>
      <c r="J270" s="7" t="e">
        <f>VLOOKUP('Match Score and Team Input'!E270, finaloproutput[], 4, FALSE)</f>
        <v>#N/A</v>
      </c>
      <c r="K270" s="7" t="e">
        <f>VLOOKUP('Match Score and Team Input'!F270, finaloproutput[], 4, FALSE)</f>
        <v>#N/A</v>
      </c>
      <c r="L270" s="7" t="e">
        <f>VLOOKUP('Match Score and Team Input'!G270, finaloproutput[], 4, FALSE)</f>
        <v>#N/A</v>
      </c>
      <c r="M270" s="7" t="e">
        <f t="shared" si="28"/>
        <v>#N/A</v>
      </c>
      <c r="N270" s="7">
        <f>'Match Score and Team Input'!L270</f>
        <v>0</v>
      </c>
      <c r="O270" s="7" t="e">
        <f t="shared" si="29"/>
        <v>#N/A</v>
      </c>
      <c r="P270" s="7" t="e">
        <f t="shared" si="30"/>
        <v>#N/A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</row>
    <row r="271" spans="1:132">
      <c r="A271" s="12">
        <v>270</v>
      </c>
      <c r="B271" s="12"/>
      <c r="C271" s="14" t="e">
        <f>VLOOKUP('Match Score and Team Input'!B271, finaloproutput[],4, FALSE)</f>
        <v>#N/A</v>
      </c>
      <c r="D271" s="14" t="e">
        <f>VLOOKUP('Match Score and Team Input'!C271, finaloproutput[],4, FALSE)</f>
        <v>#N/A</v>
      </c>
      <c r="E271" s="14" t="e">
        <f>VLOOKUP('Match Score and Team Input'!D271, finaloproutput[],4, FALSE)</f>
        <v>#N/A</v>
      </c>
      <c r="F271" s="14" t="e">
        <f t="shared" si="25"/>
        <v>#N/A</v>
      </c>
      <c r="G271" s="14">
        <f>'Match Score and Team Input'!I271</f>
        <v>0</v>
      </c>
      <c r="H271" s="14" t="e">
        <f t="shared" si="26"/>
        <v>#N/A</v>
      </c>
      <c r="I271" s="14" t="e">
        <f t="shared" si="27"/>
        <v>#N/A</v>
      </c>
      <c r="J271" s="7" t="e">
        <f>VLOOKUP('Match Score and Team Input'!E271, finaloproutput[], 4, FALSE)</f>
        <v>#N/A</v>
      </c>
      <c r="K271" s="7" t="e">
        <f>VLOOKUP('Match Score and Team Input'!F271, finaloproutput[], 4, FALSE)</f>
        <v>#N/A</v>
      </c>
      <c r="L271" s="7" t="e">
        <f>VLOOKUP('Match Score and Team Input'!G271, finaloproutput[], 4, FALSE)</f>
        <v>#N/A</v>
      </c>
      <c r="M271" s="7" t="e">
        <f t="shared" si="28"/>
        <v>#N/A</v>
      </c>
      <c r="N271" s="7">
        <f>'Match Score and Team Input'!L271</f>
        <v>0</v>
      </c>
      <c r="O271" s="7" t="e">
        <f t="shared" si="29"/>
        <v>#N/A</v>
      </c>
      <c r="P271" s="7" t="e">
        <f t="shared" si="30"/>
        <v>#N/A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</row>
    <row r="272" spans="1:132">
      <c r="A272" s="12">
        <v>271</v>
      </c>
      <c r="B272" s="12"/>
      <c r="C272" s="14" t="e">
        <f>VLOOKUP('Match Score and Team Input'!B272, finaloproutput[],4, FALSE)</f>
        <v>#N/A</v>
      </c>
      <c r="D272" s="14" t="e">
        <f>VLOOKUP('Match Score and Team Input'!C272, finaloproutput[],4, FALSE)</f>
        <v>#N/A</v>
      </c>
      <c r="E272" s="14" t="e">
        <f>VLOOKUP('Match Score and Team Input'!D272, finaloproutput[],4, FALSE)</f>
        <v>#N/A</v>
      </c>
      <c r="F272" s="14" t="e">
        <f t="shared" si="25"/>
        <v>#N/A</v>
      </c>
      <c r="G272" s="14">
        <f>'Match Score and Team Input'!I272</f>
        <v>0</v>
      </c>
      <c r="H272" s="14" t="e">
        <f t="shared" si="26"/>
        <v>#N/A</v>
      </c>
      <c r="I272" s="14" t="e">
        <f t="shared" si="27"/>
        <v>#N/A</v>
      </c>
      <c r="J272" s="7" t="e">
        <f>VLOOKUP('Match Score and Team Input'!E272, finaloproutput[], 4, FALSE)</f>
        <v>#N/A</v>
      </c>
      <c r="K272" s="7" t="e">
        <f>VLOOKUP('Match Score and Team Input'!F272, finaloproutput[], 4, FALSE)</f>
        <v>#N/A</v>
      </c>
      <c r="L272" s="7" t="e">
        <f>VLOOKUP('Match Score and Team Input'!G272, finaloproutput[], 4, FALSE)</f>
        <v>#N/A</v>
      </c>
      <c r="M272" s="7" t="e">
        <f t="shared" si="28"/>
        <v>#N/A</v>
      </c>
      <c r="N272" s="7">
        <f>'Match Score and Team Input'!L272</f>
        <v>0</v>
      </c>
      <c r="O272" s="7" t="e">
        <f t="shared" si="29"/>
        <v>#N/A</v>
      </c>
      <c r="P272" s="7" t="e">
        <f t="shared" si="30"/>
        <v>#N/A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</row>
    <row r="273" spans="1:132">
      <c r="A273" s="12">
        <v>272</v>
      </c>
      <c r="B273" s="12"/>
      <c r="C273" s="14" t="e">
        <f>VLOOKUP('Match Score and Team Input'!B273, finaloproutput[],4, FALSE)</f>
        <v>#N/A</v>
      </c>
      <c r="D273" s="14" t="e">
        <f>VLOOKUP('Match Score and Team Input'!C273, finaloproutput[],4, FALSE)</f>
        <v>#N/A</v>
      </c>
      <c r="E273" s="14" t="e">
        <f>VLOOKUP('Match Score and Team Input'!D273, finaloproutput[],4, FALSE)</f>
        <v>#N/A</v>
      </c>
      <c r="F273" s="14" t="e">
        <f t="shared" si="25"/>
        <v>#N/A</v>
      </c>
      <c r="G273" s="14">
        <f>'Match Score and Team Input'!I273</f>
        <v>0</v>
      </c>
      <c r="H273" s="14" t="e">
        <f t="shared" si="26"/>
        <v>#N/A</v>
      </c>
      <c r="I273" s="14" t="e">
        <f t="shared" si="27"/>
        <v>#N/A</v>
      </c>
      <c r="J273" s="7" t="e">
        <f>VLOOKUP('Match Score and Team Input'!E273, finaloproutput[], 4, FALSE)</f>
        <v>#N/A</v>
      </c>
      <c r="K273" s="7" t="e">
        <f>VLOOKUP('Match Score and Team Input'!F273, finaloproutput[], 4, FALSE)</f>
        <v>#N/A</v>
      </c>
      <c r="L273" s="7" t="e">
        <f>VLOOKUP('Match Score and Team Input'!G273, finaloproutput[], 4, FALSE)</f>
        <v>#N/A</v>
      </c>
      <c r="M273" s="7" t="e">
        <f t="shared" si="28"/>
        <v>#N/A</v>
      </c>
      <c r="N273" s="7">
        <f>'Match Score and Team Input'!L273</f>
        <v>0</v>
      </c>
      <c r="O273" s="7" t="e">
        <f t="shared" si="29"/>
        <v>#N/A</v>
      </c>
      <c r="P273" s="7" t="e">
        <f t="shared" si="30"/>
        <v>#N/A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</row>
    <row r="274" spans="1:132">
      <c r="A274" s="12">
        <v>273</v>
      </c>
      <c r="B274" s="12"/>
      <c r="C274" s="14" t="e">
        <f>VLOOKUP('Match Score and Team Input'!B274, finaloproutput[],4, FALSE)</f>
        <v>#N/A</v>
      </c>
      <c r="D274" s="14" t="e">
        <f>VLOOKUP('Match Score and Team Input'!C274, finaloproutput[],4, FALSE)</f>
        <v>#N/A</v>
      </c>
      <c r="E274" s="14" t="e">
        <f>VLOOKUP('Match Score and Team Input'!D274, finaloproutput[],4, FALSE)</f>
        <v>#N/A</v>
      </c>
      <c r="F274" s="14" t="e">
        <f t="shared" si="25"/>
        <v>#N/A</v>
      </c>
      <c r="G274" s="14">
        <f>'Match Score and Team Input'!I274</f>
        <v>0</v>
      </c>
      <c r="H274" s="14" t="e">
        <f t="shared" si="26"/>
        <v>#N/A</v>
      </c>
      <c r="I274" s="14" t="e">
        <f t="shared" si="27"/>
        <v>#N/A</v>
      </c>
      <c r="J274" s="7" t="e">
        <f>VLOOKUP('Match Score and Team Input'!E274, finaloproutput[], 4, FALSE)</f>
        <v>#N/A</v>
      </c>
      <c r="K274" s="7" t="e">
        <f>VLOOKUP('Match Score and Team Input'!F274, finaloproutput[], 4, FALSE)</f>
        <v>#N/A</v>
      </c>
      <c r="L274" s="7" t="e">
        <f>VLOOKUP('Match Score and Team Input'!G274, finaloproutput[], 4, FALSE)</f>
        <v>#N/A</v>
      </c>
      <c r="M274" s="7" t="e">
        <f t="shared" si="28"/>
        <v>#N/A</v>
      </c>
      <c r="N274" s="7">
        <f>'Match Score and Team Input'!L274</f>
        <v>0</v>
      </c>
      <c r="O274" s="7" t="e">
        <f t="shared" si="29"/>
        <v>#N/A</v>
      </c>
      <c r="P274" s="7" t="e">
        <f t="shared" si="30"/>
        <v>#N/A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</row>
    <row r="275" spans="1:132">
      <c r="A275" s="12">
        <v>274</v>
      </c>
      <c r="B275" s="12"/>
      <c r="C275" s="14" t="e">
        <f>VLOOKUP('Match Score and Team Input'!B275, finaloproutput[],4, FALSE)</f>
        <v>#N/A</v>
      </c>
      <c r="D275" s="14" t="e">
        <f>VLOOKUP('Match Score and Team Input'!C275, finaloproutput[],4, FALSE)</f>
        <v>#N/A</v>
      </c>
      <c r="E275" s="14" t="e">
        <f>VLOOKUP('Match Score and Team Input'!D275, finaloproutput[],4, FALSE)</f>
        <v>#N/A</v>
      </c>
      <c r="F275" s="14" t="e">
        <f t="shared" si="25"/>
        <v>#N/A</v>
      </c>
      <c r="G275" s="14">
        <f>'Match Score and Team Input'!I275</f>
        <v>0</v>
      </c>
      <c r="H275" s="14" t="e">
        <f t="shared" si="26"/>
        <v>#N/A</v>
      </c>
      <c r="I275" s="14" t="e">
        <f t="shared" si="27"/>
        <v>#N/A</v>
      </c>
      <c r="J275" s="7" t="e">
        <f>VLOOKUP('Match Score and Team Input'!E275, finaloproutput[], 4, FALSE)</f>
        <v>#N/A</v>
      </c>
      <c r="K275" s="7" t="e">
        <f>VLOOKUP('Match Score and Team Input'!F275, finaloproutput[], 4, FALSE)</f>
        <v>#N/A</v>
      </c>
      <c r="L275" s="7" t="e">
        <f>VLOOKUP('Match Score and Team Input'!G275, finaloproutput[], 4, FALSE)</f>
        <v>#N/A</v>
      </c>
      <c r="M275" s="7" t="e">
        <f t="shared" si="28"/>
        <v>#N/A</v>
      </c>
      <c r="N275" s="7">
        <f>'Match Score and Team Input'!L275</f>
        <v>0</v>
      </c>
      <c r="O275" s="7" t="e">
        <f t="shared" si="29"/>
        <v>#N/A</v>
      </c>
      <c r="P275" s="7" t="e">
        <f t="shared" si="30"/>
        <v>#N/A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</row>
    <row r="276" spans="1:132">
      <c r="A276" s="12">
        <v>275</v>
      </c>
      <c r="B276" s="12"/>
      <c r="C276" s="14" t="e">
        <f>VLOOKUP('Match Score and Team Input'!B276, finaloproutput[],4, FALSE)</f>
        <v>#N/A</v>
      </c>
      <c r="D276" s="14" t="e">
        <f>VLOOKUP('Match Score and Team Input'!C276, finaloproutput[],4, FALSE)</f>
        <v>#N/A</v>
      </c>
      <c r="E276" s="14" t="e">
        <f>VLOOKUP('Match Score and Team Input'!D276, finaloproutput[],4, FALSE)</f>
        <v>#N/A</v>
      </c>
      <c r="F276" s="14" t="e">
        <f t="shared" si="25"/>
        <v>#N/A</v>
      </c>
      <c r="G276" s="14">
        <f>'Match Score and Team Input'!I276</f>
        <v>0</v>
      </c>
      <c r="H276" s="14" t="e">
        <f t="shared" si="26"/>
        <v>#N/A</v>
      </c>
      <c r="I276" s="14" t="e">
        <f t="shared" si="27"/>
        <v>#N/A</v>
      </c>
      <c r="J276" s="7" t="e">
        <f>VLOOKUP('Match Score and Team Input'!E276, finaloproutput[], 4, FALSE)</f>
        <v>#N/A</v>
      </c>
      <c r="K276" s="7" t="e">
        <f>VLOOKUP('Match Score and Team Input'!F276, finaloproutput[], 4, FALSE)</f>
        <v>#N/A</v>
      </c>
      <c r="L276" s="7" t="e">
        <f>VLOOKUP('Match Score and Team Input'!G276, finaloproutput[], 4, FALSE)</f>
        <v>#N/A</v>
      </c>
      <c r="M276" s="7" t="e">
        <f t="shared" si="28"/>
        <v>#N/A</v>
      </c>
      <c r="N276" s="7">
        <f>'Match Score and Team Input'!L276</f>
        <v>0</v>
      </c>
      <c r="O276" s="7" t="e">
        <f t="shared" si="29"/>
        <v>#N/A</v>
      </c>
      <c r="P276" s="7" t="e">
        <f t="shared" si="30"/>
        <v>#N/A</v>
      </c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</row>
    <row r="277" spans="1:132">
      <c r="A277" s="12">
        <v>276</v>
      </c>
      <c r="B277" s="12"/>
      <c r="C277" s="14" t="e">
        <f>VLOOKUP('Match Score and Team Input'!B277, finaloproutput[],4, FALSE)</f>
        <v>#N/A</v>
      </c>
      <c r="D277" s="14" t="e">
        <f>VLOOKUP('Match Score and Team Input'!C277, finaloproutput[],4, FALSE)</f>
        <v>#N/A</v>
      </c>
      <c r="E277" s="14" t="e">
        <f>VLOOKUP('Match Score and Team Input'!D277, finaloproutput[],4, FALSE)</f>
        <v>#N/A</v>
      </c>
      <c r="F277" s="14" t="e">
        <f t="shared" si="25"/>
        <v>#N/A</v>
      </c>
      <c r="G277" s="14">
        <f>'Match Score and Team Input'!I277</f>
        <v>0</v>
      </c>
      <c r="H277" s="14" t="e">
        <f t="shared" si="26"/>
        <v>#N/A</v>
      </c>
      <c r="I277" s="14" t="e">
        <f t="shared" si="27"/>
        <v>#N/A</v>
      </c>
      <c r="J277" s="7" t="e">
        <f>VLOOKUP('Match Score and Team Input'!E277, finaloproutput[], 4, FALSE)</f>
        <v>#N/A</v>
      </c>
      <c r="K277" s="7" t="e">
        <f>VLOOKUP('Match Score and Team Input'!F277, finaloproutput[], 4, FALSE)</f>
        <v>#N/A</v>
      </c>
      <c r="L277" s="7" t="e">
        <f>VLOOKUP('Match Score and Team Input'!G277, finaloproutput[], 4, FALSE)</f>
        <v>#N/A</v>
      </c>
      <c r="M277" s="7" t="e">
        <f t="shared" si="28"/>
        <v>#N/A</v>
      </c>
      <c r="N277" s="7">
        <f>'Match Score and Team Input'!L277</f>
        <v>0</v>
      </c>
      <c r="O277" s="7" t="e">
        <f t="shared" si="29"/>
        <v>#N/A</v>
      </c>
      <c r="P277" s="7" t="e">
        <f t="shared" si="30"/>
        <v>#N/A</v>
      </c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</row>
    <row r="278" spans="1:132">
      <c r="A278" s="12">
        <v>277</v>
      </c>
      <c r="B278" s="12"/>
      <c r="C278" s="14" t="e">
        <f>VLOOKUP('Match Score and Team Input'!B278, finaloproutput[],4, FALSE)</f>
        <v>#N/A</v>
      </c>
      <c r="D278" s="14" t="e">
        <f>VLOOKUP('Match Score and Team Input'!C278, finaloproutput[],4, FALSE)</f>
        <v>#N/A</v>
      </c>
      <c r="E278" s="14" t="e">
        <f>VLOOKUP('Match Score and Team Input'!D278, finaloproutput[],4, FALSE)</f>
        <v>#N/A</v>
      </c>
      <c r="F278" s="14" t="e">
        <f t="shared" si="25"/>
        <v>#N/A</v>
      </c>
      <c r="G278" s="14">
        <f>'Match Score and Team Input'!I278</f>
        <v>0</v>
      </c>
      <c r="H278" s="14" t="e">
        <f t="shared" si="26"/>
        <v>#N/A</v>
      </c>
      <c r="I278" s="14" t="e">
        <f t="shared" si="27"/>
        <v>#N/A</v>
      </c>
      <c r="J278" s="7" t="e">
        <f>VLOOKUP('Match Score and Team Input'!E278, finaloproutput[], 4, FALSE)</f>
        <v>#N/A</v>
      </c>
      <c r="K278" s="7" t="e">
        <f>VLOOKUP('Match Score and Team Input'!F278, finaloproutput[], 4, FALSE)</f>
        <v>#N/A</v>
      </c>
      <c r="L278" s="7" t="e">
        <f>VLOOKUP('Match Score and Team Input'!G278, finaloproutput[], 4, FALSE)</f>
        <v>#N/A</v>
      </c>
      <c r="M278" s="7" t="e">
        <f t="shared" si="28"/>
        <v>#N/A</v>
      </c>
      <c r="N278" s="7">
        <f>'Match Score and Team Input'!L278</f>
        <v>0</v>
      </c>
      <c r="O278" s="7" t="e">
        <f t="shared" si="29"/>
        <v>#N/A</v>
      </c>
      <c r="P278" s="7" t="e">
        <f t="shared" si="30"/>
        <v>#N/A</v>
      </c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</row>
    <row r="279" spans="1:132">
      <c r="A279" s="12">
        <v>278</v>
      </c>
      <c r="B279" s="12"/>
      <c r="C279" s="14" t="e">
        <f>VLOOKUP('Match Score and Team Input'!B279, finaloproutput[],4, FALSE)</f>
        <v>#N/A</v>
      </c>
      <c r="D279" s="14" t="e">
        <f>VLOOKUP('Match Score and Team Input'!C279, finaloproutput[],4, FALSE)</f>
        <v>#N/A</v>
      </c>
      <c r="E279" s="14" t="e">
        <f>VLOOKUP('Match Score and Team Input'!D279, finaloproutput[],4, FALSE)</f>
        <v>#N/A</v>
      </c>
      <c r="F279" s="14" t="e">
        <f t="shared" si="25"/>
        <v>#N/A</v>
      </c>
      <c r="G279" s="14">
        <f>'Match Score and Team Input'!I279</f>
        <v>0</v>
      </c>
      <c r="H279" s="14" t="e">
        <f t="shared" si="26"/>
        <v>#N/A</v>
      </c>
      <c r="I279" s="14" t="e">
        <f t="shared" si="27"/>
        <v>#N/A</v>
      </c>
      <c r="J279" s="7" t="e">
        <f>VLOOKUP('Match Score and Team Input'!E279, finaloproutput[], 4, FALSE)</f>
        <v>#N/A</v>
      </c>
      <c r="K279" s="7" t="e">
        <f>VLOOKUP('Match Score and Team Input'!F279, finaloproutput[], 4, FALSE)</f>
        <v>#N/A</v>
      </c>
      <c r="L279" s="7" t="e">
        <f>VLOOKUP('Match Score and Team Input'!G279, finaloproutput[], 4, FALSE)</f>
        <v>#N/A</v>
      </c>
      <c r="M279" s="7" t="e">
        <f t="shared" si="28"/>
        <v>#N/A</v>
      </c>
      <c r="N279" s="7">
        <f>'Match Score and Team Input'!L279</f>
        <v>0</v>
      </c>
      <c r="O279" s="7" t="e">
        <f t="shared" si="29"/>
        <v>#N/A</v>
      </c>
      <c r="P279" s="7" t="e">
        <f t="shared" si="30"/>
        <v>#N/A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</row>
    <row r="280" spans="1:132">
      <c r="A280" s="12">
        <v>279</v>
      </c>
      <c r="B280" s="12"/>
      <c r="C280" s="14" t="e">
        <f>VLOOKUP('Match Score and Team Input'!B280, finaloproutput[],4, FALSE)</f>
        <v>#N/A</v>
      </c>
      <c r="D280" s="14" t="e">
        <f>VLOOKUP('Match Score and Team Input'!C280, finaloproutput[],4, FALSE)</f>
        <v>#N/A</v>
      </c>
      <c r="E280" s="14" t="e">
        <f>VLOOKUP('Match Score and Team Input'!D280, finaloproutput[],4, FALSE)</f>
        <v>#N/A</v>
      </c>
      <c r="F280" s="14" t="e">
        <f t="shared" ref="F280:F343" si="31">SUM(C280:E280)</f>
        <v>#N/A</v>
      </c>
      <c r="G280" s="14">
        <f>'Match Score and Team Input'!I280</f>
        <v>0</v>
      </c>
      <c r="H280" s="14" t="e">
        <f t="shared" ref="H280:H343" si="32">(F280-G280)</f>
        <v>#N/A</v>
      </c>
      <c r="I280" s="14" t="e">
        <f t="shared" ref="I280:I343" si="33">O280</f>
        <v>#N/A</v>
      </c>
      <c r="J280" s="7" t="e">
        <f>VLOOKUP('Match Score and Team Input'!E280, finaloproutput[], 4, FALSE)</f>
        <v>#N/A</v>
      </c>
      <c r="K280" s="7" t="e">
        <f>VLOOKUP('Match Score and Team Input'!F280, finaloproutput[], 4, FALSE)</f>
        <v>#N/A</v>
      </c>
      <c r="L280" s="7" t="e">
        <f>VLOOKUP('Match Score and Team Input'!G280, finaloproutput[], 4, FALSE)</f>
        <v>#N/A</v>
      </c>
      <c r="M280" s="7" t="e">
        <f t="shared" ref="M280:M343" si="34">SUM(J280:L280)</f>
        <v>#N/A</v>
      </c>
      <c r="N280" s="7">
        <f>'Match Score and Team Input'!L280</f>
        <v>0</v>
      </c>
      <c r="O280" s="7" t="e">
        <f t="shared" ref="O280:O343" si="35">(M280-N280)</f>
        <v>#N/A</v>
      </c>
      <c r="P280" s="7" t="e">
        <f t="shared" ref="P280:P343" si="36">H280</f>
        <v>#N/A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</row>
    <row r="281" spans="1:132">
      <c r="A281" s="12">
        <v>280</v>
      </c>
      <c r="B281" s="12"/>
      <c r="C281" s="14" t="e">
        <f>VLOOKUP('Match Score and Team Input'!B281, finaloproutput[],4, FALSE)</f>
        <v>#N/A</v>
      </c>
      <c r="D281" s="14" t="e">
        <f>VLOOKUP('Match Score and Team Input'!C281, finaloproutput[],4, FALSE)</f>
        <v>#N/A</v>
      </c>
      <c r="E281" s="14" t="e">
        <f>VLOOKUP('Match Score and Team Input'!D281, finaloproutput[],4, FALSE)</f>
        <v>#N/A</v>
      </c>
      <c r="F281" s="14" t="e">
        <f t="shared" si="31"/>
        <v>#N/A</v>
      </c>
      <c r="G281" s="14">
        <f>'Match Score and Team Input'!I281</f>
        <v>0</v>
      </c>
      <c r="H281" s="14" t="e">
        <f t="shared" si="32"/>
        <v>#N/A</v>
      </c>
      <c r="I281" s="14" t="e">
        <f t="shared" si="33"/>
        <v>#N/A</v>
      </c>
      <c r="J281" s="7" t="e">
        <f>VLOOKUP('Match Score and Team Input'!E281, finaloproutput[], 4, FALSE)</f>
        <v>#N/A</v>
      </c>
      <c r="K281" s="7" t="e">
        <f>VLOOKUP('Match Score and Team Input'!F281, finaloproutput[], 4, FALSE)</f>
        <v>#N/A</v>
      </c>
      <c r="L281" s="7" t="e">
        <f>VLOOKUP('Match Score and Team Input'!G281, finaloproutput[], 4, FALSE)</f>
        <v>#N/A</v>
      </c>
      <c r="M281" s="7" t="e">
        <f t="shared" si="34"/>
        <v>#N/A</v>
      </c>
      <c r="N281" s="7">
        <f>'Match Score and Team Input'!L281</f>
        <v>0</v>
      </c>
      <c r="O281" s="7" t="e">
        <f t="shared" si="35"/>
        <v>#N/A</v>
      </c>
      <c r="P281" s="7" t="e">
        <f t="shared" si="36"/>
        <v>#N/A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</row>
    <row r="282" spans="1:132">
      <c r="A282" s="12">
        <v>281</v>
      </c>
      <c r="B282" s="12"/>
      <c r="C282" s="14" t="e">
        <f>VLOOKUP('Match Score and Team Input'!B282, finaloproutput[],4, FALSE)</f>
        <v>#N/A</v>
      </c>
      <c r="D282" s="14" t="e">
        <f>VLOOKUP('Match Score and Team Input'!C282, finaloproutput[],4, FALSE)</f>
        <v>#N/A</v>
      </c>
      <c r="E282" s="14" t="e">
        <f>VLOOKUP('Match Score and Team Input'!D282, finaloproutput[],4, FALSE)</f>
        <v>#N/A</v>
      </c>
      <c r="F282" s="14" t="e">
        <f t="shared" si="31"/>
        <v>#N/A</v>
      </c>
      <c r="G282" s="14">
        <f>'Match Score and Team Input'!I282</f>
        <v>0</v>
      </c>
      <c r="H282" s="14" t="e">
        <f t="shared" si="32"/>
        <v>#N/A</v>
      </c>
      <c r="I282" s="14" t="e">
        <f t="shared" si="33"/>
        <v>#N/A</v>
      </c>
      <c r="J282" s="7" t="e">
        <f>VLOOKUP('Match Score and Team Input'!E282, finaloproutput[], 4, FALSE)</f>
        <v>#N/A</v>
      </c>
      <c r="K282" s="7" t="e">
        <f>VLOOKUP('Match Score and Team Input'!F282, finaloproutput[], 4, FALSE)</f>
        <v>#N/A</v>
      </c>
      <c r="L282" s="7" t="e">
        <f>VLOOKUP('Match Score and Team Input'!G282, finaloproutput[], 4, FALSE)</f>
        <v>#N/A</v>
      </c>
      <c r="M282" s="7" t="e">
        <f t="shared" si="34"/>
        <v>#N/A</v>
      </c>
      <c r="N282" s="7">
        <f>'Match Score and Team Input'!L282</f>
        <v>0</v>
      </c>
      <c r="O282" s="7" t="e">
        <f t="shared" si="35"/>
        <v>#N/A</v>
      </c>
      <c r="P282" s="7" t="e">
        <f t="shared" si="36"/>
        <v>#N/A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</row>
    <row r="283" spans="1:132">
      <c r="A283" s="12">
        <v>282</v>
      </c>
      <c r="B283" s="12"/>
      <c r="C283" s="14" t="e">
        <f>VLOOKUP('Match Score and Team Input'!B283, finaloproutput[],4, FALSE)</f>
        <v>#N/A</v>
      </c>
      <c r="D283" s="14" t="e">
        <f>VLOOKUP('Match Score and Team Input'!C283, finaloproutput[],4, FALSE)</f>
        <v>#N/A</v>
      </c>
      <c r="E283" s="14" t="e">
        <f>VLOOKUP('Match Score and Team Input'!D283, finaloproutput[],4, FALSE)</f>
        <v>#N/A</v>
      </c>
      <c r="F283" s="14" t="e">
        <f t="shared" si="31"/>
        <v>#N/A</v>
      </c>
      <c r="G283" s="14">
        <f>'Match Score and Team Input'!I283</f>
        <v>0</v>
      </c>
      <c r="H283" s="14" t="e">
        <f t="shared" si="32"/>
        <v>#N/A</v>
      </c>
      <c r="I283" s="14" t="e">
        <f t="shared" si="33"/>
        <v>#N/A</v>
      </c>
      <c r="J283" s="7" t="e">
        <f>VLOOKUP('Match Score and Team Input'!E283, finaloproutput[], 4, FALSE)</f>
        <v>#N/A</v>
      </c>
      <c r="K283" s="7" t="e">
        <f>VLOOKUP('Match Score and Team Input'!F283, finaloproutput[], 4, FALSE)</f>
        <v>#N/A</v>
      </c>
      <c r="L283" s="7" t="e">
        <f>VLOOKUP('Match Score and Team Input'!G283, finaloproutput[], 4, FALSE)</f>
        <v>#N/A</v>
      </c>
      <c r="M283" s="7" t="e">
        <f t="shared" si="34"/>
        <v>#N/A</v>
      </c>
      <c r="N283" s="7">
        <f>'Match Score and Team Input'!L283</f>
        <v>0</v>
      </c>
      <c r="O283" s="7" t="e">
        <f t="shared" si="35"/>
        <v>#N/A</v>
      </c>
      <c r="P283" s="7" t="e">
        <f t="shared" si="36"/>
        <v>#N/A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</row>
    <row r="284" spans="1:132">
      <c r="A284" s="12">
        <v>283</v>
      </c>
      <c r="B284" s="12"/>
      <c r="C284" s="14" t="e">
        <f>VLOOKUP('Match Score and Team Input'!B284, finaloproutput[],4, FALSE)</f>
        <v>#N/A</v>
      </c>
      <c r="D284" s="14" t="e">
        <f>VLOOKUP('Match Score and Team Input'!C284, finaloproutput[],4, FALSE)</f>
        <v>#N/A</v>
      </c>
      <c r="E284" s="14" t="e">
        <f>VLOOKUP('Match Score and Team Input'!D284, finaloproutput[],4, FALSE)</f>
        <v>#N/A</v>
      </c>
      <c r="F284" s="14" t="e">
        <f t="shared" si="31"/>
        <v>#N/A</v>
      </c>
      <c r="G284" s="14">
        <f>'Match Score and Team Input'!I284</f>
        <v>0</v>
      </c>
      <c r="H284" s="14" t="e">
        <f t="shared" si="32"/>
        <v>#N/A</v>
      </c>
      <c r="I284" s="14" t="e">
        <f t="shared" si="33"/>
        <v>#N/A</v>
      </c>
      <c r="J284" s="7" t="e">
        <f>VLOOKUP('Match Score and Team Input'!E284, finaloproutput[], 4, FALSE)</f>
        <v>#N/A</v>
      </c>
      <c r="K284" s="7" t="e">
        <f>VLOOKUP('Match Score and Team Input'!F284, finaloproutput[], 4, FALSE)</f>
        <v>#N/A</v>
      </c>
      <c r="L284" s="7" t="e">
        <f>VLOOKUP('Match Score and Team Input'!G284, finaloproutput[], 4, FALSE)</f>
        <v>#N/A</v>
      </c>
      <c r="M284" s="7" t="e">
        <f t="shared" si="34"/>
        <v>#N/A</v>
      </c>
      <c r="N284" s="7">
        <f>'Match Score and Team Input'!L284</f>
        <v>0</v>
      </c>
      <c r="O284" s="7" t="e">
        <f t="shared" si="35"/>
        <v>#N/A</v>
      </c>
      <c r="P284" s="7" t="e">
        <f t="shared" si="36"/>
        <v>#N/A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</row>
    <row r="285" spans="1:132">
      <c r="A285" s="12">
        <v>284</v>
      </c>
      <c r="B285" s="12"/>
      <c r="C285" s="14" t="e">
        <f>VLOOKUP('Match Score and Team Input'!B285, finaloproutput[],4, FALSE)</f>
        <v>#N/A</v>
      </c>
      <c r="D285" s="14" t="e">
        <f>VLOOKUP('Match Score and Team Input'!C285, finaloproutput[],4, FALSE)</f>
        <v>#N/A</v>
      </c>
      <c r="E285" s="14" t="e">
        <f>VLOOKUP('Match Score and Team Input'!D285, finaloproutput[],4, FALSE)</f>
        <v>#N/A</v>
      </c>
      <c r="F285" s="14" t="e">
        <f t="shared" si="31"/>
        <v>#N/A</v>
      </c>
      <c r="G285" s="14">
        <f>'Match Score and Team Input'!I285</f>
        <v>0</v>
      </c>
      <c r="H285" s="14" t="e">
        <f t="shared" si="32"/>
        <v>#N/A</v>
      </c>
      <c r="I285" s="14" t="e">
        <f t="shared" si="33"/>
        <v>#N/A</v>
      </c>
      <c r="J285" s="7" t="e">
        <f>VLOOKUP('Match Score and Team Input'!E285, finaloproutput[], 4, FALSE)</f>
        <v>#N/A</v>
      </c>
      <c r="K285" s="7" t="e">
        <f>VLOOKUP('Match Score and Team Input'!F285, finaloproutput[], 4, FALSE)</f>
        <v>#N/A</v>
      </c>
      <c r="L285" s="7" t="e">
        <f>VLOOKUP('Match Score and Team Input'!G285, finaloproutput[], 4, FALSE)</f>
        <v>#N/A</v>
      </c>
      <c r="M285" s="7" t="e">
        <f t="shared" si="34"/>
        <v>#N/A</v>
      </c>
      <c r="N285" s="7">
        <f>'Match Score and Team Input'!L285</f>
        <v>0</v>
      </c>
      <c r="O285" s="7" t="e">
        <f t="shared" si="35"/>
        <v>#N/A</v>
      </c>
      <c r="P285" s="7" t="e">
        <f t="shared" si="36"/>
        <v>#N/A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</row>
    <row r="286" spans="1:132">
      <c r="A286" s="12">
        <v>285</v>
      </c>
      <c r="B286" s="12"/>
      <c r="C286" s="14" t="e">
        <f>VLOOKUP('Match Score and Team Input'!B286, finaloproutput[],4, FALSE)</f>
        <v>#N/A</v>
      </c>
      <c r="D286" s="14" t="e">
        <f>VLOOKUP('Match Score and Team Input'!C286, finaloproutput[],4, FALSE)</f>
        <v>#N/A</v>
      </c>
      <c r="E286" s="14" t="e">
        <f>VLOOKUP('Match Score and Team Input'!D286, finaloproutput[],4, FALSE)</f>
        <v>#N/A</v>
      </c>
      <c r="F286" s="14" t="e">
        <f t="shared" si="31"/>
        <v>#N/A</v>
      </c>
      <c r="G286" s="14">
        <f>'Match Score and Team Input'!I286</f>
        <v>0</v>
      </c>
      <c r="H286" s="14" t="e">
        <f t="shared" si="32"/>
        <v>#N/A</v>
      </c>
      <c r="I286" s="14" t="e">
        <f t="shared" si="33"/>
        <v>#N/A</v>
      </c>
      <c r="J286" s="7" t="e">
        <f>VLOOKUP('Match Score and Team Input'!E286, finaloproutput[], 4, FALSE)</f>
        <v>#N/A</v>
      </c>
      <c r="K286" s="7" t="e">
        <f>VLOOKUP('Match Score and Team Input'!F286, finaloproutput[], 4, FALSE)</f>
        <v>#N/A</v>
      </c>
      <c r="L286" s="7" t="e">
        <f>VLOOKUP('Match Score and Team Input'!G286, finaloproutput[], 4, FALSE)</f>
        <v>#N/A</v>
      </c>
      <c r="M286" s="7" t="e">
        <f t="shared" si="34"/>
        <v>#N/A</v>
      </c>
      <c r="N286" s="7">
        <f>'Match Score and Team Input'!L286</f>
        <v>0</v>
      </c>
      <c r="O286" s="7" t="e">
        <f t="shared" si="35"/>
        <v>#N/A</v>
      </c>
      <c r="P286" s="7" t="e">
        <f t="shared" si="36"/>
        <v>#N/A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</row>
    <row r="287" spans="1:132">
      <c r="A287" s="12">
        <v>286</v>
      </c>
      <c r="B287" s="12"/>
      <c r="C287" s="14" t="e">
        <f>VLOOKUP('Match Score and Team Input'!B287, finaloproutput[],4, FALSE)</f>
        <v>#N/A</v>
      </c>
      <c r="D287" s="14" t="e">
        <f>VLOOKUP('Match Score and Team Input'!C287, finaloproutput[],4, FALSE)</f>
        <v>#N/A</v>
      </c>
      <c r="E287" s="14" t="e">
        <f>VLOOKUP('Match Score and Team Input'!D287, finaloproutput[],4, FALSE)</f>
        <v>#N/A</v>
      </c>
      <c r="F287" s="14" t="e">
        <f t="shared" si="31"/>
        <v>#N/A</v>
      </c>
      <c r="G287" s="14">
        <f>'Match Score and Team Input'!I287</f>
        <v>0</v>
      </c>
      <c r="H287" s="14" t="e">
        <f t="shared" si="32"/>
        <v>#N/A</v>
      </c>
      <c r="I287" s="14" t="e">
        <f t="shared" si="33"/>
        <v>#N/A</v>
      </c>
      <c r="J287" s="7" t="e">
        <f>VLOOKUP('Match Score and Team Input'!E287, finaloproutput[], 4, FALSE)</f>
        <v>#N/A</v>
      </c>
      <c r="K287" s="7" t="e">
        <f>VLOOKUP('Match Score and Team Input'!F287, finaloproutput[], 4, FALSE)</f>
        <v>#N/A</v>
      </c>
      <c r="L287" s="7" t="e">
        <f>VLOOKUP('Match Score and Team Input'!G287, finaloproutput[], 4, FALSE)</f>
        <v>#N/A</v>
      </c>
      <c r="M287" s="7" t="e">
        <f t="shared" si="34"/>
        <v>#N/A</v>
      </c>
      <c r="N287" s="7">
        <f>'Match Score and Team Input'!L287</f>
        <v>0</v>
      </c>
      <c r="O287" s="7" t="e">
        <f t="shared" si="35"/>
        <v>#N/A</v>
      </c>
      <c r="P287" s="7" t="e">
        <f t="shared" si="36"/>
        <v>#N/A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</row>
    <row r="288" spans="1:132">
      <c r="A288" s="12">
        <v>287</v>
      </c>
      <c r="B288" s="12"/>
      <c r="C288" s="14" t="e">
        <f>VLOOKUP('Match Score and Team Input'!B288, finaloproutput[],4, FALSE)</f>
        <v>#N/A</v>
      </c>
      <c r="D288" s="14" t="e">
        <f>VLOOKUP('Match Score and Team Input'!C288, finaloproutput[],4, FALSE)</f>
        <v>#N/A</v>
      </c>
      <c r="E288" s="14" t="e">
        <f>VLOOKUP('Match Score and Team Input'!D288, finaloproutput[],4, FALSE)</f>
        <v>#N/A</v>
      </c>
      <c r="F288" s="14" t="e">
        <f t="shared" si="31"/>
        <v>#N/A</v>
      </c>
      <c r="G288" s="14">
        <f>'Match Score and Team Input'!I288</f>
        <v>0</v>
      </c>
      <c r="H288" s="14" t="e">
        <f t="shared" si="32"/>
        <v>#N/A</v>
      </c>
      <c r="I288" s="14" t="e">
        <f t="shared" si="33"/>
        <v>#N/A</v>
      </c>
      <c r="J288" s="7" t="e">
        <f>VLOOKUP('Match Score and Team Input'!E288, finaloproutput[], 4, FALSE)</f>
        <v>#N/A</v>
      </c>
      <c r="K288" s="7" t="e">
        <f>VLOOKUP('Match Score and Team Input'!F288, finaloproutput[], 4, FALSE)</f>
        <v>#N/A</v>
      </c>
      <c r="L288" s="7" t="e">
        <f>VLOOKUP('Match Score and Team Input'!G288, finaloproutput[], 4, FALSE)</f>
        <v>#N/A</v>
      </c>
      <c r="M288" s="7" t="e">
        <f t="shared" si="34"/>
        <v>#N/A</v>
      </c>
      <c r="N288" s="7">
        <f>'Match Score and Team Input'!L288</f>
        <v>0</v>
      </c>
      <c r="O288" s="7" t="e">
        <f t="shared" si="35"/>
        <v>#N/A</v>
      </c>
      <c r="P288" s="7" t="e">
        <f t="shared" si="36"/>
        <v>#N/A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</row>
    <row r="289" spans="1:132">
      <c r="A289" s="12">
        <v>288</v>
      </c>
      <c r="B289" s="12"/>
      <c r="C289" s="14" t="e">
        <f>VLOOKUP('Match Score and Team Input'!B289, finaloproutput[],4, FALSE)</f>
        <v>#N/A</v>
      </c>
      <c r="D289" s="14" t="e">
        <f>VLOOKUP('Match Score and Team Input'!C289, finaloproutput[],4, FALSE)</f>
        <v>#N/A</v>
      </c>
      <c r="E289" s="14" t="e">
        <f>VLOOKUP('Match Score and Team Input'!D289, finaloproutput[],4, FALSE)</f>
        <v>#N/A</v>
      </c>
      <c r="F289" s="14" t="e">
        <f t="shared" si="31"/>
        <v>#N/A</v>
      </c>
      <c r="G289" s="14">
        <f>'Match Score and Team Input'!I289</f>
        <v>0</v>
      </c>
      <c r="H289" s="14" t="e">
        <f t="shared" si="32"/>
        <v>#N/A</v>
      </c>
      <c r="I289" s="14" t="e">
        <f t="shared" si="33"/>
        <v>#N/A</v>
      </c>
      <c r="J289" s="7" t="e">
        <f>VLOOKUP('Match Score and Team Input'!E289, finaloproutput[], 4, FALSE)</f>
        <v>#N/A</v>
      </c>
      <c r="K289" s="7" t="e">
        <f>VLOOKUP('Match Score and Team Input'!F289, finaloproutput[], 4, FALSE)</f>
        <v>#N/A</v>
      </c>
      <c r="L289" s="7" t="e">
        <f>VLOOKUP('Match Score and Team Input'!G289, finaloproutput[], 4, FALSE)</f>
        <v>#N/A</v>
      </c>
      <c r="M289" s="7" t="e">
        <f t="shared" si="34"/>
        <v>#N/A</v>
      </c>
      <c r="N289" s="7">
        <f>'Match Score and Team Input'!L289</f>
        <v>0</v>
      </c>
      <c r="O289" s="7" t="e">
        <f t="shared" si="35"/>
        <v>#N/A</v>
      </c>
      <c r="P289" s="7" t="e">
        <f t="shared" si="36"/>
        <v>#N/A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</row>
    <row r="290" spans="1:132">
      <c r="A290" s="12">
        <v>289</v>
      </c>
      <c r="B290" s="12"/>
      <c r="C290" s="14" t="e">
        <f>VLOOKUP('Match Score and Team Input'!B290, finaloproutput[],4, FALSE)</f>
        <v>#N/A</v>
      </c>
      <c r="D290" s="14" t="e">
        <f>VLOOKUP('Match Score and Team Input'!C290, finaloproutput[],4, FALSE)</f>
        <v>#N/A</v>
      </c>
      <c r="E290" s="14" t="e">
        <f>VLOOKUP('Match Score and Team Input'!D290, finaloproutput[],4, FALSE)</f>
        <v>#N/A</v>
      </c>
      <c r="F290" s="14" t="e">
        <f t="shared" si="31"/>
        <v>#N/A</v>
      </c>
      <c r="G290" s="14">
        <f>'Match Score and Team Input'!I290</f>
        <v>0</v>
      </c>
      <c r="H290" s="14" t="e">
        <f t="shared" si="32"/>
        <v>#N/A</v>
      </c>
      <c r="I290" s="14" t="e">
        <f t="shared" si="33"/>
        <v>#N/A</v>
      </c>
      <c r="J290" s="7" t="e">
        <f>VLOOKUP('Match Score and Team Input'!E290, finaloproutput[], 4, FALSE)</f>
        <v>#N/A</v>
      </c>
      <c r="K290" s="7" t="e">
        <f>VLOOKUP('Match Score and Team Input'!F290, finaloproutput[], 4, FALSE)</f>
        <v>#N/A</v>
      </c>
      <c r="L290" s="7" t="e">
        <f>VLOOKUP('Match Score and Team Input'!G290, finaloproutput[], 4, FALSE)</f>
        <v>#N/A</v>
      </c>
      <c r="M290" s="7" t="e">
        <f t="shared" si="34"/>
        <v>#N/A</v>
      </c>
      <c r="N290" s="7">
        <f>'Match Score and Team Input'!L290</f>
        <v>0</v>
      </c>
      <c r="O290" s="7" t="e">
        <f t="shared" si="35"/>
        <v>#N/A</v>
      </c>
      <c r="P290" s="7" t="e">
        <f t="shared" si="36"/>
        <v>#N/A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</row>
    <row r="291" spans="1:132">
      <c r="A291" s="12">
        <v>290</v>
      </c>
      <c r="B291" s="12"/>
      <c r="C291" s="14" t="e">
        <f>VLOOKUP('Match Score and Team Input'!B291, finaloproutput[],4, FALSE)</f>
        <v>#N/A</v>
      </c>
      <c r="D291" s="14" t="e">
        <f>VLOOKUP('Match Score and Team Input'!C291, finaloproutput[],4, FALSE)</f>
        <v>#N/A</v>
      </c>
      <c r="E291" s="14" t="e">
        <f>VLOOKUP('Match Score and Team Input'!D291, finaloproutput[],4, FALSE)</f>
        <v>#N/A</v>
      </c>
      <c r="F291" s="14" t="e">
        <f t="shared" si="31"/>
        <v>#N/A</v>
      </c>
      <c r="G291" s="14">
        <f>'Match Score and Team Input'!I291</f>
        <v>0</v>
      </c>
      <c r="H291" s="14" t="e">
        <f t="shared" si="32"/>
        <v>#N/A</v>
      </c>
      <c r="I291" s="14" t="e">
        <f t="shared" si="33"/>
        <v>#N/A</v>
      </c>
      <c r="J291" s="7" t="e">
        <f>VLOOKUP('Match Score and Team Input'!E291, finaloproutput[], 4, FALSE)</f>
        <v>#N/A</v>
      </c>
      <c r="K291" s="7" t="e">
        <f>VLOOKUP('Match Score and Team Input'!F291, finaloproutput[], 4, FALSE)</f>
        <v>#N/A</v>
      </c>
      <c r="L291" s="7" t="e">
        <f>VLOOKUP('Match Score and Team Input'!G291, finaloproutput[], 4, FALSE)</f>
        <v>#N/A</v>
      </c>
      <c r="M291" s="7" t="e">
        <f t="shared" si="34"/>
        <v>#N/A</v>
      </c>
      <c r="N291" s="7">
        <f>'Match Score and Team Input'!L291</f>
        <v>0</v>
      </c>
      <c r="O291" s="7" t="e">
        <f t="shared" si="35"/>
        <v>#N/A</v>
      </c>
      <c r="P291" s="7" t="e">
        <f t="shared" si="36"/>
        <v>#N/A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</row>
    <row r="292" spans="1:132">
      <c r="A292" s="12">
        <v>291</v>
      </c>
      <c r="B292" s="12"/>
      <c r="C292" s="14" t="e">
        <f>VLOOKUP('Match Score and Team Input'!B292, finaloproutput[],4, FALSE)</f>
        <v>#N/A</v>
      </c>
      <c r="D292" s="14" t="e">
        <f>VLOOKUP('Match Score and Team Input'!C292, finaloproutput[],4, FALSE)</f>
        <v>#N/A</v>
      </c>
      <c r="E292" s="14" t="e">
        <f>VLOOKUP('Match Score and Team Input'!D292, finaloproutput[],4, FALSE)</f>
        <v>#N/A</v>
      </c>
      <c r="F292" s="14" t="e">
        <f t="shared" si="31"/>
        <v>#N/A</v>
      </c>
      <c r="G292" s="14">
        <f>'Match Score and Team Input'!I292</f>
        <v>0</v>
      </c>
      <c r="H292" s="14" t="e">
        <f t="shared" si="32"/>
        <v>#N/A</v>
      </c>
      <c r="I292" s="14" t="e">
        <f t="shared" si="33"/>
        <v>#N/A</v>
      </c>
      <c r="J292" s="7" t="e">
        <f>VLOOKUP('Match Score and Team Input'!E292, finaloproutput[], 4, FALSE)</f>
        <v>#N/A</v>
      </c>
      <c r="K292" s="7" t="e">
        <f>VLOOKUP('Match Score and Team Input'!F292, finaloproutput[], 4, FALSE)</f>
        <v>#N/A</v>
      </c>
      <c r="L292" s="7" t="e">
        <f>VLOOKUP('Match Score and Team Input'!G292, finaloproutput[], 4, FALSE)</f>
        <v>#N/A</v>
      </c>
      <c r="M292" s="7" t="e">
        <f t="shared" si="34"/>
        <v>#N/A</v>
      </c>
      <c r="N292" s="7">
        <f>'Match Score and Team Input'!L292</f>
        <v>0</v>
      </c>
      <c r="O292" s="7" t="e">
        <f t="shared" si="35"/>
        <v>#N/A</v>
      </c>
      <c r="P292" s="7" t="e">
        <f t="shared" si="36"/>
        <v>#N/A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</row>
    <row r="293" spans="1:132">
      <c r="A293" s="12">
        <v>292</v>
      </c>
      <c r="B293" s="12"/>
      <c r="C293" s="14" t="e">
        <f>VLOOKUP('Match Score and Team Input'!B293, finaloproutput[],4, FALSE)</f>
        <v>#N/A</v>
      </c>
      <c r="D293" s="14" t="e">
        <f>VLOOKUP('Match Score and Team Input'!C293, finaloproutput[],4, FALSE)</f>
        <v>#N/A</v>
      </c>
      <c r="E293" s="14" t="e">
        <f>VLOOKUP('Match Score and Team Input'!D293, finaloproutput[],4, FALSE)</f>
        <v>#N/A</v>
      </c>
      <c r="F293" s="14" t="e">
        <f t="shared" si="31"/>
        <v>#N/A</v>
      </c>
      <c r="G293" s="14">
        <f>'Match Score and Team Input'!I293</f>
        <v>0</v>
      </c>
      <c r="H293" s="14" t="e">
        <f t="shared" si="32"/>
        <v>#N/A</v>
      </c>
      <c r="I293" s="14" t="e">
        <f t="shared" si="33"/>
        <v>#N/A</v>
      </c>
      <c r="J293" s="7" t="e">
        <f>VLOOKUP('Match Score and Team Input'!E293, finaloproutput[], 4, FALSE)</f>
        <v>#N/A</v>
      </c>
      <c r="K293" s="7" t="e">
        <f>VLOOKUP('Match Score and Team Input'!F293, finaloproutput[], 4, FALSE)</f>
        <v>#N/A</v>
      </c>
      <c r="L293" s="7" t="e">
        <f>VLOOKUP('Match Score and Team Input'!G293, finaloproutput[], 4, FALSE)</f>
        <v>#N/A</v>
      </c>
      <c r="M293" s="7" t="e">
        <f t="shared" si="34"/>
        <v>#N/A</v>
      </c>
      <c r="N293" s="7">
        <f>'Match Score and Team Input'!L293</f>
        <v>0</v>
      </c>
      <c r="O293" s="7" t="e">
        <f t="shared" si="35"/>
        <v>#N/A</v>
      </c>
      <c r="P293" s="7" t="e">
        <f t="shared" si="36"/>
        <v>#N/A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</row>
    <row r="294" spans="1:132">
      <c r="A294" s="12">
        <v>293</v>
      </c>
      <c r="B294" s="12"/>
      <c r="C294" s="14" t="e">
        <f>VLOOKUP('Match Score and Team Input'!B294, finaloproutput[],4, FALSE)</f>
        <v>#N/A</v>
      </c>
      <c r="D294" s="14" t="e">
        <f>VLOOKUP('Match Score and Team Input'!C294, finaloproutput[],4, FALSE)</f>
        <v>#N/A</v>
      </c>
      <c r="E294" s="14" t="e">
        <f>VLOOKUP('Match Score and Team Input'!D294, finaloproutput[],4, FALSE)</f>
        <v>#N/A</v>
      </c>
      <c r="F294" s="14" t="e">
        <f t="shared" si="31"/>
        <v>#N/A</v>
      </c>
      <c r="G294" s="14">
        <f>'Match Score and Team Input'!I294</f>
        <v>0</v>
      </c>
      <c r="H294" s="14" t="e">
        <f t="shared" si="32"/>
        <v>#N/A</v>
      </c>
      <c r="I294" s="14" t="e">
        <f t="shared" si="33"/>
        <v>#N/A</v>
      </c>
      <c r="J294" s="7" t="e">
        <f>VLOOKUP('Match Score and Team Input'!E294, finaloproutput[], 4, FALSE)</f>
        <v>#N/A</v>
      </c>
      <c r="K294" s="7" t="e">
        <f>VLOOKUP('Match Score and Team Input'!F294, finaloproutput[], 4, FALSE)</f>
        <v>#N/A</v>
      </c>
      <c r="L294" s="7" t="e">
        <f>VLOOKUP('Match Score and Team Input'!G294, finaloproutput[], 4, FALSE)</f>
        <v>#N/A</v>
      </c>
      <c r="M294" s="7" t="e">
        <f t="shared" si="34"/>
        <v>#N/A</v>
      </c>
      <c r="N294" s="7">
        <f>'Match Score and Team Input'!L294</f>
        <v>0</v>
      </c>
      <c r="O294" s="7" t="e">
        <f t="shared" si="35"/>
        <v>#N/A</v>
      </c>
      <c r="P294" s="7" t="e">
        <f t="shared" si="36"/>
        <v>#N/A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</row>
    <row r="295" spans="1:132">
      <c r="A295" s="12">
        <v>294</v>
      </c>
      <c r="B295" s="12"/>
      <c r="C295" s="14" t="e">
        <f>VLOOKUP('Match Score and Team Input'!B295, finaloproutput[],4, FALSE)</f>
        <v>#N/A</v>
      </c>
      <c r="D295" s="14" t="e">
        <f>VLOOKUP('Match Score and Team Input'!C295, finaloproutput[],4, FALSE)</f>
        <v>#N/A</v>
      </c>
      <c r="E295" s="14" t="e">
        <f>VLOOKUP('Match Score and Team Input'!D295, finaloproutput[],4, FALSE)</f>
        <v>#N/A</v>
      </c>
      <c r="F295" s="14" t="e">
        <f t="shared" si="31"/>
        <v>#N/A</v>
      </c>
      <c r="G295" s="14">
        <f>'Match Score and Team Input'!I295</f>
        <v>0</v>
      </c>
      <c r="H295" s="14" t="e">
        <f t="shared" si="32"/>
        <v>#N/A</v>
      </c>
      <c r="I295" s="14" t="e">
        <f t="shared" si="33"/>
        <v>#N/A</v>
      </c>
      <c r="J295" s="7" t="e">
        <f>VLOOKUP('Match Score and Team Input'!E295, finaloproutput[], 4, FALSE)</f>
        <v>#N/A</v>
      </c>
      <c r="K295" s="7" t="e">
        <f>VLOOKUP('Match Score and Team Input'!F295, finaloproutput[], 4, FALSE)</f>
        <v>#N/A</v>
      </c>
      <c r="L295" s="7" t="e">
        <f>VLOOKUP('Match Score and Team Input'!G295, finaloproutput[], 4, FALSE)</f>
        <v>#N/A</v>
      </c>
      <c r="M295" s="7" t="e">
        <f t="shared" si="34"/>
        <v>#N/A</v>
      </c>
      <c r="N295" s="7">
        <f>'Match Score and Team Input'!L295</f>
        <v>0</v>
      </c>
      <c r="O295" s="7" t="e">
        <f t="shared" si="35"/>
        <v>#N/A</v>
      </c>
      <c r="P295" s="7" t="e">
        <f t="shared" si="36"/>
        <v>#N/A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</row>
    <row r="296" spans="1:132">
      <c r="A296" s="12">
        <v>295</v>
      </c>
      <c r="B296" s="12"/>
      <c r="C296" s="14" t="e">
        <f>VLOOKUP('Match Score and Team Input'!B296, finaloproutput[],4, FALSE)</f>
        <v>#N/A</v>
      </c>
      <c r="D296" s="14" t="e">
        <f>VLOOKUP('Match Score and Team Input'!C296, finaloproutput[],4, FALSE)</f>
        <v>#N/A</v>
      </c>
      <c r="E296" s="14" t="e">
        <f>VLOOKUP('Match Score and Team Input'!D296, finaloproutput[],4, FALSE)</f>
        <v>#N/A</v>
      </c>
      <c r="F296" s="14" t="e">
        <f t="shared" si="31"/>
        <v>#N/A</v>
      </c>
      <c r="G296" s="14">
        <f>'Match Score and Team Input'!I296</f>
        <v>0</v>
      </c>
      <c r="H296" s="14" t="e">
        <f t="shared" si="32"/>
        <v>#N/A</v>
      </c>
      <c r="I296" s="14" t="e">
        <f t="shared" si="33"/>
        <v>#N/A</v>
      </c>
      <c r="J296" s="7" t="e">
        <f>VLOOKUP('Match Score and Team Input'!E296, finaloproutput[], 4, FALSE)</f>
        <v>#N/A</v>
      </c>
      <c r="K296" s="7" t="e">
        <f>VLOOKUP('Match Score and Team Input'!F296, finaloproutput[], 4, FALSE)</f>
        <v>#N/A</v>
      </c>
      <c r="L296" s="7" t="e">
        <f>VLOOKUP('Match Score and Team Input'!G296, finaloproutput[], 4, FALSE)</f>
        <v>#N/A</v>
      </c>
      <c r="M296" s="7" t="e">
        <f t="shared" si="34"/>
        <v>#N/A</v>
      </c>
      <c r="N296" s="7">
        <f>'Match Score and Team Input'!L296</f>
        <v>0</v>
      </c>
      <c r="O296" s="7" t="e">
        <f t="shared" si="35"/>
        <v>#N/A</v>
      </c>
      <c r="P296" s="7" t="e">
        <f t="shared" si="36"/>
        <v>#N/A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</row>
    <row r="297" spans="1:132">
      <c r="A297" s="12">
        <v>296</v>
      </c>
      <c r="B297" s="12"/>
      <c r="C297" s="14" t="e">
        <f>VLOOKUP('Match Score and Team Input'!B297, finaloproutput[],4, FALSE)</f>
        <v>#N/A</v>
      </c>
      <c r="D297" s="14" t="e">
        <f>VLOOKUP('Match Score and Team Input'!C297, finaloproutput[],4, FALSE)</f>
        <v>#N/A</v>
      </c>
      <c r="E297" s="14" t="e">
        <f>VLOOKUP('Match Score and Team Input'!D297, finaloproutput[],4, FALSE)</f>
        <v>#N/A</v>
      </c>
      <c r="F297" s="14" t="e">
        <f t="shared" si="31"/>
        <v>#N/A</v>
      </c>
      <c r="G297" s="14">
        <f>'Match Score and Team Input'!I297</f>
        <v>0</v>
      </c>
      <c r="H297" s="14" t="e">
        <f t="shared" si="32"/>
        <v>#N/A</v>
      </c>
      <c r="I297" s="14" t="e">
        <f t="shared" si="33"/>
        <v>#N/A</v>
      </c>
      <c r="J297" s="7" t="e">
        <f>VLOOKUP('Match Score and Team Input'!E297, finaloproutput[], 4, FALSE)</f>
        <v>#N/A</v>
      </c>
      <c r="K297" s="7" t="e">
        <f>VLOOKUP('Match Score and Team Input'!F297, finaloproutput[], 4, FALSE)</f>
        <v>#N/A</v>
      </c>
      <c r="L297" s="7" t="e">
        <f>VLOOKUP('Match Score and Team Input'!G297, finaloproutput[], 4, FALSE)</f>
        <v>#N/A</v>
      </c>
      <c r="M297" s="7" t="e">
        <f t="shared" si="34"/>
        <v>#N/A</v>
      </c>
      <c r="N297" s="7">
        <f>'Match Score and Team Input'!L297</f>
        <v>0</v>
      </c>
      <c r="O297" s="7" t="e">
        <f t="shared" si="35"/>
        <v>#N/A</v>
      </c>
      <c r="P297" s="7" t="e">
        <f t="shared" si="36"/>
        <v>#N/A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</row>
    <row r="298" spans="1:132">
      <c r="A298" s="12">
        <v>297</v>
      </c>
      <c r="B298" s="12"/>
      <c r="C298" s="14" t="e">
        <f>VLOOKUP('Match Score and Team Input'!B298, finaloproutput[],4, FALSE)</f>
        <v>#N/A</v>
      </c>
      <c r="D298" s="14" t="e">
        <f>VLOOKUP('Match Score and Team Input'!C298, finaloproutput[],4, FALSE)</f>
        <v>#N/A</v>
      </c>
      <c r="E298" s="14" t="e">
        <f>VLOOKUP('Match Score and Team Input'!D298, finaloproutput[],4, FALSE)</f>
        <v>#N/A</v>
      </c>
      <c r="F298" s="14" t="e">
        <f t="shared" si="31"/>
        <v>#N/A</v>
      </c>
      <c r="G298" s="14">
        <f>'Match Score and Team Input'!I298</f>
        <v>0</v>
      </c>
      <c r="H298" s="14" t="e">
        <f t="shared" si="32"/>
        <v>#N/A</v>
      </c>
      <c r="I298" s="14" t="e">
        <f t="shared" si="33"/>
        <v>#N/A</v>
      </c>
      <c r="J298" s="7" t="e">
        <f>VLOOKUP('Match Score and Team Input'!E298, finaloproutput[], 4, FALSE)</f>
        <v>#N/A</v>
      </c>
      <c r="K298" s="7" t="e">
        <f>VLOOKUP('Match Score and Team Input'!F298, finaloproutput[], 4, FALSE)</f>
        <v>#N/A</v>
      </c>
      <c r="L298" s="7" t="e">
        <f>VLOOKUP('Match Score and Team Input'!G298, finaloproutput[], 4, FALSE)</f>
        <v>#N/A</v>
      </c>
      <c r="M298" s="7" t="e">
        <f t="shared" si="34"/>
        <v>#N/A</v>
      </c>
      <c r="N298" s="7">
        <f>'Match Score and Team Input'!L298</f>
        <v>0</v>
      </c>
      <c r="O298" s="7" t="e">
        <f t="shared" si="35"/>
        <v>#N/A</v>
      </c>
      <c r="P298" s="7" t="e">
        <f t="shared" si="36"/>
        <v>#N/A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</row>
    <row r="299" spans="1:132">
      <c r="A299" s="12">
        <v>298</v>
      </c>
      <c r="B299" s="12"/>
      <c r="C299" s="14" t="e">
        <f>VLOOKUP('Match Score and Team Input'!B299, finaloproutput[],4, FALSE)</f>
        <v>#N/A</v>
      </c>
      <c r="D299" s="14" t="e">
        <f>VLOOKUP('Match Score and Team Input'!C299, finaloproutput[],4, FALSE)</f>
        <v>#N/A</v>
      </c>
      <c r="E299" s="14" t="e">
        <f>VLOOKUP('Match Score and Team Input'!D299, finaloproutput[],4, FALSE)</f>
        <v>#N/A</v>
      </c>
      <c r="F299" s="14" t="e">
        <f t="shared" si="31"/>
        <v>#N/A</v>
      </c>
      <c r="G299" s="14">
        <f>'Match Score and Team Input'!I299</f>
        <v>0</v>
      </c>
      <c r="H299" s="14" t="e">
        <f t="shared" si="32"/>
        <v>#N/A</v>
      </c>
      <c r="I299" s="14" t="e">
        <f t="shared" si="33"/>
        <v>#N/A</v>
      </c>
      <c r="J299" s="7" t="e">
        <f>VLOOKUP('Match Score and Team Input'!E299, finaloproutput[], 4, FALSE)</f>
        <v>#N/A</v>
      </c>
      <c r="K299" s="7" t="e">
        <f>VLOOKUP('Match Score and Team Input'!F299, finaloproutput[], 4, FALSE)</f>
        <v>#N/A</v>
      </c>
      <c r="L299" s="7" t="e">
        <f>VLOOKUP('Match Score and Team Input'!G299, finaloproutput[], 4, FALSE)</f>
        <v>#N/A</v>
      </c>
      <c r="M299" s="7" t="e">
        <f t="shared" si="34"/>
        <v>#N/A</v>
      </c>
      <c r="N299" s="7">
        <f>'Match Score and Team Input'!L299</f>
        <v>0</v>
      </c>
      <c r="O299" s="7" t="e">
        <f t="shared" si="35"/>
        <v>#N/A</v>
      </c>
      <c r="P299" s="7" t="e">
        <f t="shared" si="36"/>
        <v>#N/A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</row>
    <row r="300" spans="1:132">
      <c r="A300" s="12">
        <v>299</v>
      </c>
      <c r="B300" s="12"/>
      <c r="C300" s="14" t="e">
        <f>VLOOKUP('Match Score and Team Input'!B300, finaloproutput[],4, FALSE)</f>
        <v>#N/A</v>
      </c>
      <c r="D300" s="14" t="e">
        <f>VLOOKUP('Match Score and Team Input'!C300, finaloproutput[],4, FALSE)</f>
        <v>#N/A</v>
      </c>
      <c r="E300" s="14" t="e">
        <f>VLOOKUP('Match Score and Team Input'!D300, finaloproutput[],4, FALSE)</f>
        <v>#N/A</v>
      </c>
      <c r="F300" s="14" t="e">
        <f t="shared" si="31"/>
        <v>#N/A</v>
      </c>
      <c r="G300" s="14">
        <f>'Match Score and Team Input'!I300</f>
        <v>0</v>
      </c>
      <c r="H300" s="14" t="e">
        <f t="shared" si="32"/>
        <v>#N/A</v>
      </c>
      <c r="I300" s="14" t="e">
        <f t="shared" si="33"/>
        <v>#N/A</v>
      </c>
      <c r="J300" s="7" t="e">
        <f>VLOOKUP('Match Score and Team Input'!E300, finaloproutput[], 4, FALSE)</f>
        <v>#N/A</v>
      </c>
      <c r="K300" s="7" t="e">
        <f>VLOOKUP('Match Score and Team Input'!F300, finaloproutput[], 4, FALSE)</f>
        <v>#N/A</v>
      </c>
      <c r="L300" s="7" t="e">
        <f>VLOOKUP('Match Score and Team Input'!G300, finaloproutput[], 4, FALSE)</f>
        <v>#N/A</v>
      </c>
      <c r="M300" s="7" t="e">
        <f t="shared" si="34"/>
        <v>#N/A</v>
      </c>
      <c r="N300" s="7">
        <f>'Match Score and Team Input'!L300</f>
        <v>0</v>
      </c>
      <c r="O300" s="7" t="e">
        <f t="shared" si="35"/>
        <v>#N/A</v>
      </c>
      <c r="P300" s="7" t="e">
        <f t="shared" si="36"/>
        <v>#N/A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</row>
    <row r="301" spans="1:132">
      <c r="A301" s="12">
        <v>300</v>
      </c>
      <c r="B301" s="12"/>
      <c r="C301" s="14" t="e">
        <f>VLOOKUP('Match Score and Team Input'!B301, finaloproutput[],4, FALSE)</f>
        <v>#N/A</v>
      </c>
      <c r="D301" s="14" t="e">
        <f>VLOOKUP('Match Score and Team Input'!C301, finaloproutput[],4, FALSE)</f>
        <v>#N/A</v>
      </c>
      <c r="E301" s="14" t="e">
        <f>VLOOKUP('Match Score and Team Input'!D301, finaloproutput[],4, FALSE)</f>
        <v>#N/A</v>
      </c>
      <c r="F301" s="14" t="e">
        <f t="shared" si="31"/>
        <v>#N/A</v>
      </c>
      <c r="G301" s="14">
        <f>'Match Score and Team Input'!I301</f>
        <v>0</v>
      </c>
      <c r="H301" s="14" t="e">
        <f t="shared" si="32"/>
        <v>#N/A</v>
      </c>
      <c r="I301" s="14" t="e">
        <f t="shared" si="33"/>
        <v>#N/A</v>
      </c>
      <c r="J301" s="7" t="e">
        <f>VLOOKUP('Match Score and Team Input'!E301, finaloproutput[], 4, FALSE)</f>
        <v>#N/A</v>
      </c>
      <c r="K301" s="7" t="e">
        <f>VLOOKUP('Match Score and Team Input'!F301, finaloproutput[], 4, FALSE)</f>
        <v>#N/A</v>
      </c>
      <c r="L301" s="7" t="e">
        <f>VLOOKUP('Match Score and Team Input'!G301, finaloproutput[], 4, FALSE)</f>
        <v>#N/A</v>
      </c>
      <c r="M301" s="7" t="e">
        <f t="shared" si="34"/>
        <v>#N/A</v>
      </c>
      <c r="N301" s="7">
        <f>'Match Score and Team Input'!L301</f>
        <v>0</v>
      </c>
      <c r="O301" s="7" t="e">
        <f t="shared" si="35"/>
        <v>#N/A</v>
      </c>
      <c r="P301" s="7" t="e">
        <f t="shared" si="36"/>
        <v>#N/A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</row>
    <row r="302" spans="1:132">
      <c r="A302" s="12">
        <v>301</v>
      </c>
      <c r="B302" s="12"/>
      <c r="C302" s="14" t="e">
        <f>VLOOKUP('Match Score and Team Input'!B302, finaloproutput[],4, FALSE)</f>
        <v>#N/A</v>
      </c>
      <c r="D302" s="14" t="e">
        <f>VLOOKUP('Match Score and Team Input'!C302, finaloproutput[],4, FALSE)</f>
        <v>#N/A</v>
      </c>
      <c r="E302" s="14" t="e">
        <f>VLOOKUP('Match Score and Team Input'!D302, finaloproutput[],4, FALSE)</f>
        <v>#N/A</v>
      </c>
      <c r="F302" s="14" t="e">
        <f t="shared" si="31"/>
        <v>#N/A</v>
      </c>
      <c r="G302" s="14">
        <f>'Match Score and Team Input'!I302</f>
        <v>0</v>
      </c>
      <c r="H302" s="14" t="e">
        <f t="shared" si="32"/>
        <v>#N/A</v>
      </c>
      <c r="I302" s="14" t="e">
        <f t="shared" si="33"/>
        <v>#N/A</v>
      </c>
      <c r="J302" s="7" t="e">
        <f>VLOOKUP('Match Score and Team Input'!E302, finaloproutput[], 4, FALSE)</f>
        <v>#N/A</v>
      </c>
      <c r="K302" s="7" t="e">
        <f>VLOOKUP('Match Score and Team Input'!F302, finaloproutput[], 4, FALSE)</f>
        <v>#N/A</v>
      </c>
      <c r="L302" s="7" t="e">
        <f>VLOOKUP('Match Score and Team Input'!G302, finaloproutput[], 4, FALSE)</f>
        <v>#N/A</v>
      </c>
      <c r="M302" s="7" t="e">
        <f t="shared" si="34"/>
        <v>#N/A</v>
      </c>
      <c r="N302" s="7">
        <f>'Match Score and Team Input'!L302</f>
        <v>0</v>
      </c>
      <c r="O302" s="7" t="e">
        <f t="shared" si="35"/>
        <v>#N/A</v>
      </c>
      <c r="P302" s="7" t="e">
        <f t="shared" si="36"/>
        <v>#N/A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</row>
    <row r="303" spans="1:132">
      <c r="A303" s="12">
        <v>302</v>
      </c>
      <c r="B303" s="12"/>
      <c r="C303" s="14" t="e">
        <f>VLOOKUP('Match Score and Team Input'!B303, finaloproutput[],4, FALSE)</f>
        <v>#N/A</v>
      </c>
      <c r="D303" s="14" t="e">
        <f>VLOOKUP('Match Score and Team Input'!C303, finaloproutput[],4, FALSE)</f>
        <v>#N/A</v>
      </c>
      <c r="E303" s="14" t="e">
        <f>VLOOKUP('Match Score and Team Input'!D303, finaloproutput[],4, FALSE)</f>
        <v>#N/A</v>
      </c>
      <c r="F303" s="14" t="e">
        <f t="shared" si="31"/>
        <v>#N/A</v>
      </c>
      <c r="G303" s="14">
        <f>'Match Score and Team Input'!I303</f>
        <v>0</v>
      </c>
      <c r="H303" s="14" t="e">
        <f t="shared" si="32"/>
        <v>#N/A</v>
      </c>
      <c r="I303" s="14" t="e">
        <f t="shared" si="33"/>
        <v>#N/A</v>
      </c>
      <c r="J303" s="7" t="e">
        <f>VLOOKUP('Match Score and Team Input'!E303, finaloproutput[], 4, FALSE)</f>
        <v>#N/A</v>
      </c>
      <c r="K303" s="7" t="e">
        <f>VLOOKUP('Match Score and Team Input'!F303, finaloproutput[], 4, FALSE)</f>
        <v>#N/A</v>
      </c>
      <c r="L303" s="7" t="e">
        <f>VLOOKUP('Match Score and Team Input'!G303, finaloproutput[], 4, FALSE)</f>
        <v>#N/A</v>
      </c>
      <c r="M303" s="7" t="e">
        <f t="shared" si="34"/>
        <v>#N/A</v>
      </c>
      <c r="N303" s="7">
        <f>'Match Score and Team Input'!L303</f>
        <v>0</v>
      </c>
      <c r="O303" s="7" t="e">
        <f t="shared" si="35"/>
        <v>#N/A</v>
      </c>
      <c r="P303" s="7" t="e">
        <f t="shared" si="36"/>
        <v>#N/A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</row>
    <row r="304" spans="1:132">
      <c r="A304" s="12">
        <v>303</v>
      </c>
      <c r="B304" s="12"/>
      <c r="C304" s="14" t="e">
        <f>VLOOKUP('Match Score and Team Input'!B304, finaloproutput[],4, FALSE)</f>
        <v>#N/A</v>
      </c>
      <c r="D304" s="14" t="e">
        <f>VLOOKUP('Match Score and Team Input'!C304, finaloproutput[],4, FALSE)</f>
        <v>#N/A</v>
      </c>
      <c r="E304" s="14" t="e">
        <f>VLOOKUP('Match Score and Team Input'!D304, finaloproutput[],4, FALSE)</f>
        <v>#N/A</v>
      </c>
      <c r="F304" s="14" t="e">
        <f t="shared" si="31"/>
        <v>#N/A</v>
      </c>
      <c r="G304" s="14">
        <f>'Match Score and Team Input'!I304</f>
        <v>0</v>
      </c>
      <c r="H304" s="14" t="e">
        <f t="shared" si="32"/>
        <v>#N/A</v>
      </c>
      <c r="I304" s="14" t="e">
        <f t="shared" si="33"/>
        <v>#N/A</v>
      </c>
      <c r="J304" s="7" t="e">
        <f>VLOOKUP('Match Score and Team Input'!E304, finaloproutput[], 4, FALSE)</f>
        <v>#N/A</v>
      </c>
      <c r="K304" s="7" t="e">
        <f>VLOOKUP('Match Score and Team Input'!F304, finaloproutput[], 4, FALSE)</f>
        <v>#N/A</v>
      </c>
      <c r="L304" s="7" t="e">
        <f>VLOOKUP('Match Score and Team Input'!G304, finaloproutput[], 4, FALSE)</f>
        <v>#N/A</v>
      </c>
      <c r="M304" s="7" t="e">
        <f t="shared" si="34"/>
        <v>#N/A</v>
      </c>
      <c r="N304" s="7">
        <f>'Match Score and Team Input'!L304</f>
        <v>0</v>
      </c>
      <c r="O304" s="7" t="e">
        <f t="shared" si="35"/>
        <v>#N/A</v>
      </c>
      <c r="P304" s="7" t="e">
        <f t="shared" si="36"/>
        <v>#N/A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</row>
    <row r="305" spans="1:132">
      <c r="A305" s="12">
        <v>304</v>
      </c>
      <c r="B305" s="12"/>
      <c r="C305" s="14" t="e">
        <f>VLOOKUP('Match Score and Team Input'!B305, finaloproutput[],4, FALSE)</f>
        <v>#N/A</v>
      </c>
      <c r="D305" s="14" t="e">
        <f>VLOOKUP('Match Score and Team Input'!C305, finaloproutput[],4, FALSE)</f>
        <v>#N/A</v>
      </c>
      <c r="E305" s="14" t="e">
        <f>VLOOKUP('Match Score and Team Input'!D305, finaloproutput[],4, FALSE)</f>
        <v>#N/A</v>
      </c>
      <c r="F305" s="14" t="e">
        <f t="shared" si="31"/>
        <v>#N/A</v>
      </c>
      <c r="G305" s="14">
        <f>'Match Score and Team Input'!I305</f>
        <v>0</v>
      </c>
      <c r="H305" s="14" t="e">
        <f t="shared" si="32"/>
        <v>#N/A</v>
      </c>
      <c r="I305" s="14" t="e">
        <f t="shared" si="33"/>
        <v>#N/A</v>
      </c>
      <c r="J305" s="7" t="e">
        <f>VLOOKUP('Match Score and Team Input'!E305, finaloproutput[], 4, FALSE)</f>
        <v>#N/A</v>
      </c>
      <c r="K305" s="7" t="e">
        <f>VLOOKUP('Match Score and Team Input'!F305, finaloproutput[], 4, FALSE)</f>
        <v>#N/A</v>
      </c>
      <c r="L305" s="7" t="e">
        <f>VLOOKUP('Match Score and Team Input'!G305, finaloproutput[], 4, FALSE)</f>
        <v>#N/A</v>
      </c>
      <c r="M305" s="7" t="e">
        <f t="shared" si="34"/>
        <v>#N/A</v>
      </c>
      <c r="N305" s="7">
        <f>'Match Score and Team Input'!L305</f>
        <v>0</v>
      </c>
      <c r="O305" s="7" t="e">
        <f t="shared" si="35"/>
        <v>#N/A</v>
      </c>
      <c r="P305" s="7" t="e">
        <f t="shared" si="36"/>
        <v>#N/A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</row>
    <row r="306" spans="1:132">
      <c r="A306" s="12">
        <v>305</v>
      </c>
      <c r="B306" s="12"/>
      <c r="C306" s="14" t="e">
        <f>VLOOKUP('Match Score and Team Input'!B306, finaloproutput[],4, FALSE)</f>
        <v>#N/A</v>
      </c>
      <c r="D306" s="14" t="e">
        <f>VLOOKUP('Match Score and Team Input'!C306, finaloproutput[],4, FALSE)</f>
        <v>#N/A</v>
      </c>
      <c r="E306" s="14" t="e">
        <f>VLOOKUP('Match Score and Team Input'!D306, finaloproutput[],4, FALSE)</f>
        <v>#N/A</v>
      </c>
      <c r="F306" s="14" t="e">
        <f t="shared" si="31"/>
        <v>#N/A</v>
      </c>
      <c r="G306" s="14">
        <f>'Match Score and Team Input'!I306</f>
        <v>0</v>
      </c>
      <c r="H306" s="14" t="e">
        <f t="shared" si="32"/>
        <v>#N/A</v>
      </c>
      <c r="I306" s="14" t="e">
        <f t="shared" si="33"/>
        <v>#N/A</v>
      </c>
      <c r="J306" s="7" t="e">
        <f>VLOOKUP('Match Score and Team Input'!E306, finaloproutput[], 4, FALSE)</f>
        <v>#N/A</v>
      </c>
      <c r="K306" s="7" t="e">
        <f>VLOOKUP('Match Score and Team Input'!F306, finaloproutput[], 4, FALSE)</f>
        <v>#N/A</v>
      </c>
      <c r="L306" s="7" t="e">
        <f>VLOOKUP('Match Score and Team Input'!G306, finaloproutput[], 4, FALSE)</f>
        <v>#N/A</v>
      </c>
      <c r="M306" s="7" t="e">
        <f t="shared" si="34"/>
        <v>#N/A</v>
      </c>
      <c r="N306" s="7">
        <f>'Match Score and Team Input'!L306</f>
        <v>0</v>
      </c>
      <c r="O306" s="7" t="e">
        <f t="shared" si="35"/>
        <v>#N/A</v>
      </c>
      <c r="P306" s="7" t="e">
        <f t="shared" si="36"/>
        <v>#N/A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</row>
    <row r="307" spans="1:132">
      <c r="A307" s="12">
        <v>306</v>
      </c>
      <c r="B307" s="12"/>
      <c r="C307" s="14" t="e">
        <f>VLOOKUP('Match Score and Team Input'!B307, finaloproutput[],4, FALSE)</f>
        <v>#N/A</v>
      </c>
      <c r="D307" s="14" t="e">
        <f>VLOOKUP('Match Score and Team Input'!C307, finaloproutput[],4, FALSE)</f>
        <v>#N/A</v>
      </c>
      <c r="E307" s="14" t="e">
        <f>VLOOKUP('Match Score and Team Input'!D307, finaloproutput[],4, FALSE)</f>
        <v>#N/A</v>
      </c>
      <c r="F307" s="14" t="e">
        <f t="shared" si="31"/>
        <v>#N/A</v>
      </c>
      <c r="G307" s="14">
        <f>'Match Score and Team Input'!I307</f>
        <v>0</v>
      </c>
      <c r="H307" s="14" t="e">
        <f t="shared" si="32"/>
        <v>#N/A</v>
      </c>
      <c r="I307" s="14" t="e">
        <f t="shared" si="33"/>
        <v>#N/A</v>
      </c>
      <c r="J307" s="7" t="e">
        <f>VLOOKUP('Match Score and Team Input'!E307, finaloproutput[], 4, FALSE)</f>
        <v>#N/A</v>
      </c>
      <c r="K307" s="7" t="e">
        <f>VLOOKUP('Match Score and Team Input'!F307, finaloproutput[], 4, FALSE)</f>
        <v>#N/A</v>
      </c>
      <c r="L307" s="7" t="e">
        <f>VLOOKUP('Match Score and Team Input'!G307, finaloproutput[], 4, FALSE)</f>
        <v>#N/A</v>
      </c>
      <c r="M307" s="7" t="e">
        <f t="shared" si="34"/>
        <v>#N/A</v>
      </c>
      <c r="N307" s="7">
        <f>'Match Score and Team Input'!L307</f>
        <v>0</v>
      </c>
      <c r="O307" s="7" t="e">
        <f t="shared" si="35"/>
        <v>#N/A</v>
      </c>
      <c r="P307" s="7" t="e">
        <f t="shared" si="36"/>
        <v>#N/A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</row>
    <row r="308" spans="1:132">
      <c r="A308" s="12">
        <v>307</v>
      </c>
      <c r="B308" s="12"/>
      <c r="C308" s="14" t="e">
        <f>VLOOKUP('Match Score and Team Input'!B308, finaloproutput[],4, FALSE)</f>
        <v>#N/A</v>
      </c>
      <c r="D308" s="14" t="e">
        <f>VLOOKUP('Match Score and Team Input'!C308, finaloproutput[],4, FALSE)</f>
        <v>#N/A</v>
      </c>
      <c r="E308" s="14" t="e">
        <f>VLOOKUP('Match Score and Team Input'!D308, finaloproutput[],4, FALSE)</f>
        <v>#N/A</v>
      </c>
      <c r="F308" s="14" t="e">
        <f t="shared" si="31"/>
        <v>#N/A</v>
      </c>
      <c r="G308" s="14">
        <f>'Match Score and Team Input'!I308</f>
        <v>0</v>
      </c>
      <c r="H308" s="14" t="e">
        <f t="shared" si="32"/>
        <v>#N/A</v>
      </c>
      <c r="I308" s="14" t="e">
        <f t="shared" si="33"/>
        <v>#N/A</v>
      </c>
      <c r="J308" s="7" t="e">
        <f>VLOOKUP('Match Score and Team Input'!E308, finaloproutput[], 4, FALSE)</f>
        <v>#N/A</v>
      </c>
      <c r="K308" s="7" t="e">
        <f>VLOOKUP('Match Score and Team Input'!F308, finaloproutput[], 4, FALSE)</f>
        <v>#N/A</v>
      </c>
      <c r="L308" s="7" t="e">
        <f>VLOOKUP('Match Score and Team Input'!G308, finaloproutput[], 4, FALSE)</f>
        <v>#N/A</v>
      </c>
      <c r="M308" s="7" t="e">
        <f t="shared" si="34"/>
        <v>#N/A</v>
      </c>
      <c r="N308" s="7">
        <f>'Match Score and Team Input'!L308</f>
        <v>0</v>
      </c>
      <c r="O308" s="7" t="e">
        <f t="shared" si="35"/>
        <v>#N/A</v>
      </c>
      <c r="P308" s="7" t="e">
        <f t="shared" si="36"/>
        <v>#N/A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</row>
    <row r="309" spans="1:132">
      <c r="A309" s="12">
        <v>308</v>
      </c>
      <c r="B309" s="12"/>
      <c r="C309" s="14" t="e">
        <f>VLOOKUP('Match Score and Team Input'!B309, finaloproutput[],4, FALSE)</f>
        <v>#N/A</v>
      </c>
      <c r="D309" s="14" t="e">
        <f>VLOOKUP('Match Score and Team Input'!C309, finaloproutput[],4, FALSE)</f>
        <v>#N/A</v>
      </c>
      <c r="E309" s="14" t="e">
        <f>VLOOKUP('Match Score and Team Input'!D309, finaloproutput[],4, FALSE)</f>
        <v>#N/A</v>
      </c>
      <c r="F309" s="14" t="e">
        <f t="shared" si="31"/>
        <v>#N/A</v>
      </c>
      <c r="G309" s="14">
        <f>'Match Score and Team Input'!I309</f>
        <v>0</v>
      </c>
      <c r="H309" s="14" t="e">
        <f t="shared" si="32"/>
        <v>#N/A</v>
      </c>
      <c r="I309" s="14" t="e">
        <f t="shared" si="33"/>
        <v>#N/A</v>
      </c>
      <c r="J309" s="7" t="e">
        <f>VLOOKUP('Match Score and Team Input'!E309, finaloproutput[], 4, FALSE)</f>
        <v>#N/A</v>
      </c>
      <c r="K309" s="7" t="e">
        <f>VLOOKUP('Match Score and Team Input'!F309, finaloproutput[], 4, FALSE)</f>
        <v>#N/A</v>
      </c>
      <c r="L309" s="7" t="e">
        <f>VLOOKUP('Match Score and Team Input'!G309, finaloproutput[], 4, FALSE)</f>
        <v>#N/A</v>
      </c>
      <c r="M309" s="7" t="e">
        <f t="shared" si="34"/>
        <v>#N/A</v>
      </c>
      <c r="N309" s="7">
        <f>'Match Score and Team Input'!L309</f>
        <v>0</v>
      </c>
      <c r="O309" s="7" t="e">
        <f t="shared" si="35"/>
        <v>#N/A</v>
      </c>
      <c r="P309" s="7" t="e">
        <f t="shared" si="36"/>
        <v>#N/A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</row>
    <row r="310" spans="1:132">
      <c r="A310" s="12">
        <v>309</v>
      </c>
      <c r="B310" s="12"/>
      <c r="C310" s="14" t="e">
        <f>VLOOKUP('Match Score and Team Input'!B310, finaloproutput[],4, FALSE)</f>
        <v>#N/A</v>
      </c>
      <c r="D310" s="14" t="e">
        <f>VLOOKUP('Match Score and Team Input'!C310, finaloproutput[],4, FALSE)</f>
        <v>#N/A</v>
      </c>
      <c r="E310" s="14" t="e">
        <f>VLOOKUP('Match Score and Team Input'!D310, finaloproutput[],4, FALSE)</f>
        <v>#N/A</v>
      </c>
      <c r="F310" s="14" t="e">
        <f t="shared" si="31"/>
        <v>#N/A</v>
      </c>
      <c r="G310" s="14">
        <f>'Match Score and Team Input'!I310</f>
        <v>0</v>
      </c>
      <c r="H310" s="14" t="e">
        <f t="shared" si="32"/>
        <v>#N/A</v>
      </c>
      <c r="I310" s="14" t="e">
        <f t="shared" si="33"/>
        <v>#N/A</v>
      </c>
      <c r="J310" s="7" t="e">
        <f>VLOOKUP('Match Score and Team Input'!E310, finaloproutput[], 4, FALSE)</f>
        <v>#N/A</v>
      </c>
      <c r="K310" s="7" t="e">
        <f>VLOOKUP('Match Score and Team Input'!F310, finaloproutput[], 4, FALSE)</f>
        <v>#N/A</v>
      </c>
      <c r="L310" s="7" t="e">
        <f>VLOOKUP('Match Score and Team Input'!G310, finaloproutput[], 4, FALSE)</f>
        <v>#N/A</v>
      </c>
      <c r="M310" s="7" t="e">
        <f t="shared" si="34"/>
        <v>#N/A</v>
      </c>
      <c r="N310" s="7">
        <f>'Match Score and Team Input'!L310</f>
        <v>0</v>
      </c>
      <c r="O310" s="7" t="e">
        <f t="shared" si="35"/>
        <v>#N/A</v>
      </c>
      <c r="P310" s="7" t="e">
        <f t="shared" si="36"/>
        <v>#N/A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</row>
    <row r="311" spans="1:132">
      <c r="A311" s="12">
        <v>310</v>
      </c>
      <c r="B311" s="12"/>
      <c r="C311" s="14" t="e">
        <f>VLOOKUP('Match Score and Team Input'!B311, finaloproutput[],4, FALSE)</f>
        <v>#N/A</v>
      </c>
      <c r="D311" s="14" t="e">
        <f>VLOOKUP('Match Score and Team Input'!C311, finaloproutput[],4, FALSE)</f>
        <v>#N/A</v>
      </c>
      <c r="E311" s="14" t="e">
        <f>VLOOKUP('Match Score and Team Input'!D311, finaloproutput[],4, FALSE)</f>
        <v>#N/A</v>
      </c>
      <c r="F311" s="14" t="e">
        <f t="shared" si="31"/>
        <v>#N/A</v>
      </c>
      <c r="G311" s="14">
        <f>'Match Score and Team Input'!I311</f>
        <v>0</v>
      </c>
      <c r="H311" s="14" t="e">
        <f t="shared" si="32"/>
        <v>#N/A</v>
      </c>
      <c r="I311" s="14" t="e">
        <f t="shared" si="33"/>
        <v>#N/A</v>
      </c>
      <c r="J311" s="7" t="e">
        <f>VLOOKUP('Match Score and Team Input'!E311, finaloproutput[], 4, FALSE)</f>
        <v>#N/A</v>
      </c>
      <c r="K311" s="7" t="e">
        <f>VLOOKUP('Match Score and Team Input'!F311, finaloproutput[], 4, FALSE)</f>
        <v>#N/A</v>
      </c>
      <c r="L311" s="7" t="e">
        <f>VLOOKUP('Match Score and Team Input'!G311, finaloproutput[], 4, FALSE)</f>
        <v>#N/A</v>
      </c>
      <c r="M311" s="7" t="e">
        <f t="shared" si="34"/>
        <v>#N/A</v>
      </c>
      <c r="N311" s="7">
        <f>'Match Score and Team Input'!L311</f>
        <v>0</v>
      </c>
      <c r="O311" s="7" t="e">
        <f t="shared" si="35"/>
        <v>#N/A</v>
      </c>
      <c r="P311" s="7" t="e">
        <f t="shared" si="36"/>
        <v>#N/A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</row>
    <row r="312" spans="1:132">
      <c r="A312" s="12">
        <v>311</v>
      </c>
      <c r="B312" s="12"/>
      <c r="C312" s="14" t="e">
        <f>VLOOKUP('Match Score and Team Input'!B312, finaloproutput[],4, FALSE)</f>
        <v>#N/A</v>
      </c>
      <c r="D312" s="14" t="e">
        <f>VLOOKUP('Match Score and Team Input'!C312, finaloproutput[],4, FALSE)</f>
        <v>#N/A</v>
      </c>
      <c r="E312" s="14" t="e">
        <f>VLOOKUP('Match Score and Team Input'!D312, finaloproutput[],4, FALSE)</f>
        <v>#N/A</v>
      </c>
      <c r="F312" s="14" t="e">
        <f t="shared" si="31"/>
        <v>#N/A</v>
      </c>
      <c r="G312" s="14">
        <f>'Match Score and Team Input'!I312</f>
        <v>0</v>
      </c>
      <c r="H312" s="14" t="e">
        <f t="shared" si="32"/>
        <v>#N/A</v>
      </c>
      <c r="I312" s="14" t="e">
        <f t="shared" si="33"/>
        <v>#N/A</v>
      </c>
      <c r="J312" s="7" t="e">
        <f>VLOOKUP('Match Score and Team Input'!E312, finaloproutput[], 4, FALSE)</f>
        <v>#N/A</v>
      </c>
      <c r="K312" s="7" t="e">
        <f>VLOOKUP('Match Score and Team Input'!F312, finaloproutput[], 4, FALSE)</f>
        <v>#N/A</v>
      </c>
      <c r="L312" s="7" t="e">
        <f>VLOOKUP('Match Score and Team Input'!G312, finaloproutput[], 4, FALSE)</f>
        <v>#N/A</v>
      </c>
      <c r="M312" s="7" t="e">
        <f t="shared" si="34"/>
        <v>#N/A</v>
      </c>
      <c r="N312" s="7">
        <f>'Match Score and Team Input'!L312</f>
        <v>0</v>
      </c>
      <c r="O312" s="7" t="e">
        <f t="shared" si="35"/>
        <v>#N/A</v>
      </c>
      <c r="P312" s="7" t="e">
        <f t="shared" si="36"/>
        <v>#N/A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</row>
    <row r="313" spans="1:132">
      <c r="A313" s="12">
        <v>312</v>
      </c>
      <c r="B313" s="12"/>
      <c r="C313" s="14" t="e">
        <f>VLOOKUP('Match Score and Team Input'!B313, finaloproutput[],4, FALSE)</f>
        <v>#N/A</v>
      </c>
      <c r="D313" s="14" t="e">
        <f>VLOOKUP('Match Score and Team Input'!C313, finaloproutput[],4, FALSE)</f>
        <v>#N/A</v>
      </c>
      <c r="E313" s="14" t="e">
        <f>VLOOKUP('Match Score and Team Input'!D313, finaloproutput[],4, FALSE)</f>
        <v>#N/A</v>
      </c>
      <c r="F313" s="14" t="e">
        <f t="shared" si="31"/>
        <v>#N/A</v>
      </c>
      <c r="G313" s="14">
        <f>'Match Score and Team Input'!I313</f>
        <v>0</v>
      </c>
      <c r="H313" s="14" t="e">
        <f t="shared" si="32"/>
        <v>#N/A</v>
      </c>
      <c r="I313" s="14" t="e">
        <f t="shared" si="33"/>
        <v>#N/A</v>
      </c>
      <c r="J313" s="7" t="e">
        <f>VLOOKUP('Match Score and Team Input'!E313, finaloproutput[], 4, FALSE)</f>
        <v>#N/A</v>
      </c>
      <c r="K313" s="7" t="e">
        <f>VLOOKUP('Match Score and Team Input'!F313, finaloproutput[], 4, FALSE)</f>
        <v>#N/A</v>
      </c>
      <c r="L313" s="7" t="e">
        <f>VLOOKUP('Match Score and Team Input'!G313, finaloproutput[], 4, FALSE)</f>
        <v>#N/A</v>
      </c>
      <c r="M313" s="7" t="e">
        <f t="shared" si="34"/>
        <v>#N/A</v>
      </c>
      <c r="N313" s="7">
        <f>'Match Score and Team Input'!L313</f>
        <v>0</v>
      </c>
      <c r="O313" s="7" t="e">
        <f t="shared" si="35"/>
        <v>#N/A</v>
      </c>
      <c r="P313" s="7" t="e">
        <f t="shared" si="36"/>
        <v>#N/A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</row>
    <row r="314" spans="1:132">
      <c r="A314" s="12">
        <v>313</v>
      </c>
      <c r="B314" s="12"/>
      <c r="C314" s="14" t="e">
        <f>VLOOKUP('Match Score and Team Input'!B314, finaloproutput[],4, FALSE)</f>
        <v>#N/A</v>
      </c>
      <c r="D314" s="14" t="e">
        <f>VLOOKUP('Match Score and Team Input'!C314, finaloproutput[],4, FALSE)</f>
        <v>#N/A</v>
      </c>
      <c r="E314" s="14" t="e">
        <f>VLOOKUP('Match Score and Team Input'!D314, finaloproutput[],4, FALSE)</f>
        <v>#N/A</v>
      </c>
      <c r="F314" s="14" t="e">
        <f t="shared" si="31"/>
        <v>#N/A</v>
      </c>
      <c r="G314" s="14">
        <f>'Match Score and Team Input'!I314</f>
        <v>0</v>
      </c>
      <c r="H314" s="14" t="e">
        <f t="shared" si="32"/>
        <v>#N/A</v>
      </c>
      <c r="I314" s="14" t="e">
        <f t="shared" si="33"/>
        <v>#N/A</v>
      </c>
      <c r="J314" s="7" t="e">
        <f>VLOOKUP('Match Score and Team Input'!E314, finaloproutput[], 4, FALSE)</f>
        <v>#N/A</v>
      </c>
      <c r="K314" s="7" t="e">
        <f>VLOOKUP('Match Score and Team Input'!F314, finaloproutput[], 4, FALSE)</f>
        <v>#N/A</v>
      </c>
      <c r="L314" s="7" t="e">
        <f>VLOOKUP('Match Score and Team Input'!G314, finaloproutput[], 4, FALSE)</f>
        <v>#N/A</v>
      </c>
      <c r="M314" s="7" t="e">
        <f t="shared" si="34"/>
        <v>#N/A</v>
      </c>
      <c r="N314" s="7">
        <f>'Match Score and Team Input'!L314</f>
        <v>0</v>
      </c>
      <c r="O314" s="7" t="e">
        <f t="shared" si="35"/>
        <v>#N/A</v>
      </c>
      <c r="P314" s="7" t="e">
        <f t="shared" si="36"/>
        <v>#N/A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</row>
    <row r="315" spans="1:132">
      <c r="A315" s="12">
        <v>314</v>
      </c>
      <c r="B315" s="12"/>
      <c r="C315" s="14" t="e">
        <f>VLOOKUP('Match Score and Team Input'!B315, finaloproutput[],4, FALSE)</f>
        <v>#N/A</v>
      </c>
      <c r="D315" s="14" t="e">
        <f>VLOOKUP('Match Score and Team Input'!C315, finaloproutput[],4, FALSE)</f>
        <v>#N/A</v>
      </c>
      <c r="E315" s="14" t="e">
        <f>VLOOKUP('Match Score and Team Input'!D315, finaloproutput[],4, FALSE)</f>
        <v>#N/A</v>
      </c>
      <c r="F315" s="14" t="e">
        <f t="shared" si="31"/>
        <v>#N/A</v>
      </c>
      <c r="G315" s="14">
        <f>'Match Score and Team Input'!I315</f>
        <v>0</v>
      </c>
      <c r="H315" s="14" t="e">
        <f t="shared" si="32"/>
        <v>#N/A</v>
      </c>
      <c r="I315" s="14" t="e">
        <f t="shared" si="33"/>
        <v>#N/A</v>
      </c>
      <c r="J315" s="7" t="e">
        <f>VLOOKUP('Match Score and Team Input'!E315, finaloproutput[], 4, FALSE)</f>
        <v>#N/A</v>
      </c>
      <c r="K315" s="7" t="e">
        <f>VLOOKUP('Match Score and Team Input'!F315, finaloproutput[], 4, FALSE)</f>
        <v>#N/A</v>
      </c>
      <c r="L315" s="7" t="e">
        <f>VLOOKUP('Match Score and Team Input'!G315, finaloproutput[], 4, FALSE)</f>
        <v>#N/A</v>
      </c>
      <c r="M315" s="7" t="e">
        <f t="shared" si="34"/>
        <v>#N/A</v>
      </c>
      <c r="N315" s="7">
        <f>'Match Score and Team Input'!L315</f>
        <v>0</v>
      </c>
      <c r="O315" s="7" t="e">
        <f t="shared" si="35"/>
        <v>#N/A</v>
      </c>
      <c r="P315" s="7" t="e">
        <f t="shared" si="36"/>
        <v>#N/A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</row>
    <row r="316" spans="1:132">
      <c r="A316" s="12">
        <v>315</v>
      </c>
      <c r="B316" s="12"/>
      <c r="C316" s="14" t="e">
        <f>VLOOKUP('Match Score and Team Input'!B316, finaloproutput[],4, FALSE)</f>
        <v>#N/A</v>
      </c>
      <c r="D316" s="14" t="e">
        <f>VLOOKUP('Match Score and Team Input'!C316, finaloproutput[],4, FALSE)</f>
        <v>#N/A</v>
      </c>
      <c r="E316" s="14" t="e">
        <f>VLOOKUP('Match Score and Team Input'!D316, finaloproutput[],4, FALSE)</f>
        <v>#N/A</v>
      </c>
      <c r="F316" s="14" t="e">
        <f t="shared" si="31"/>
        <v>#N/A</v>
      </c>
      <c r="G316" s="14">
        <f>'Match Score and Team Input'!I316</f>
        <v>0</v>
      </c>
      <c r="H316" s="14" t="e">
        <f t="shared" si="32"/>
        <v>#N/A</v>
      </c>
      <c r="I316" s="14" t="e">
        <f t="shared" si="33"/>
        <v>#N/A</v>
      </c>
      <c r="J316" s="7" t="e">
        <f>VLOOKUP('Match Score and Team Input'!E316, finaloproutput[], 4, FALSE)</f>
        <v>#N/A</v>
      </c>
      <c r="K316" s="7" t="e">
        <f>VLOOKUP('Match Score and Team Input'!F316, finaloproutput[], 4, FALSE)</f>
        <v>#N/A</v>
      </c>
      <c r="L316" s="7" t="e">
        <f>VLOOKUP('Match Score and Team Input'!G316, finaloproutput[], 4, FALSE)</f>
        <v>#N/A</v>
      </c>
      <c r="M316" s="7" t="e">
        <f t="shared" si="34"/>
        <v>#N/A</v>
      </c>
      <c r="N316" s="7">
        <f>'Match Score and Team Input'!L316</f>
        <v>0</v>
      </c>
      <c r="O316" s="7" t="e">
        <f t="shared" si="35"/>
        <v>#N/A</v>
      </c>
      <c r="P316" s="7" t="e">
        <f t="shared" si="36"/>
        <v>#N/A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</row>
    <row r="317" spans="1:132">
      <c r="A317" s="12">
        <v>316</v>
      </c>
      <c r="B317" s="12"/>
      <c r="C317" s="14" t="e">
        <f>VLOOKUP('Match Score and Team Input'!B317, finaloproutput[],4, FALSE)</f>
        <v>#N/A</v>
      </c>
      <c r="D317" s="14" t="e">
        <f>VLOOKUP('Match Score and Team Input'!C317, finaloproutput[],4, FALSE)</f>
        <v>#N/A</v>
      </c>
      <c r="E317" s="14" t="e">
        <f>VLOOKUP('Match Score and Team Input'!D317, finaloproutput[],4, FALSE)</f>
        <v>#N/A</v>
      </c>
      <c r="F317" s="14" t="e">
        <f t="shared" si="31"/>
        <v>#N/A</v>
      </c>
      <c r="G317" s="14">
        <f>'Match Score and Team Input'!I317</f>
        <v>0</v>
      </c>
      <c r="H317" s="14" t="e">
        <f t="shared" si="32"/>
        <v>#N/A</v>
      </c>
      <c r="I317" s="14" t="e">
        <f t="shared" si="33"/>
        <v>#N/A</v>
      </c>
      <c r="J317" s="7" t="e">
        <f>VLOOKUP('Match Score and Team Input'!E317, finaloproutput[], 4, FALSE)</f>
        <v>#N/A</v>
      </c>
      <c r="K317" s="7" t="e">
        <f>VLOOKUP('Match Score and Team Input'!F317, finaloproutput[], 4, FALSE)</f>
        <v>#N/A</v>
      </c>
      <c r="L317" s="7" t="e">
        <f>VLOOKUP('Match Score and Team Input'!G317, finaloproutput[], 4, FALSE)</f>
        <v>#N/A</v>
      </c>
      <c r="M317" s="7" t="e">
        <f t="shared" si="34"/>
        <v>#N/A</v>
      </c>
      <c r="N317" s="7">
        <f>'Match Score and Team Input'!L317</f>
        <v>0</v>
      </c>
      <c r="O317" s="7" t="e">
        <f t="shared" si="35"/>
        <v>#N/A</v>
      </c>
      <c r="P317" s="7" t="e">
        <f t="shared" si="36"/>
        <v>#N/A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</row>
    <row r="318" spans="1:132">
      <c r="A318" s="12">
        <v>317</v>
      </c>
      <c r="B318" s="12"/>
      <c r="C318" s="14" t="e">
        <f>VLOOKUP('Match Score and Team Input'!B318, finaloproutput[],4, FALSE)</f>
        <v>#N/A</v>
      </c>
      <c r="D318" s="14" t="e">
        <f>VLOOKUP('Match Score and Team Input'!C318, finaloproutput[],4, FALSE)</f>
        <v>#N/A</v>
      </c>
      <c r="E318" s="14" t="e">
        <f>VLOOKUP('Match Score and Team Input'!D318, finaloproutput[],4, FALSE)</f>
        <v>#N/A</v>
      </c>
      <c r="F318" s="14" t="e">
        <f t="shared" si="31"/>
        <v>#N/A</v>
      </c>
      <c r="G318" s="14">
        <f>'Match Score and Team Input'!I318</f>
        <v>0</v>
      </c>
      <c r="H318" s="14" t="e">
        <f t="shared" si="32"/>
        <v>#N/A</v>
      </c>
      <c r="I318" s="14" t="e">
        <f t="shared" si="33"/>
        <v>#N/A</v>
      </c>
      <c r="J318" s="7" t="e">
        <f>VLOOKUP('Match Score and Team Input'!E318, finaloproutput[], 4, FALSE)</f>
        <v>#N/A</v>
      </c>
      <c r="K318" s="7" t="e">
        <f>VLOOKUP('Match Score and Team Input'!F318, finaloproutput[], 4, FALSE)</f>
        <v>#N/A</v>
      </c>
      <c r="L318" s="7" t="e">
        <f>VLOOKUP('Match Score and Team Input'!G318, finaloproutput[], 4, FALSE)</f>
        <v>#N/A</v>
      </c>
      <c r="M318" s="7" t="e">
        <f t="shared" si="34"/>
        <v>#N/A</v>
      </c>
      <c r="N318" s="7">
        <f>'Match Score and Team Input'!L318</f>
        <v>0</v>
      </c>
      <c r="O318" s="7" t="e">
        <f t="shared" si="35"/>
        <v>#N/A</v>
      </c>
      <c r="P318" s="7" t="e">
        <f t="shared" si="36"/>
        <v>#N/A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</row>
    <row r="319" spans="1:132">
      <c r="A319" s="12">
        <v>318</v>
      </c>
      <c r="B319" s="12"/>
      <c r="C319" s="14" t="e">
        <f>VLOOKUP('Match Score and Team Input'!B319, finaloproutput[],4, FALSE)</f>
        <v>#N/A</v>
      </c>
      <c r="D319" s="14" t="e">
        <f>VLOOKUP('Match Score and Team Input'!C319, finaloproutput[],4, FALSE)</f>
        <v>#N/A</v>
      </c>
      <c r="E319" s="14" t="e">
        <f>VLOOKUP('Match Score and Team Input'!D319, finaloproutput[],4, FALSE)</f>
        <v>#N/A</v>
      </c>
      <c r="F319" s="14" t="e">
        <f t="shared" si="31"/>
        <v>#N/A</v>
      </c>
      <c r="G319" s="14">
        <f>'Match Score and Team Input'!I319</f>
        <v>0</v>
      </c>
      <c r="H319" s="14" t="e">
        <f t="shared" si="32"/>
        <v>#N/A</v>
      </c>
      <c r="I319" s="14" t="e">
        <f t="shared" si="33"/>
        <v>#N/A</v>
      </c>
      <c r="J319" s="7" t="e">
        <f>VLOOKUP('Match Score and Team Input'!E319, finaloproutput[], 4, FALSE)</f>
        <v>#N/A</v>
      </c>
      <c r="K319" s="7" t="e">
        <f>VLOOKUP('Match Score and Team Input'!F319, finaloproutput[], 4, FALSE)</f>
        <v>#N/A</v>
      </c>
      <c r="L319" s="7" t="e">
        <f>VLOOKUP('Match Score and Team Input'!G319, finaloproutput[], 4, FALSE)</f>
        <v>#N/A</v>
      </c>
      <c r="M319" s="7" t="e">
        <f t="shared" si="34"/>
        <v>#N/A</v>
      </c>
      <c r="N319" s="7">
        <f>'Match Score and Team Input'!L319</f>
        <v>0</v>
      </c>
      <c r="O319" s="7" t="e">
        <f t="shared" si="35"/>
        <v>#N/A</v>
      </c>
      <c r="P319" s="7" t="e">
        <f t="shared" si="36"/>
        <v>#N/A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</row>
    <row r="320" spans="1:132">
      <c r="A320" s="12">
        <v>319</v>
      </c>
      <c r="B320" s="12"/>
      <c r="C320" s="14" t="e">
        <f>VLOOKUP('Match Score and Team Input'!B320, finaloproutput[],4, FALSE)</f>
        <v>#N/A</v>
      </c>
      <c r="D320" s="14" t="e">
        <f>VLOOKUP('Match Score and Team Input'!C320, finaloproutput[],4, FALSE)</f>
        <v>#N/A</v>
      </c>
      <c r="E320" s="14" t="e">
        <f>VLOOKUP('Match Score and Team Input'!D320, finaloproutput[],4, FALSE)</f>
        <v>#N/A</v>
      </c>
      <c r="F320" s="14" t="e">
        <f t="shared" si="31"/>
        <v>#N/A</v>
      </c>
      <c r="G320" s="14">
        <f>'Match Score and Team Input'!I320</f>
        <v>0</v>
      </c>
      <c r="H320" s="14" t="e">
        <f t="shared" si="32"/>
        <v>#N/A</v>
      </c>
      <c r="I320" s="14" t="e">
        <f t="shared" si="33"/>
        <v>#N/A</v>
      </c>
      <c r="J320" s="7" t="e">
        <f>VLOOKUP('Match Score and Team Input'!E320, finaloproutput[], 4, FALSE)</f>
        <v>#N/A</v>
      </c>
      <c r="K320" s="7" t="e">
        <f>VLOOKUP('Match Score and Team Input'!F320, finaloproutput[], 4, FALSE)</f>
        <v>#N/A</v>
      </c>
      <c r="L320" s="7" t="e">
        <f>VLOOKUP('Match Score and Team Input'!G320, finaloproutput[], 4, FALSE)</f>
        <v>#N/A</v>
      </c>
      <c r="M320" s="7" t="e">
        <f t="shared" si="34"/>
        <v>#N/A</v>
      </c>
      <c r="N320" s="7">
        <f>'Match Score and Team Input'!L320</f>
        <v>0</v>
      </c>
      <c r="O320" s="7" t="e">
        <f t="shared" si="35"/>
        <v>#N/A</v>
      </c>
      <c r="P320" s="7" t="e">
        <f t="shared" si="36"/>
        <v>#N/A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</row>
    <row r="321" spans="1:132">
      <c r="A321" s="12">
        <v>320</v>
      </c>
      <c r="B321" s="12"/>
      <c r="C321" s="14" t="e">
        <f>VLOOKUP('Match Score and Team Input'!B321, finaloproutput[],4, FALSE)</f>
        <v>#N/A</v>
      </c>
      <c r="D321" s="14" t="e">
        <f>VLOOKUP('Match Score and Team Input'!C321, finaloproutput[],4, FALSE)</f>
        <v>#N/A</v>
      </c>
      <c r="E321" s="14" t="e">
        <f>VLOOKUP('Match Score and Team Input'!D321, finaloproutput[],4, FALSE)</f>
        <v>#N/A</v>
      </c>
      <c r="F321" s="14" t="e">
        <f t="shared" si="31"/>
        <v>#N/A</v>
      </c>
      <c r="G321" s="14">
        <f>'Match Score and Team Input'!I321</f>
        <v>0</v>
      </c>
      <c r="H321" s="14" t="e">
        <f t="shared" si="32"/>
        <v>#N/A</v>
      </c>
      <c r="I321" s="14" t="e">
        <f t="shared" si="33"/>
        <v>#N/A</v>
      </c>
      <c r="J321" s="7" t="e">
        <f>VLOOKUP('Match Score and Team Input'!E321, finaloproutput[], 4, FALSE)</f>
        <v>#N/A</v>
      </c>
      <c r="K321" s="7" t="e">
        <f>VLOOKUP('Match Score and Team Input'!F321, finaloproutput[], 4, FALSE)</f>
        <v>#N/A</v>
      </c>
      <c r="L321" s="7" t="e">
        <f>VLOOKUP('Match Score and Team Input'!G321, finaloproutput[], 4, FALSE)</f>
        <v>#N/A</v>
      </c>
      <c r="M321" s="7" t="e">
        <f t="shared" si="34"/>
        <v>#N/A</v>
      </c>
      <c r="N321" s="7">
        <f>'Match Score and Team Input'!L321</f>
        <v>0</v>
      </c>
      <c r="O321" s="7" t="e">
        <f t="shared" si="35"/>
        <v>#N/A</v>
      </c>
      <c r="P321" s="7" t="e">
        <f t="shared" si="36"/>
        <v>#N/A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</row>
    <row r="322" spans="1:132">
      <c r="A322" s="12">
        <v>321</v>
      </c>
      <c r="B322" s="12"/>
      <c r="C322" s="14" t="e">
        <f>VLOOKUP('Match Score and Team Input'!B322, finaloproutput[],4, FALSE)</f>
        <v>#N/A</v>
      </c>
      <c r="D322" s="14" t="e">
        <f>VLOOKUP('Match Score and Team Input'!C322, finaloproutput[],4, FALSE)</f>
        <v>#N/A</v>
      </c>
      <c r="E322" s="14" t="e">
        <f>VLOOKUP('Match Score and Team Input'!D322, finaloproutput[],4, FALSE)</f>
        <v>#N/A</v>
      </c>
      <c r="F322" s="14" t="e">
        <f t="shared" si="31"/>
        <v>#N/A</v>
      </c>
      <c r="G322" s="14">
        <f>'Match Score and Team Input'!I322</f>
        <v>0</v>
      </c>
      <c r="H322" s="14" t="e">
        <f t="shared" si="32"/>
        <v>#N/A</v>
      </c>
      <c r="I322" s="14" t="e">
        <f t="shared" si="33"/>
        <v>#N/A</v>
      </c>
      <c r="J322" s="7" t="e">
        <f>VLOOKUP('Match Score and Team Input'!E322, finaloproutput[], 4, FALSE)</f>
        <v>#N/A</v>
      </c>
      <c r="K322" s="7" t="e">
        <f>VLOOKUP('Match Score and Team Input'!F322, finaloproutput[], 4, FALSE)</f>
        <v>#N/A</v>
      </c>
      <c r="L322" s="7" t="e">
        <f>VLOOKUP('Match Score and Team Input'!G322, finaloproutput[], 4, FALSE)</f>
        <v>#N/A</v>
      </c>
      <c r="M322" s="7" t="e">
        <f t="shared" si="34"/>
        <v>#N/A</v>
      </c>
      <c r="N322" s="7">
        <f>'Match Score and Team Input'!L322</f>
        <v>0</v>
      </c>
      <c r="O322" s="7" t="e">
        <f t="shared" si="35"/>
        <v>#N/A</v>
      </c>
      <c r="P322" s="7" t="e">
        <f t="shared" si="36"/>
        <v>#N/A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</row>
    <row r="323" spans="1:132">
      <c r="A323" s="12">
        <v>322</v>
      </c>
      <c r="B323" s="12"/>
      <c r="C323" s="14" t="e">
        <f>VLOOKUP('Match Score and Team Input'!B323, finaloproutput[],4, FALSE)</f>
        <v>#N/A</v>
      </c>
      <c r="D323" s="14" t="e">
        <f>VLOOKUP('Match Score and Team Input'!C323, finaloproutput[],4, FALSE)</f>
        <v>#N/A</v>
      </c>
      <c r="E323" s="14" t="e">
        <f>VLOOKUP('Match Score and Team Input'!D323, finaloproutput[],4, FALSE)</f>
        <v>#N/A</v>
      </c>
      <c r="F323" s="14" t="e">
        <f t="shared" si="31"/>
        <v>#N/A</v>
      </c>
      <c r="G323" s="14">
        <f>'Match Score and Team Input'!I323</f>
        <v>0</v>
      </c>
      <c r="H323" s="14" t="e">
        <f t="shared" si="32"/>
        <v>#N/A</v>
      </c>
      <c r="I323" s="14" t="e">
        <f t="shared" si="33"/>
        <v>#N/A</v>
      </c>
      <c r="J323" s="7" t="e">
        <f>VLOOKUP('Match Score and Team Input'!E323, finaloproutput[], 4, FALSE)</f>
        <v>#N/A</v>
      </c>
      <c r="K323" s="7" t="e">
        <f>VLOOKUP('Match Score and Team Input'!F323, finaloproutput[], 4, FALSE)</f>
        <v>#N/A</v>
      </c>
      <c r="L323" s="7" t="e">
        <f>VLOOKUP('Match Score and Team Input'!G323, finaloproutput[], 4, FALSE)</f>
        <v>#N/A</v>
      </c>
      <c r="M323" s="7" t="e">
        <f t="shared" si="34"/>
        <v>#N/A</v>
      </c>
      <c r="N323" s="7">
        <f>'Match Score and Team Input'!L323</f>
        <v>0</v>
      </c>
      <c r="O323" s="7" t="e">
        <f t="shared" si="35"/>
        <v>#N/A</v>
      </c>
      <c r="P323" s="7" t="e">
        <f t="shared" si="36"/>
        <v>#N/A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</row>
    <row r="324" spans="1:132">
      <c r="A324" s="12">
        <v>323</v>
      </c>
      <c r="B324" s="12"/>
      <c r="C324" s="14" t="e">
        <f>VLOOKUP('Match Score and Team Input'!B324, finaloproutput[],4, FALSE)</f>
        <v>#N/A</v>
      </c>
      <c r="D324" s="14" t="e">
        <f>VLOOKUP('Match Score and Team Input'!C324, finaloproutput[],4, FALSE)</f>
        <v>#N/A</v>
      </c>
      <c r="E324" s="14" t="e">
        <f>VLOOKUP('Match Score and Team Input'!D324, finaloproutput[],4, FALSE)</f>
        <v>#N/A</v>
      </c>
      <c r="F324" s="14" t="e">
        <f t="shared" si="31"/>
        <v>#N/A</v>
      </c>
      <c r="G324" s="14">
        <f>'Match Score and Team Input'!I324</f>
        <v>0</v>
      </c>
      <c r="H324" s="14" t="e">
        <f t="shared" si="32"/>
        <v>#N/A</v>
      </c>
      <c r="I324" s="14" t="e">
        <f t="shared" si="33"/>
        <v>#N/A</v>
      </c>
      <c r="J324" s="7" t="e">
        <f>VLOOKUP('Match Score and Team Input'!E324, finaloproutput[], 4, FALSE)</f>
        <v>#N/A</v>
      </c>
      <c r="K324" s="7" t="e">
        <f>VLOOKUP('Match Score and Team Input'!F324, finaloproutput[], 4, FALSE)</f>
        <v>#N/A</v>
      </c>
      <c r="L324" s="7" t="e">
        <f>VLOOKUP('Match Score and Team Input'!G324, finaloproutput[], 4, FALSE)</f>
        <v>#N/A</v>
      </c>
      <c r="M324" s="7" t="e">
        <f t="shared" si="34"/>
        <v>#N/A</v>
      </c>
      <c r="N324" s="7">
        <f>'Match Score and Team Input'!L324</f>
        <v>0</v>
      </c>
      <c r="O324" s="7" t="e">
        <f t="shared" si="35"/>
        <v>#N/A</v>
      </c>
      <c r="P324" s="7" t="e">
        <f t="shared" si="36"/>
        <v>#N/A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</row>
    <row r="325" spans="1:132">
      <c r="A325" s="12">
        <v>324</v>
      </c>
      <c r="B325" s="12"/>
      <c r="C325" s="14" t="e">
        <f>VLOOKUP('Match Score and Team Input'!B325, finaloproutput[],4, FALSE)</f>
        <v>#N/A</v>
      </c>
      <c r="D325" s="14" t="e">
        <f>VLOOKUP('Match Score and Team Input'!C325, finaloproutput[],4, FALSE)</f>
        <v>#N/A</v>
      </c>
      <c r="E325" s="14" t="e">
        <f>VLOOKUP('Match Score and Team Input'!D325, finaloproutput[],4, FALSE)</f>
        <v>#N/A</v>
      </c>
      <c r="F325" s="14" t="e">
        <f t="shared" si="31"/>
        <v>#N/A</v>
      </c>
      <c r="G325" s="14">
        <f>'Match Score and Team Input'!I325</f>
        <v>0</v>
      </c>
      <c r="H325" s="14" t="e">
        <f t="shared" si="32"/>
        <v>#N/A</v>
      </c>
      <c r="I325" s="14" t="e">
        <f t="shared" si="33"/>
        <v>#N/A</v>
      </c>
      <c r="J325" s="7" t="e">
        <f>VLOOKUP('Match Score and Team Input'!E325, finaloproutput[], 4, FALSE)</f>
        <v>#N/A</v>
      </c>
      <c r="K325" s="7" t="e">
        <f>VLOOKUP('Match Score and Team Input'!F325, finaloproutput[], 4, FALSE)</f>
        <v>#N/A</v>
      </c>
      <c r="L325" s="7" t="e">
        <f>VLOOKUP('Match Score and Team Input'!G325, finaloproutput[], 4, FALSE)</f>
        <v>#N/A</v>
      </c>
      <c r="M325" s="7" t="e">
        <f t="shared" si="34"/>
        <v>#N/A</v>
      </c>
      <c r="N325" s="7">
        <f>'Match Score and Team Input'!L325</f>
        <v>0</v>
      </c>
      <c r="O325" s="7" t="e">
        <f t="shared" si="35"/>
        <v>#N/A</v>
      </c>
      <c r="P325" s="7" t="e">
        <f t="shared" si="36"/>
        <v>#N/A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</row>
    <row r="326" spans="1:132">
      <c r="A326" s="12">
        <v>325</v>
      </c>
      <c r="B326" s="12"/>
      <c r="C326" s="14" t="e">
        <f>VLOOKUP('Match Score and Team Input'!B326, finaloproutput[],4, FALSE)</f>
        <v>#N/A</v>
      </c>
      <c r="D326" s="14" t="e">
        <f>VLOOKUP('Match Score and Team Input'!C326, finaloproutput[],4, FALSE)</f>
        <v>#N/A</v>
      </c>
      <c r="E326" s="14" t="e">
        <f>VLOOKUP('Match Score and Team Input'!D326, finaloproutput[],4, FALSE)</f>
        <v>#N/A</v>
      </c>
      <c r="F326" s="14" t="e">
        <f t="shared" si="31"/>
        <v>#N/A</v>
      </c>
      <c r="G326" s="14">
        <f>'Match Score and Team Input'!I326</f>
        <v>0</v>
      </c>
      <c r="H326" s="14" t="e">
        <f t="shared" si="32"/>
        <v>#N/A</v>
      </c>
      <c r="I326" s="14" t="e">
        <f t="shared" si="33"/>
        <v>#N/A</v>
      </c>
      <c r="J326" s="7" t="e">
        <f>VLOOKUP('Match Score and Team Input'!E326, finaloproutput[], 4, FALSE)</f>
        <v>#N/A</v>
      </c>
      <c r="K326" s="7" t="e">
        <f>VLOOKUP('Match Score and Team Input'!F326, finaloproutput[], 4, FALSE)</f>
        <v>#N/A</v>
      </c>
      <c r="L326" s="7" t="e">
        <f>VLOOKUP('Match Score and Team Input'!G326, finaloproutput[], 4, FALSE)</f>
        <v>#N/A</v>
      </c>
      <c r="M326" s="7" t="e">
        <f t="shared" si="34"/>
        <v>#N/A</v>
      </c>
      <c r="N326" s="7">
        <f>'Match Score and Team Input'!L326</f>
        <v>0</v>
      </c>
      <c r="O326" s="7" t="e">
        <f t="shared" si="35"/>
        <v>#N/A</v>
      </c>
      <c r="P326" s="7" t="e">
        <f t="shared" si="36"/>
        <v>#N/A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</row>
    <row r="327" spans="1:132">
      <c r="A327" s="12">
        <v>326</v>
      </c>
      <c r="B327" s="12"/>
      <c r="C327" s="14" t="e">
        <f>VLOOKUP('Match Score and Team Input'!B327, finaloproutput[],4, FALSE)</f>
        <v>#N/A</v>
      </c>
      <c r="D327" s="14" t="e">
        <f>VLOOKUP('Match Score and Team Input'!C327, finaloproutput[],4, FALSE)</f>
        <v>#N/A</v>
      </c>
      <c r="E327" s="14" t="e">
        <f>VLOOKUP('Match Score and Team Input'!D327, finaloproutput[],4, FALSE)</f>
        <v>#N/A</v>
      </c>
      <c r="F327" s="14" t="e">
        <f t="shared" si="31"/>
        <v>#N/A</v>
      </c>
      <c r="G327" s="14">
        <f>'Match Score and Team Input'!I327</f>
        <v>0</v>
      </c>
      <c r="H327" s="14" t="e">
        <f t="shared" si="32"/>
        <v>#N/A</v>
      </c>
      <c r="I327" s="14" t="e">
        <f t="shared" si="33"/>
        <v>#N/A</v>
      </c>
      <c r="J327" s="7" t="e">
        <f>VLOOKUP('Match Score and Team Input'!E327, finaloproutput[], 4, FALSE)</f>
        <v>#N/A</v>
      </c>
      <c r="K327" s="7" t="e">
        <f>VLOOKUP('Match Score and Team Input'!F327, finaloproutput[], 4, FALSE)</f>
        <v>#N/A</v>
      </c>
      <c r="L327" s="7" t="e">
        <f>VLOOKUP('Match Score and Team Input'!G327, finaloproutput[], 4, FALSE)</f>
        <v>#N/A</v>
      </c>
      <c r="M327" s="7" t="e">
        <f t="shared" si="34"/>
        <v>#N/A</v>
      </c>
      <c r="N327" s="7">
        <f>'Match Score and Team Input'!L327</f>
        <v>0</v>
      </c>
      <c r="O327" s="7" t="e">
        <f t="shared" si="35"/>
        <v>#N/A</v>
      </c>
      <c r="P327" s="7" t="e">
        <f t="shared" si="36"/>
        <v>#N/A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</row>
    <row r="328" spans="1:132">
      <c r="A328" s="12">
        <v>327</v>
      </c>
      <c r="B328" s="12"/>
      <c r="C328" s="14" t="e">
        <f>VLOOKUP('Match Score and Team Input'!B328, finaloproutput[],4, FALSE)</f>
        <v>#N/A</v>
      </c>
      <c r="D328" s="14" t="e">
        <f>VLOOKUP('Match Score and Team Input'!C328, finaloproutput[],4, FALSE)</f>
        <v>#N/A</v>
      </c>
      <c r="E328" s="14" t="e">
        <f>VLOOKUP('Match Score and Team Input'!D328, finaloproutput[],4, FALSE)</f>
        <v>#N/A</v>
      </c>
      <c r="F328" s="14" t="e">
        <f t="shared" si="31"/>
        <v>#N/A</v>
      </c>
      <c r="G328" s="14">
        <f>'Match Score and Team Input'!I328</f>
        <v>0</v>
      </c>
      <c r="H328" s="14" t="e">
        <f t="shared" si="32"/>
        <v>#N/A</v>
      </c>
      <c r="I328" s="14" t="e">
        <f t="shared" si="33"/>
        <v>#N/A</v>
      </c>
      <c r="J328" s="7" t="e">
        <f>VLOOKUP('Match Score and Team Input'!E328, finaloproutput[], 4, FALSE)</f>
        <v>#N/A</v>
      </c>
      <c r="K328" s="7" t="e">
        <f>VLOOKUP('Match Score and Team Input'!F328, finaloproutput[], 4, FALSE)</f>
        <v>#N/A</v>
      </c>
      <c r="L328" s="7" t="e">
        <f>VLOOKUP('Match Score and Team Input'!G328, finaloproutput[], 4, FALSE)</f>
        <v>#N/A</v>
      </c>
      <c r="M328" s="7" t="e">
        <f t="shared" si="34"/>
        <v>#N/A</v>
      </c>
      <c r="N328" s="7">
        <f>'Match Score and Team Input'!L328</f>
        <v>0</v>
      </c>
      <c r="O328" s="7" t="e">
        <f t="shared" si="35"/>
        <v>#N/A</v>
      </c>
      <c r="P328" s="7" t="e">
        <f t="shared" si="36"/>
        <v>#N/A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</row>
    <row r="329" spans="1:132">
      <c r="A329" s="12">
        <v>328</v>
      </c>
      <c r="B329" s="12"/>
      <c r="C329" s="14" t="e">
        <f>VLOOKUP('Match Score and Team Input'!B329, finaloproutput[],4, FALSE)</f>
        <v>#N/A</v>
      </c>
      <c r="D329" s="14" t="e">
        <f>VLOOKUP('Match Score and Team Input'!C329, finaloproutput[],4, FALSE)</f>
        <v>#N/A</v>
      </c>
      <c r="E329" s="14" t="e">
        <f>VLOOKUP('Match Score and Team Input'!D329, finaloproutput[],4, FALSE)</f>
        <v>#N/A</v>
      </c>
      <c r="F329" s="14" t="e">
        <f t="shared" si="31"/>
        <v>#N/A</v>
      </c>
      <c r="G329" s="14">
        <f>'Match Score and Team Input'!I329</f>
        <v>0</v>
      </c>
      <c r="H329" s="14" t="e">
        <f t="shared" si="32"/>
        <v>#N/A</v>
      </c>
      <c r="I329" s="14" t="e">
        <f t="shared" si="33"/>
        <v>#N/A</v>
      </c>
      <c r="J329" s="7" t="e">
        <f>VLOOKUP('Match Score and Team Input'!E329, finaloproutput[], 4, FALSE)</f>
        <v>#N/A</v>
      </c>
      <c r="K329" s="7" t="e">
        <f>VLOOKUP('Match Score and Team Input'!F329, finaloproutput[], 4, FALSE)</f>
        <v>#N/A</v>
      </c>
      <c r="L329" s="7" t="e">
        <f>VLOOKUP('Match Score and Team Input'!G329, finaloproutput[], 4, FALSE)</f>
        <v>#N/A</v>
      </c>
      <c r="M329" s="7" t="e">
        <f t="shared" si="34"/>
        <v>#N/A</v>
      </c>
      <c r="N329" s="7">
        <f>'Match Score and Team Input'!L329</f>
        <v>0</v>
      </c>
      <c r="O329" s="7" t="e">
        <f t="shared" si="35"/>
        <v>#N/A</v>
      </c>
      <c r="P329" s="7" t="e">
        <f t="shared" si="36"/>
        <v>#N/A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</row>
    <row r="330" spans="1:132">
      <c r="A330" s="12">
        <v>329</v>
      </c>
      <c r="B330" s="12"/>
      <c r="C330" s="14" t="e">
        <f>VLOOKUP('Match Score and Team Input'!B330, finaloproutput[],4, FALSE)</f>
        <v>#N/A</v>
      </c>
      <c r="D330" s="14" t="e">
        <f>VLOOKUP('Match Score and Team Input'!C330, finaloproutput[],4, FALSE)</f>
        <v>#N/A</v>
      </c>
      <c r="E330" s="14" t="e">
        <f>VLOOKUP('Match Score and Team Input'!D330, finaloproutput[],4, FALSE)</f>
        <v>#N/A</v>
      </c>
      <c r="F330" s="14" t="e">
        <f t="shared" si="31"/>
        <v>#N/A</v>
      </c>
      <c r="G330" s="14">
        <f>'Match Score and Team Input'!I330</f>
        <v>0</v>
      </c>
      <c r="H330" s="14" t="e">
        <f t="shared" si="32"/>
        <v>#N/A</v>
      </c>
      <c r="I330" s="14" t="e">
        <f t="shared" si="33"/>
        <v>#N/A</v>
      </c>
      <c r="J330" s="7" t="e">
        <f>VLOOKUP('Match Score and Team Input'!E330, finaloproutput[], 4, FALSE)</f>
        <v>#N/A</v>
      </c>
      <c r="K330" s="7" t="e">
        <f>VLOOKUP('Match Score and Team Input'!F330, finaloproutput[], 4, FALSE)</f>
        <v>#N/A</v>
      </c>
      <c r="L330" s="7" t="e">
        <f>VLOOKUP('Match Score and Team Input'!G330, finaloproutput[], 4, FALSE)</f>
        <v>#N/A</v>
      </c>
      <c r="M330" s="7" t="e">
        <f t="shared" si="34"/>
        <v>#N/A</v>
      </c>
      <c r="N330" s="7">
        <f>'Match Score and Team Input'!L330</f>
        <v>0</v>
      </c>
      <c r="O330" s="7" t="e">
        <f t="shared" si="35"/>
        <v>#N/A</v>
      </c>
      <c r="P330" s="7" t="e">
        <f t="shared" si="36"/>
        <v>#N/A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</row>
    <row r="331" spans="1:132">
      <c r="A331" s="12">
        <v>330</v>
      </c>
      <c r="B331" s="12"/>
      <c r="C331" s="14" t="e">
        <f>VLOOKUP('Match Score and Team Input'!B331, finaloproutput[],4, FALSE)</f>
        <v>#N/A</v>
      </c>
      <c r="D331" s="14" t="e">
        <f>VLOOKUP('Match Score and Team Input'!C331, finaloproutput[],4, FALSE)</f>
        <v>#N/A</v>
      </c>
      <c r="E331" s="14" t="e">
        <f>VLOOKUP('Match Score and Team Input'!D331, finaloproutput[],4, FALSE)</f>
        <v>#N/A</v>
      </c>
      <c r="F331" s="14" t="e">
        <f t="shared" si="31"/>
        <v>#N/A</v>
      </c>
      <c r="G331" s="14">
        <f>'Match Score and Team Input'!I331</f>
        <v>0</v>
      </c>
      <c r="H331" s="14" t="e">
        <f t="shared" si="32"/>
        <v>#N/A</v>
      </c>
      <c r="I331" s="14" t="e">
        <f t="shared" si="33"/>
        <v>#N/A</v>
      </c>
      <c r="J331" s="7" t="e">
        <f>VLOOKUP('Match Score and Team Input'!E331, finaloproutput[], 4, FALSE)</f>
        <v>#N/A</v>
      </c>
      <c r="K331" s="7" t="e">
        <f>VLOOKUP('Match Score and Team Input'!F331, finaloproutput[], 4, FALSE)</f>
        <v>#N/A</v>
      </c>
      <c r="L331" s="7" t="e">
        <f>VLOOKUP('Match Score and Team Input'!G331, finaloproutput[], 4, FALSE)</f>
        <v>#N/A</v>
      </c>
      <c r="M331" s="7" t="e">
        <f t="shared" si="34"/>
        <v>#N/A</v>
      </c>
      <c r="N331" s="7">
        <f>'Match Score and Team Input'!L331</f>
        <v>0</v>
      </c>
      <c r="O331" s="7" t="e">
        <f t="shared" si="35"/>
        <v>#N/A</v>
      </c>
      <c r="P331" s="7" t="e">
        <f t="shared" si="36"/>
        <v>#N/A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</row>
    <row r="332" spans="1:132">
      <c r="A332" s="12">
        <v>331</v>
      </c>
      <c r="B332" s="12"/>
      <c r="C332" s="14" t="e">
        <f>VLOOKUP('Match Score and Team Input'!B332, finaloproutput[],4, FALSE)</f>
        <v>#N/A</v>
      </c>
      <c r="D332" s="14" t="e">
        <f>VLOOKUP('Match Score and Team Input'!C332, finaloproutput[],4, FALSE)</f>
        <v>#N/A</v>
      </c>
      <c r="E332" s="14" t="e">
        <f>VLOOKUP('Match Score and Team Input'!D332, finaloproutput[],4, FALSE)</f>
        <v>#N/A</v>
      </c>
      <c r="F332" s="14" t="e">
        <f t="shared" si="31"/>
        <v>#N/A</v>
      </c>
      <c r="G332" s="14">
        <f>'Match Score and Team Input'!I332</f>
        <v>0</v>
      </c>
      <c r="H332" s="14" t="e">
        <f t="shared" si="32"/>
        <v>#N/A</v>
      </c>
      <c r="I332" s="14" t="e">
        <f t="shared" si="33"/>
        <v>#N/A</v>
      </c>
      <c r="J332" s="7" t="e">
        <f>VLOOKUP('Match Score and Team Input'!E332, finaloproutput[], 4, FALSE)</f>
        <v>#N/A</v>
      </c>
      <c r="K332" s="7" t="e">
        <f>VLOOKUP('Match Score and Team Input'!F332, finaloproutput[], 4, FALSE)</f>
        <v>#N/A</v>
      </c>
      <c r="L332" s="7" t="e">
        <f>VLOOKUP('Match Score and Team Input'!G332, finaloproutput[], 4, FALSE)</f>
        <v>#N/A</v>
      </c>
      <c r="M332" s="7" t="e">
        <f t="shared" si="34"/>
        <v>#N/A</v>
      </c>
      <c r="N332" s="7">
        <f>'Match Score and Team Input'!L332</f>
        <v>0</v>
      </c>
      <c r="O332" s="7" t="e">
        <f t="shared" si="35"/>
        <v>#N/A</v>
      </c>
      <c r="P332" s="7" t="e">
        <f t="shared" si="36"/>
        <v>#N/A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</row>
    <row r="333" spans="1:132">
      <c r="A333" s="12">
        <v>332</v>
      </c>
      <c r="B333" s="12"/>
      <c r="C333" s="14" t="e">
        <f>VLOOKUP('Match Score and Team Input'!B333, finaloproutput[],4, FALSE)</f>
        <v>#N/A</v>
      </c>
      <c r="D333" s="14" t="e">
        <f>VLOOKUP('Match Score and Team Input'!C333, finaloproutput[],4, FALSE)</f>
        <v>#N/A</v>
      </c>
      <c r="E333" s="14" t="e">
        <f>VLOOKUP('Match Score and Team Input'!D333, finaloproutput[],4, FALSE)</f>
        <v>#N/A</v>
      </c>
      <c r="F333" s="14" t="e">
        <f t="shared" si="31"/>
        <v>#N/A</v>
      </c>
      <c r="G333" s="14">
        <f>'Match Score and Team Input'!I333</f>
        <v>0</v>
      </c>
      <c r="H333" s="14" t="e">
        <f t="shared" si="32"/>
        <v>#N/A</v>
      </c>
      <c r="I333" s="14" t="e">
        <f t="shared" si="33"/>
        <v>#N/A</v>
      </c>
      <c r="J333" s="7" t="e">
        <f>VLOOKUP('Match Score and Team Input'!E333, finaloproutput[], 4, FALSE)</f>
        <v>#N/A</v>
      </c>
      <c r="K333" s="7" t="e">
        <f>VLOOKUP('Match Score and Team Input'!F333, finaloproutput[], 4, FALSE)</f>
        <v>#N/A</v>
      </c>
      <c r="L333" s="7" t="e">
        <f>VLOOKUP('Match Score and Team Input'!G333, finaloproutput[], 4, FALSE)</f>
        <v>#N/A</v>
      </c>
      <c r="M333" s="7" t="e">
        <f t="shared" si="34"/>
        <v>#N/A</v>
      </c>
      <c r="N333" s="7">
        <f>'Match Score and Team Input'!L333</f>
        <v>0</v>
      </c>
      <c r="O333" s="7" t="e">
        <f t="shared" si="35"/>
        <v>#N/A</v>
      </c>
      <c r="P333" s="7" t="e">
        <f t="shared" si="36"/>
        <v>#N/A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</row>
    <row r="334" spans="1:132">
      <c r="A334" s="12">
        <v>333</v>
      </c>
      <c r="B334" s="12"/>
      <c r="C334" s="14" t="e">
        <f>VLOOKUP('Match Score and Team Input'!B334, finaloproutput[],4, FALSE)</f>
        <v>#N/A</v>
      </c>
      <c r="D334" s="14" t="e">
        <f>VLOOKUP('Match Score and Team Input'!C334, finaloproutput[],4, FALSE)</f>
        <v>#N/A</v>
      </c>
      <c r="E334" s="14" t="e">
        <f>VLOOKUP('Match Score and Team Input'!D334, finaloproutput[],4, FALSE)</f>
        <v>#N/A</v>
      </c>
      <c r="F334" s="14" t="e">
        <f t="shared" si="31"/>
        <v>#N/A</v>
      </c>
      <c r="G334" s="14">
        <f>'Match Score and Team Input'!I334</f>
        <v>0</v>
      </c>
      <c r="H334" s="14" t="e">
        <f t="shared" si="32"/>
        <v>#N/A</v>
      </c>
      <c r="I334" s="14" t="e">
        <f t="shared" si="33"/>
        <v>#N/A</v>
      </c>
      <c r="J334" s="7" t="e">
        <f>VLOOKUP('Match Score and Team Input'!E334, finaloproutput[], 4, FALSE)</f>
        <v>#N/A</v>
      </c>
      <c r="K334" s="7" t="e">
        <f>VLOOKUP('Match Score and Team Input'!F334, finaloproutput[], 4, FALSE)</f>
        <v>#N/A</v>
      </c>
      <c r="L334" s="7" t="e">
        <f>VLOOKUP('Match Score and Team Input'!G334, finaloproutput[], 4, FALSE)</f>
        <v>#N/A</v>
      </c>
      <c r="M334" s="7" t="e">
        <f t="shared" si="34"/>
        <v>#N/A</v>
      </c>
      <c r="N334" s="7">
        <f>'Match Score and Team Input'!L334</f>
        <v>0</v>
      </c>
      <c r="O334" s="7" t="e">
        <f t="shared" si="35"/>
        <v>#N/A</v>
      </c>
      <c r="P334" s="7" t="e">
        <f t="shared" si="36"/>
        <v>#N/A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</row>
    <row r="335" spans="1:132">
      <c r="A335" s="12">
        <v>334</v>
      </c>
      <c r="B335" s="12"/>
      <c r="C335" s="14" t="e">
        <f>VLOOKUP('Match Score and Team Input'!B335, finaloproutput[],4, FALSE)</f>
        <v>#N/A</v>
      </c>
      <c r="D335" s="14" t="e">
        <f>VLOOKUP('Match Score and Team Input'!C335, finaloproutput[],4, FALSE)</f>
        <v>#N/A</v>
      </c>
      <c r="E335" s="14" t="e">
        <f>VLOOKUP('Match Score and Team Input'!D335, finaloproutput[],4, FALSE)</f>
        <v>#N/A</v>
      </c>
      <c r="F335" s="14" t="e">
        <f t="shared" si="31"/>
        <v>#N/A</v>
      </c>
      <c r="G335" s="14">
        <f>'Match Score and Team Input'!I335</f>
        <v>0</v>
      </c>
      <c r="H335" s="14" t="e">
        <f t="shared" si="32"/>
        <v>#N/A</v>
      </c>
      <c r="I335" s="14" t="e">
        <f t="shared" si="33"/>
        <v>#N/A</v>
      </c>
      <c r="J335" s="7" t="e">
        <f>VLOOKUP('Match Score and Team Input'!E335, finaloproutput[], 4, FALSE)</f>
        <v>#N/A</v>
      </c>
      <c r="K335" s="7" t="e">
        <f>VLOOKUP('Match Score and Team Input'!F335, finaloproutput[], 4, FALSE)</f>
        <v>#N/A</v>
      </c>
      <c r="L335" s="7" t="e">
        <f>VLOOKUP('Match Score and Team Input'!G335, finaloproutput[], 4, FALSE)</f>
        <v>#N/A</v>
      </c>
      <c r="M335" s="7" t="e">
        <f t="shared" si="34"/>
        <v>#N/A</v>
      </c>
      <c r="N335" s="7">
        <f>'Match Score and Team Input'!L335</f>
        <v>0</v>
      </c>
      <c r="O335" s="7" t="e">
        <f t="shared" si="35"/>
        <v>#N/A</v>
      </c>
      <c r="P335" s="7" t="e">
        <f t="shared" si="36"/>
        <v>#N/A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</row>
    <row r="336" spans="1:132">
      <c r="A336" s="12">
        <v>335</v>
      </c>
      <c r="B336" s="12"/>
      <c r="C336" s="14" t="e">
        <f>VLOOKUP('Match Score and Team Input'!B336, finaloproutput[],4, FALSE)</f>
        <v>#N/A</v>
      </c>
      <c r="D336" s="14" t="e">
        <f>VLOOKUP('Match Score and Team Input'!C336, finaloproutput[],4, FALSE)</f>
        <v>#N/A</v>
      </c>
      <c r="E336" s="14" t="e">
        <f>VLOOKUP('Match Score and Team Input'!D336, finaloproutput[],4, FALSE)</f>
        <v>#N/A</v>
      </c>
      <c r="F336" s="14" t="e">
        <f t="shared" si="31"/>
        <v>#N/A</v>
      </c>
      <c r="G336" s="14">
        <f>'Match Score and Team Input'!I336</f>
        <v>0</v>
      </c>
      <c r="H336" s="14" t="e">
        <f t="shared" si="32"/>
        <v>#N/A</v>
      </c>
      <c r="I336" s="14" t="e">
        <f t="shared" si="33"/>
        <v>#N/A</v>
      </c>
      <c r="J336" s="7" t="e">
        <f>VLOOKUP('Match Score and Team Input'!E336, finaloproutput[], 4, FALSE)</f>
        <v>#N/A</v>
      </c>
      <c r="K336" s="7" t="e">
        <f>VLOOKUP('Match Score and Team Input'!F336, finaloproutput[], 4, FALSE)</f>
        <v>#N/A</v>
      </c>
      <c r="L336" s="7" t="e">
        <f>VLOOKUP('Match Score and Team Input'!G336, finaloproutput[], 4, FALSE)</f>
        <v>#N/A</v>
      </c>
      <c r="M336" s="7" t="e">
        <f t="shared" si="34"/>
        <v>#N/A</v>
      </c>
      <c r="N336" s="7">
        <f>'Match Score and Team Input'!L336</f>
        <v>0</v>
      </c>
      <c r="O336" s="7" t="e">
        <f t="shared" si="35"/>
        <v>#N/A</v>
      </c>
      <c r="P336" s="7" t="e">
        <f t="shared" si="36"/>
        <v>#N/A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</row>
    <row r="337" spans="1:132">
      <c r="A337" s="12">
        <v>336</v>
      </c>
      <c r="B337" s="12"/>
      <c r="C337" s="14" t="e">
        <f>VLOOKUP('Match Score and Team Input'!B337, finaloproutput[],4, FALSE)</f>
        <v>#N/A</v>
      </c>
      <c r="D337" s="14" t="e">
        <f>VLOOKUP('Match Score and Team Input'!C337, finaloproutput[],4, FALSE)</f>
        <v>#N/A</v>
      </c>
      <c r="E337" s="14" t="e">
        <f>VLOOKUP('Match Score and Team Input'!D337, finaloproutput[],4, FALSE)</f>
        <v>#N/A</v>
      </c>
      <c r="F337" s="14" t="e">
        <f t="shared" si="31"/>
        <v>#N/A</v>
      </c>
      <c r="G337" s="14">
        <f>'Match Score and Team Input'!I337</f>
        <v>0</v>
      </c>
      <c r="H337" s="14" t="e">
        <f t="shared" si="32"/>
        <v>#N/A</v>
      </c>
      <c r="I337" s="14" t="e">
        <f t="shared" si="33"/>
        <v>#N/A</v>
      </c>
      <c r="J337" s="7" t="e">
        <f>VLOOKUP('Match Score and Team Input'!E337, finaloproutput[], 4, FALSE)</f>
        <v>#N/A</v>
      </c>
      <c r="K337" s="7" t="e">
        <f>VLOOKUP('Match Score and Team Input'!F337, finaloproutput[], 4, FALSE)</f>
        <v>#N/A</v>
      </c>
      <c r="L337" s="7" t="e">
        <f>VLOOKUP('Match Score and Team Input'!G337, finaloproutput[], 4, FALSE)</f>
        <v>#N/A</v>
      </c>
      <c r="M337" s="7" t="e">
        <f t="shared" si="34"/>
        <v>#N/A</v>
      </c>
      <c r="N337" s="7">
        <f>'Match Score and Team Input'!L337</f>
        <v>0</v>
      </c>
      <c r="O337" s="7" t="e">
        <f t="shared" si="35"/>
        <v>#N/A</v>
      </c>
      <c r="P337" s="7" t="e">
        <f t="shared" si="36"/>
        <v>#N/A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</row>
    <row r="338" spans="1:132">
      <c r="A338" s="12">
        <v>337</v>
      </c>
      <c r="B338" s="12"/>
      <c r="C338" s="14" t="e">
        <f>VLOOKUP('Match Score and Team Input'!B338, finaloproutput[],4, FALSE)</f>
        <v>#N/A</v>
      </c>
      <c r="D338" s="14" t="e">
        <f>VLOOKUP('Match Score and Team Input'!C338, finaloproutput[],4, FALSE)</f>
        <v>#N/A</v>
      </c>
      <c r="E338" s="14" t="e">
        <f>VLOOKUP('Match Score and Team Input'!D338, finaloproutput[],4, FALSE)</f>
        <v>#N/A</v>
      </c>
      <c r="F338" s="14" t="e">
        <f t="shared" si="31"/>
        <v>#N/A</v>
      </c>
      <c r="G338" s="14">
        <f>'Match Score and Team Input'!I338</f>
        <v>0</v>
      </c>
      <c r="H338" s="14" t="e">
        <f t="shared" si="32"/>
        <v>#N/A</v>
      </c>
      <c r="I338" s="14" t="e">
        <f t="shared" si="33"/>
        <v>#N/A</v>
      </c>
      <c r="J338" s="7" t="e">
        <f>VLOOKUP('Match Score and Team Input'!E338, finaloproutput[], 4, FALSE)</f>
        <v>#N/A</v>
      </c>
      <c r="K338" s="7" t="e">
        <f>VLOOKUP('Match Score and Team Input'!F338, finaloproutput[], 4, FALSE)</f>
        <v>#N/A</v>
      </c>
      <c r="L338" s="7" t="e">
        <f>VLOOKUP('Match Score and Team Input'!G338, finaloproutput[], 4, FALSE)</f>
        <v>#N/A</v>
      </c>
      <c r="M338" s="7" t="e">
        <f t="shared" si="34"/>
        <v>#N/A</v>
      </c>
      <c r="N338" s="7">
        <f>'Match Score and Team Input'!L338</f>
        <v>0</v>
      </c>
      <c r="O338" s="7" t="e">
        <f t="shared" si="35"/>
        <v>#N/A</v>
      </c>
      <c r="P338" s="7" t="e">
        <f t="shared" si="36"/>
        <v>#N/A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</row>
    <row r="339" spans="1:132">
      <c r="A339" s="12">
        <v>338</v>
      </c>
      <c r="B339" s="12"/>
      <c r="C339" s="14" t="e">
        <f>VLOOKUP('Match Score and Team Input'!B339, finaloproutput[],4, FALSE)</f>
        <v>#N/A</v>
      </c>
      <c r="D339" s="14" t="e">
        <f>VLOOKUP('Match Score and Team Input'!C339, finaloproutput[],4, FALSE)</f>
        <v>#N/A</v>
      </c>
      <c r="E339" s="14" t="e">
        <f>VLOOKUP('Match Score and Team Input'!D339, finaloproutput[],4, FALSE)</f>
        <v>#N/A</v>
      </c>
      <c r="F339" s="14" t="e">
        <f t="shared" si="31"/>
        <v>#N/A</v>
      </c>
      <c r="G339" s="14">
        <f>'Match Score and Team Input'!I339</f>
        <v>0</v>
      </c>
      <c r="H339" s="14" t="e">
        <f t="shared" si="32"/>
        <v>#N/A</v>
      </c>
      <c r="I339" s="14" t="e">
        <f t="shared" si="33"/>
        <v>#N/A</v>
      </c>
      <c r="J339" s="7" t="e">
        <f>VLOOKUP('Match Score and Team Input'!E339, finaloproutput[], 4, FALSE)</f>
        <v>#N/A</v>
      </c>
      <c r="K339" s="7" t="e">
        <f>VLOOKUP('Match Score and Team Input'!F339, finaloproutput[], 4, FALSE)</f>
        <v>#N/A</v>
      </c>
      <c r="L339" s="7" t="e">
        <f>VLOOKUP('Match Score and Team Input'!G339, finaloproutput[], 4, FALSE)</f>
        <v>#N/A</v>
      </c>
      <c r="M339" s="7" t="e">
        <f t="shared" si="34"/>
        <v>#N/A</v>
      </c>
      <c r="N339" s="7">
        <f>'Match Score and Team Input'!L339</f>
        <v>0</v>
      </c>
      <c r="O339" s="7" t="e">
        <f t="shared" si="35"/>
        <v>#N/A</v>
      </c>
      <c r="P339" s="7" t="e">
        <f t="shared" si="36"/>
        <v>#N/A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</row>
    <row r="340" spans="1:132">
      <c r="A340" s="12">
        <v>339</v>
      </c>
      <c r="B340" s="12"/>
      <c r="C340" s="14" t="e">
        <f>VLOOKUP('Match Score and Team Input'!B340, finaloproutput[],4, FALSE)</f>
        <v>#N/A</v>
      </c>
      <c r="D340" s="14" t="e">
        <f>VLOOKUP('Match Score and Team Input'!C340, finaloproutput[],4, FALSE)</f>
        <v>#N/A</v>
      </c>
      <c r="E340" s="14" t="e">
        <f>VLOOKUP('Match Score and Team Input'!D340, finaloproutput[],4, FALSE)</f>
        <v>#N/A</v>
      </c>
      <c r="F340" s="14" t="e">
        <f t="shared" si="31"/>
        <v>#N/A</v>
      </c>
      <c r="G340" s="14">
        <f>'Match Score and Team Input'!I340</f>
        <v>0</v>
      </c>
      <c r="H340" s="14" t="e">
        <f t="shared" si="32"/>
        <v>#N/A</v>
      </c>
      <c r="I340" s="14" t="e">
        <f t="shared" si="33"/>
        <v>#N/A</v>
      </c>
      <c r="J340" s="7" t="e">
        <f>VLOOKUP('Match Score and Team Input'!E340, finaloproutput[], 4, FALSE)</f>
        <v>#N/A</v>
      </c>
      <c r="K340" s="7" t="e">
        <f>VLOOKUP('Match Score and Team Input'!F340, finaloproutput[], 4, FALSE)</f>
        <v>#N/A</v>
      </c>
      <c r="L340" s="7" t="e">
        <f>VLOOKUP('Match Score and Team Input'!G340, finaloproutput[], 4, FALSE)</f>
        <v>#N/A</v>
      </c>
      <c r="M340" s="7" t="e">
        <f t="shared" si="34"/>
        <v>#N/A</v>
      </c>
      <c r="N340" s="7">
        <f>'Match Score and Team Input'!L340</f>
        <v>0</v>
      </c>
      <c r="O340" s="7" t="e">
        <f t="shared" si="35"/>
        <v>#N/A</v>
      </c>
      <c r="P340" s="7" t="e">
        <f t="shared" si="36"/>
        <v>#N/A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</row>
    <row r="341" spans="1:132">
      <c r="A341" s="12">
        <v>340</v>
      </c>
      <c r="B341" s="12"/>
      <c r="C341" s="14" t="e">
        <f>VLOOKUP('Match Score and Team Input'!B341, finaloproutput[],4, FALSE)</f>
        <v>#N/A</v>
      </c>
      <c r="D341" s="14" t="e">
        <f>VLOOKUP('Match Score and Team Input'!C341, finaloproutput[],4, FALSE)</f>
        <v>#N/A</v>
      </c>
      <c r="E341" s="14" t="e">
        <f>VLOOKUP('Match Score and Team Input'!D341, finaloproutput[],4, FALSE)</f>
        <v>#N/A</v>
      </c>
      <c r="F341" s="14" t="e">
        <f t="shared" si="31"/>
        <v>#N/A</v>
      </c>
      <c r="G341" s="14">
        <f>'Match Score and Team Input'!I341</f>
        <v>0</v>
      </c>
      <c r="H341" s="14" t="e">
        <f t="shared" si="32"/>
        <v>#N/A</v>
      </c>
      <c r="I341" s="14" t="e">
        <f t="shared" si="33"/>
        <v>#N/A</v>
      </c>
      <c r="J341" s="7" t="e">
        <f>VLOOKUP('Match Score and Team Input'!E341, finaloproutput[], 4, FALSE)</f>
        <v>#N/A</v>
      </c>
      <c r="K341" s="7" t="e">
        <f>VLOOKUP('Match Score and Team Input'!F341, finaloproutput[], 4, FALSE)</f>
        <v>#N/A</v>
      </c>
      <c r="L341" s="7" t="e">
        <f>VLOOKUP('Match Score and Team Input'!G341, finaloproutput[], 4, FALSE)</f>
        <v>#N/A</v>
      </c>
      <c r="M341" s="7" t="e">
        <f t="shared" si="34"/>
        <v>#N/A</v>
      </c>
      <c r="N341" s="7">
        <f>'Match Score and Team Input'!L341</f>
        <v>0</v>
      </c>
      <c r="O341" s="7" t="e">
        <f t="shared" si="35"/>
        <v>#N/A</v>
      </c>
      <c r="P341" s="7" t="e">
        <f t="shared" si="36"/>
        <v>#N/A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</row>
    <row r="342" spans="1:132">
      <c r="A342" s="12">
        <v>341</v>
      </c>
      <c r="B342" s="12"/>
      <c r="C342" s="14" t="e">
        <f>VLOOKUP('Match Score and Team Input'!B342, finaloproutput[],4, FALSE)</f>
        <v>#N/A</v>
      </c>
      <c r="D342" s="14" t="e">
        <f>VLOOKUP('Match Score and Team Input'!C342, finaloproutput[],4, FALSE)</f>
        <v>#N/A</v>
      </c>
      <c r="E342" s="14" t="e">
        <f>VLOOKUP('Match Score and Team Input'!D342, finaloproutput[],4, FALSE)</f>
        <v>#N/A</v>
      </c>
      <c r="F342" s="14" t="e">
        <f t="shared" si="31"/>
        <v>#N/A</v>
      </c>
      <c r="G342" s="14">
        <f>'Match Score and Team Input'!I342</f>
        <v>0</v>
      </c>
      <c r="H342" s="14" t="e">
        <f t="shared" si="32"/>
        <v>#N/A</v>
      </c>
      <c r="I342" s="14" t="e">
        <f t="shared" si="33"/>
        <v>#N/A</v>
      </c>
      <c r="J342" s="7" t="e">
        <f>VLOOKUP('Match Score and Team Input'!E342, finaloproutput[], 4, FALSE)</f>
        <v>#N/A</v>
      </c>
      <c r="K342" s="7" t="e">
        <f>VLOOKUP('Match Score and Team Input'!F342, finaloproutput[], 4, FALSE)</f>
        <v>#N/A</v>
      </c>
      <c r="L342" s="7" t="e">
        <f>VLOOKUP('Match Score and Team Input'!G342, finaloproutput[], 4, FALSE)</f>
        <v>#N/A</v>
      </c>
      <c r="M342" s="7" t="e">
        <f t="shared" si="34"/>
        <v>#N/A</v>
      </c>
      <c r="N342" s="7">
        <f>'Match Score and Team Input'!L342</f>
        <v>0</v>
      </c>
      <c r="O342" s="7" t="e">
        <f t="shared" si="35"/>
        <v>#N/A</v>
      </c>
      <c r="P342" s="7" t="e">
        <f t="shared" si="36"/>
        <v>#N/A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</row>
    <row r="343" spans="1:132">
      <c r="A343" s="12">
        <v>342</v>
      </c>
      <c r="B343" s="12"/>
      <c r="C343" s="14" t="e">
        <f>VLOOKUP('Match Score and Team Input'!B343, finaloproutput[],4, FALSE)</f>
        <v>#N/A</v>
      </c>
      <c r="D343" s="14" t="e">
        <f>VLOOKUP('Match Score and Team Input'!C343, finaloproutput[],4, FALSE)</f>
        <v>#N/A</v>
      </c>
      <c r="E343" s="14" t="e">
        <f>VLOOKUP('Match Score and Team Input'!D343, finaloproutput[],4, FALSE)</f>
        <v>#N/A</v>
      </c>
      <c r="F343" s="14" t="e">
        <f t="shared" si="31"/>
        <v>#N/A</v>
      </c>
      <c r="G343" s="14">
        <f>'Match Score and Team Input'!I343</f>
        <v>0</v>
      </c>
      <c r="H343" s="14" t="e">
        <f t="shared" si="32"/>
        <v>#N/A</v>
      </c>
      <c r="I343" s="14" t="e">
        <f t="shared" si="33"/>
        <v>#N/A</v>
      </c>
      <c r="J343" s="7" t="e">
        <f>VLOOKUP('Match Score and Team Input'!E343, finaloproutput[], 4, FALSE)</f>
        <v>#N/A</v>
      </c>
      <c r="K343" s="7" t="e">
        <f>VLOOKUP('Match Score and Team Input'!F343, finaloproutput[], 4, FALSE)</f>
        <v>#N/A</v>
      </c>
      <c r="L343" s="7" t="e">
        <f>VLOOKUP('Match Score and Team Input'!G343, finaloproutput[], 4, FALSE)</f>
        <v>#N/A</v>
      </c>
      <c r="M343" s="7" t="e">
        <f t="shared" si="34"/>
        <v>#N/A</v>
      </c>
      <c r="N343" s="7">
        <f>'Match Score and Team Input'!L343</f>
        <v>0</v>
      </c>
      <c r="O343" s="7" t="e">
        <f t="shared" si="35"/>
        <v>#N/A</v>
      </c>
      <c r="P343" s="7" t="e">
        <f t="shared" si="36"/>
        <v>#N/A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</row>
    <row r="344" spans="1:132">
      <c r="A344" s="12">
        <v>343</v>
      </c>
      <c r="B344" s="12"/>
      <c r="C344" s="14" t="e">
        <f>VLOOKUP('Match Score and Team Input'!B344, finaloproutput[],4, FALSE)</f>
        <v>#N/A</v>
      </c>
      <c r="D344" s="14" t="e">
        <f>VLOOKUP('Match Score and Team Input'!C344, finaloproutput[],4, FALSE)</f>
        <v>#N/A</v>
      </c>
      <c r="E344" s="14" t="e">
        <f>VLOOKUP('Match Score and Team Input'!D344, finaloproutput[],4, FALSE)</f>
        <v>#N/A</v>
      </c>
      <c r="F344" s="14" t="e">
        <f t="shared" ref="F344:F401" si="37">SUM(C344:E344)</f>
        <v>#N/A</v>
      </c>
      <c r="G344" s="14">
        <f>'Match Score and Team Input'!I344</f>
        <v>0</v>
      </c>
      <c r="H344" s="14" t="e">
        <f t="shared" ref="H344:H401" si="38">(F344-G344)</f>
        <v>#N/A</v>
      </c>
      <c r="I344" s="14" t="e">
        <f t="shared" ref="I344:I401" si="39">O344</f>
        <v>#N/A</v>
      </c>
      <c r="J344" s="7" t="e">
        <f>VLOOKUP('Match Score and Team Input'!E344, finaloproutput[], 4, FALSE)</f>
        <v>#N/A</v>
      </c>
      <c r="K344" s="7" t="e">
        <f>VLOOKUP('Match Score and Team Input'!F344, finaloproutput[], 4, FALSE)</f>
        <v>#N/A</v>
      </c>
      <c r="L344" s="7" t="e">
        <f>VLOOKUP('Match Score and Team Input'!G344, finaloproutput[], 4, FALSE)</f>
        <v>#N/A</v>
      </c>
      <c r="M344" s="7" t="e">
        <f t="shared" ref="M344:M401" si="40">SUM(J344:L344)</f>
        <v>#N/A</v>
      </c>
      <c r="N344" s="7">
        <f>'Match Score and Team Input'!L344</f>
        <v>0</v>
      </c>
      <c r="O344" s="7" t="e">
        <f t="shared" ref="O344:O401" si="41">(M344-N344)</f>
        <v>#N/A</v>
      </c>
      <c r="P344" s="7" t="e">
        <f t="shared" ref="P344:P401" si="42">H344</f>
        <v>#N/A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</row>
    <row r="345" spans="1:132">
      <c r="A345" s="12">
        <v>344</v>
      </c>
      <c r="B345" s="12"/>
      <c r="C345" s="14" t="e">
        <f>VLOOKUP('Match Score and Team Input'!B345, finaloproutput[],4, FALSE)</f>
        <v>#N/A</v>
      </c>
      <c r="D345" s="14" t="e">
        <f>VLOOKUP('Match Score and Team Input'!C345, finaloproutput[],4, FALSE)</f>
        <v>#N/A</v>
      </c>
      <c r="E345" s="14" t="e">
        <f>VLOOKUP('Match Score and Team Input'!D345, finaloproutput[],4, FALSE)</f>
        <v>#N/A</v>
      </c>
      <c r="F345" s="14" t="e">
        <f t="shared" si="37"/>
        <v>#N/A</v>
      </c>
      <c r="G345" s="14">
        <f>'Match Score and Team Input'!I345</f>
        <v>0</v>
      </c>
      <c r="H345" s="14" t="e">
        <f t="shared" si="38"/>
        <v>#N/A</v>
      </c>
      <c r="I345" s="14" t="e">
        <f t="shared" si="39"/>
        <v>#N/A</v>
      </c>
      <c r="J345" s="7" t="e">
        <f>VLOOKUP('Match Score and Team Input'!E345, finaloproutput[], 4, FALSE)</f>
        <v>#N/A</v>
      </c>
      <c r="K345" s="7" t="e">
        <f>VLOOKUP('Match Score and Team Input'!F345, finaloproutput[], 4, FALSE)</f>
        <v>#N/A</v>
      </c>
      <c r="L345" s="7" t="e">
        <f>VLOOKUP('Match Score and Team Input'!G345, finaloproutput[], 4, FALSE)</f>
        <v>#N/A</v>
      </c>
      <c r="M345" s="7" t="e">
        <f t="shared" si="40"/>
        <v>#N/A</v>
      </c>
      <c r="N345" s="7">
        <f>'Match Score and Team Input'!L345</f>
        <v>0</v>
      </c>
      <c r="O345" s="7" t="e">
        <f t="shared" si="41"/>
        <v>#N/A</v>
      </c>
      <c r="P345" s="7" t="e">
        <f t="shared" si="42"/>
        <v>#N/A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</row>
    <row r="346" spans="1:132">
      <c r="A346" s="12">
        <v>345</v>
      </c>
      <c r="B346" s="12"/>
      <c r="C346" s="14" t="e">
        <f>VLOOKUP('Match Score and Team Input'!B346, finaloproutput[],4, FALSE)</f>
        <v>#N/A</v>
      </c>
      <c r="D346" s="14" t="e">
        <f>VLOOKUP('Match Score and Team Input'!C346, finaloproutput[],4, FALSE)</f>
        <v>#N/A</v>
      </c>
      <c r="E346" s="14" t="e">
        <f>VLOOKUP('Match Score and Team Input'!D346, finaloproutput[],4, FALSE)</f>
        <v>#N/A</v>
      </c>
      <c r="F346" s="14" t="e">
        <f t="shared" si="37"/>
        <v>#N/A</v>
      </c>
      <c r="G346" s="14">
        <f>'Match Score and Team Input'!I346</f>
        <v>0</v>
      </c>
      <c r="H346" s="14" t="e">
        <f t="shared" si="38"/>
        <v>#N/A</v>
      </c>
      <c r="I346" s="14" t="e">
        <f t="shared" si="39"/>
        <v>#N/A</v>
      </c>
      <c r="J346" s="7" t="e">
        <f>VLOOKUP('Match Score and Team Input'!E346, finaloproutput[], 4, FALSE)</f>
        <v>#N/A</v>
      </c>
      <c r="K346" s="7" t="e">
        <f>VLOOKUP('Match Score and Team Input'!F346, finaloproutput[], 4, FALSE)</f>
        <v>#N/A</v>
      </c>
      <c r="L346" s="7" t="e">
        <f>VLOOKUP('Match Score and Team Input'!G346, finaloproutput[], 4, FALSE)</f>
        <v>#N/A</v>
      </c>
      <c r="M346" s="7" t="e">
        <f t="shared" si="40"/>
        <v>#N/A</v>
      </c>
      <c r="N346" s="7">
        <f>'Match Score and Team Input'!L346</f>
        <v>0</v>
      </c>
      <c r="O346" s="7" t="e">
        <f t="shared" si="41"/>
        <v>#N/A</v>
      </c>
      <c r="P346" s="7" t="e">
        <f t="shared" si="42"/>
        <v>#N/A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</row>
    <row r="347" spans="1:132">
      <c r="A347" s="12">
        <v>346</v>
      </c>
      <c r="B347" s="12"/>
      <c r="C347" s="14" t="e">
        <f>VLOOKUP('Match Score and Team Input'!B347, finaloproutput[],4, FALSE)</f>
        <v>#N/A</v>
      </c>
      <c r="D347" s="14" t="e">
        <f>VLOOKUP('Match Score and Team Input'!C347, finaloproutput[],4, FALSE)</f>
        <v>#N/A</v>
      </c>
      <c r="E347" s="14" t="e">
        <f>VLOOKUP('Match Score and Team Input'!D347, finaloproutput[],4, FALSE)</f>
        <v>#N/A</v>
      </c>
      <c r="F347" s="14" t="e">
        <f t="shared" si="37"/>
        <v>#N/A</v>
      </c>
      <c r="G347" s="14">
        <f>'Match Score and Team Input'!I347</f>
        <v>0</v>
      </c>
      <c r="H347" s="14" t="e">
        <f t="shared" si="38"/>
        <v>#N/A</v>
      </c>
      <c r="I347" s="14" t="e">
        <f t="shared" si="39"/>
        <v>#N/A</v>
      </c>
      <c r="J347" s="7" t="e">
        <f>VLOOKUP('Match Score and Team Input'!E347, finaloproutput[], 4, FALSE)</f>
        <v>#N/A</v>
      </c>
      <c r="K347" s="7" t="e">
        <f>VLOOKUP('Match Score and Team Input'!F347, finaloproutput[], 4, FALSE)</f>
        <v>#N/A</v>
      </c>
      <c r="L347" s="7" t="e">
        <f>VLOOKUP('Match Score and Team Input'!G347, finaloproutput[], 4, FALSE)</f>
        <v>#N/A</v>
      </c>
      <c r="M347" s="7" t="e">
        <f t="shared" si="40"/>
        <v>#N/A</v>
      </c>
      <c r="N347" s="7">
        <f>'Match Score and Team Input'!L347</f>
        <v>0</v>
      </c>
      <c r="O347" s="7" t="e">
        <f t="shared" si="41"/>
        <v>#N/A</v>
      </c>
      <c r="P347" s="7" t="e">
        <f t="shared" si="42"/>
        <v>#N/A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</row>
    <row r="348" spans="1:132">
      <c r="A348" s="12">
        <v>347</v>
      </c>
      <c r="B348" s="12"/>
      <c r="C348" s="14" t="e">
        <f>VLOOKUP('Match Score and Team Input'!B348, finaloproutput[],4, FALSE)</f>
        <v>#N/A</v>
      </c>
      <c r="D348" s="14" t="e">
        <f>VLOOKUP('Match Score and Team Input'!C348, finaloproutput[],4, FALSE)</f>
        <v>#N/A</v>
      </c>
      <c r="E348" s="14" t="e">
        <f>VLOOKUP('Match Score and Team Input'!D348, finaloproutput[],4, FALSE)</f>
        <v>#N/A</v>
      </c>
      <c r="F348" s="14" t="e">
        <f t="shared" si="37"/>
        <v>#N/A</v>
      </c>
      <c r="G348" s="14">
        <f>'Match Score and Team Input'!I348</f>
        <v>0</v>
      </c>
      <c r="H348" s="14" t="e">
        <f t="shared" si="38"/>
        <v>#N/A</v>
      </c>
      <c r="I348" s="14" t="e">
        <f t="shared" si="39"/>
        <v>#N/A</v>
      </c>
      <c r="J348" s="7" t="e">
        <f>VLOOKUP('Match Score and Team Input'!E348, finaloproutput[], 4, FALSE)</f>
        <v>#N/A</v>
      </c>
      <c r="K348" s="7" t="e">
        <f>VLOOKUP('Match Score and Team Input'!F348, finaloproutput[], 4, FALSE)</f>
        <v>#N/A</v>
      </c>
      <c r="L348" s="7" t="e">
        <f>VLOOKUP('Match Score and Team Input'!G348, finaloproutput[], 4, FALSE)</f>
        <v>#N/A</v>
      </c>
      <c r="M348" s="7" t="e">
        <f t="shared" si="40"/>
        <v>#N/A</v>
      </c>
      <c r="N348" s="7">
        <f>'Match Score and Team Input'!L348</f>
        <v>0</v>
      </c>
      <c r="O348" s="7" t="e">
        <f t="shared" si="41"/>
        <v>#N/A</v>
      </c>
      <c r="P348" s="7" t="e">
        <f t="shared" si="42"/>
        <v>#N/A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</row>
    <row r="349" spans="1:132">
      <c r="A349" s="12">
        <v>348</v>
      </c>
      <c r="B349" s="12"/>
      <c r="C349" s="14" t="e">
        <f>VLOOKUP('Match Score and Team Input'!B349, finaloproutput[],4, FALSE)</f>
        <v>#N/A</v>
      </c>
      <c r="D349" s="14" t="e">
        <f>VLOOKUP('Match Score and Team Input'!C349, finaloproutput[],4, FALSE)</f>
        <v>#N/A</v>
      </c>
      <c r="E349" s="14" t="e">
        <f>VLOOKUP('Match Score and Team Input'!D349, finaloproutput[],4, FALSE)</f>
        <v>#N/A</v>
      </c>
      <c r="F349" s="14" t="e">
        <f t="shared" si="37"/>
        <v>#N/A</v>
      </c>
      <c r="G349" s="14">
        <f>'Match Score and Team Input'!I349</f>
        <v>0</v>
      </c>
      <c r="H349" s="14" t="e">
        <f t="shared" si="38"/>
        <v>#N/A</v>
      </c>
      <c r="I349" s="14" t="e">
        <f t="shared" si="39"/>
        <v>#N/A</v>
      </c>
      <c r="J349" s="7" t="e">
        <f>VLOOKUP('Match Score and Team Input'!E349, finaloproutput[], 4, FALSE)</f>
        <v>#N/A</v>
      </c>
      <c r="K349" s="7" t="e">
        <f>VLOOKUP('Match Score and Team Input'!F349, finaloproutput[], 4, FALSE)</f>
        <v>#N/A</v>
      </c>
      <c r="L349" s="7" t="e">
        <f>VLOOKUP('Match Score and Team Input'!G349, finaloproutput[], 4, FALSE)</f>
        <v>#N/A</v>
      </c>
      <c r="M349" s="7" t="e">
        <f t="shared" si="40"/>
        <v>#N/A</v>
      </c>
      <c r="N349" s="7">
        <f>'Match Score and Team Input'!L349</f>
        <v>0</v>
      </c>
      <c r="O349" s="7" t="e">
        <f t="shared" si="41"/>
        <v>#N/A</v>
      </c>
      <c r="P349" s="7" t="e">
        <f t="shared" si="42"/>
        <v>#N/A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</row>
    <row r="350" spans="1:132">
      <c r="A350" s="12">
        <v>349</v>
      </c>
      <c r="B350" s="12"/>
      <c r="C350" s="14" t="e">
        <f>VLOOKUP('Match Score and Team Input'!B350, finaloproutput[],4, FALSE)</f>
        <v>#N/A</v>
      </c>
      <c r="D350" s="14" t="e">
        <f>VLOOKUP('Match Score and Team Input'!C350, finaloproutput[],4, FALSE)</f>
        <v>#N/A</v>
      </c>
      <c r="E350" s="14" t="e">
        <f>VLOOKUP('Match Score and Team Input'!D350, finaloproutput[],4, FALSE)</f>
        <v>#N/A</v>
      </c>
      <c r="F350" s="14" t="e">
        <f t="shared" si="37"/>
        <v>#N/A</v>
      </c>
      <c r="G350" s="14">
        <f>'Match Score and Team Input'!I350</f>
        <v>0</v>
      </c>
      <c r="H350" s="14" t="e">
        <f t="shared" si="38"/>
        <v>#N/A</v>
      </c>
      <c r="I350" s="14" t="e">
        <f t="shared" si="39"/>
        <v>#N/A</v>
      </c>
      <c r="J350" s="7" t="e">
        <f>VLOOKUP('Match Score and Team Input'!E350, finaloproutput[], 4, FALSE)</f>
        <v>#N/A</v>
      </c>
      <c r="K350" s="7" t="e">
        <f>VLOOKUP('Match Score and Team Input'!F350, finaloproutput[], 4, FALSE)</f>
        <v>#N/A</v>
      </c>
      <c r="L350" s="7" t="e">
        <f>VLOOKUP('Match Score and Team Input'!G350, finaloproutput[], 4, FALSE)</f>
        <v>#N/A</v>
      </c>
      <c r="M350" s="7" t="e">
        <f t="shared" si="40"/>
        <v>#N/A</v>
      </c>
      <c r="N350" s="7">
        <f>'Match Score and Team Input'!L350</f>
        <v>0</v>
      </c>
      <c r="O350" s="7" t="e">
        <f t="shared" si="41"/>
        <v>#N/A</v>
      </c>
      <c r="P350" s="7" t="e">
        <f t="shared" si="42"/>
        <v>#N/A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</row>
    <row r="351" spans="1:132">
      <c r="A351" s="12">
        <v>350</v>
      </c>
      <c r="B351" s="12"/>
      <c r="C351" s="14" t="e">
        <f>VLOOKUP('Match Score and Team Input'!B351, finaloproutput[],4, FALSE)</f>
        <v>#N/A</v>
      </c>
      <c r="D351" s="14" t="e">
        <f>VLOOKUP('Match Score and Team Input'!C351, finaloproutput[],4, FALSE)</f>
        <v>#N/A</v>
      </c>
      <c r="E351" s="14" t="e">
        <f>VLOOKUP('Match Score and Team Input'!D351, finaloproutput[],4, FALSE)</f>
        <v>#N/A</v>
      </c>
      <c r="F351" s="14" t="e">
        <f t="shared" si="37"/>
        <v>#N/A</v>
      </c>
      <c r="G351" s="14">
        <f>'Match Score and Team Input'!I351</f>
        <v>0</v>
      </c>
      <c r="H351" s="14" t="e">
        <f t="shared" si="38"/>
        <v>#N/A</v>
      </c>
      <c r="I351" s="14" t="e">
        <f t="shared" si="39"/>
        <v>#N/A</v>
      </c>
      <c r="J351" s="7" t="e">
        <f>VLOOKUP('Match Score and Team Input'!E351, finaloproutput[], 4, FALSE)</f>
        <v>#N/A</v>
      </c>
      <c r="K351" s="7" t="e">
        <f>VLOOKUP('Match Score and Team Input'!F351, finaloproutput[], 4, FALSE)</f>
        <v>#N/A</v>
      </c>
      <c r="L351" s="7" t="e">
        <f>VLOOKUP('Match Score and Team Input'!G351, finaloproutput[], 4, FALSE)</f>
        <v>#N/A</v>
      </c>
      <c r="M351" s="7" t="e">
        <f t="shared" si="40"/>
        <v>#N/A</v>
      </c>
      <c r="N351" s="7">
        <f>'Match Score and Team Input'!L351</f>
        <v>0</v>
      </c>
      <c r="O351" s="7" t="e">
        <f t="shared" si="41"/>
        <v>#N/A</v>
      </c>
      <c r="P351" s="7" t="e">
        <f t="shared" si="42"/>
        <v>#N/A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</row>
    <row r="352" spans="1:132">
      <c r="A352" s="12">
        <v>351</v>
      </c>
      <c r="B352" s="12"/>
      <c r="C352" s="14" t="e">
        <f>VLOOKUP('Match Score and Team Input'!B352, finaloproutput[],4, FALSE)</f>
        <v>#N/A</v>
      </c>
      <c r="D352" s="14" t="e">
        <f>VLOOKUP('Match Score and Team Input'!C352, finaloproutput[],4, FALSE)</f>
        <v>#N/A</v>
      </c>
      <c r="E352" s="14" t="e">
        <f>VLOOKUP('Match Score and Team Input'!D352, finaloproutput[],4, FALSE)</f>
        <v>#N/A</v>
      </c>
      <c r="F352" s="14" t="e">
        <f t="shared" si="37"/>
        <v>#N/A</v>
      </c>
      <c r="G352" s="14">
        <f>'Match Score and Team Input'!I352</f>
        <v>0</v>
      </c>
      <c r="H352" s="14" t="e">
        <f t="shared" si="38"/>
        <v>#N/A</v>
      </c>
      <c r="I352" s="14" t="e">
        <f t="shared" si="39"/>
        <v>#N/A</v>
      </c>
      <c r="J352" s="7" t="e">
        <f>VLOOKUP('Match Score and Team Input'!E352, finaloproutput[], 4, FALSE)</f>
        <v>#N/A</v>
      </c>
      <c r="K352" s="7" t="e">
        <f>VLOOKUP('Match Score and Team Input'!F352, finaloproutput[], 4, FALSE)</f>
        <v>#N/A</v>
      </c>
      <c r="L352" s="7" t="e">
        <f>VLOOKUP('Match Score and Team Input'!G352, finaloproutput[], 4, FALSE)</f>
        <v>#N/A</v>
      </c>
      <c r="M352" s="7" t="e">
        <f t="shared" si="40"/>
        <v>#N/A</v>
      </c>
      <c r="N352" s="7">
        <f>'Match Score and Team Input'!L352</f>
        <v>0</v>
      </c>
      <c r="O352" s="7" t="e">
        <f t="shared" si="41"/>
        <v>#N/A</v>
      </c>
      <c r="P352" s="7" t="e">
        <f t="shared" si="42"/>
        <v>#N/A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</row>
    <row r="353" spans="1:132">
      <c r="A353" s="12">
        <v>352</v>
      </c>
      <c r="B353" s="12"/>
      <c r="C353" s="14" t="e">
        <f>VLOOKUP('Match Score and Team Input'!B353, finaloproutput[],4, FALSE)</f>
        <v>#N/A</v>
      </c>
      <c r="D353" s="14" t="e">
        <f>VLOOKUP('Match Score and Team Input'!C353, finaloproutput[],4, FALSE)</f>
        <v>#N/A</v>
      </c>
      <c r="E353" s="14" t="e">
        <f>VLOOKUP('Match Score and Team Input'!D353, finaloproutput[],4, FALSE)</f>
        <v>#N/A</v>
      </c>
      <c r="F353" s="14" t="e">
        <f t="shared" si="37"/>
        <v>#N/A</v>
      </c>
      <c r="G353" s="14">
        <f>'Match Score and Team Input'!I353</f>
        <v>0</v>
      </c>
      <c r="H353" s="14" t="e">
        <f t="shared" si="38"/>
        <v>#N/A</v>
      </c>
      <c r="I353" s="14" t="e">
        <f t="shared" si="39"/>
        <v>#N/A</v>
      </c>
      <c r="J353" s="7" t="e">
        <f>VLOOKUP('Match Score and Team Input'!E353, finaloproutput[], 4, FALSE)</f>
        <v>#N/A</v>
      </c>
      <c r="K353" s="7" t="e">
        <f>VLOOKUP('Match Score and Team Input'!F353, finaloproutput[], 4, FALSE)</f>
        <v>#N/A</v>
      </c>
      <c r="L353" s="7" t="e">
        <f>VLOOKUP('Match Score and Team Input'!G353, finaloproutput[], 4, FALSE)</f>
        <v>#N/A</v>
      </c>
      <c r="M353" s="7" t="e">
        <f t="shared" si="40"/>
        <v>#N/A</v>
      </c>
      <c r="N353" s="7">
        <f>'Match Score and Team Input'!L353</f>
        <v>0</v>
      </c>
      <c r="O353" s="7" t="e">
        <f t="shared" si="41"/>
        <v>#N/A</v>
      </c>
      <c r="P353" s="7" t="e">
        <f t="shared" si="42"/>
        <v>#N/A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</row>
    <row r="354" spans="1:132">
      <c r="A354" s="12">
        <v>353</v>
      </c>
      <c r="B354" s="12"/>
      <c r="C354" s="14" t="e">
        <f>VLOOKUP('Match Score and Team Input'!B354, finaloproutput[],4, FALSE)</f>
        <v>#N/A</v>
      </c>
      <c r="D354" s="14" t="e">
        <f>VLOOKUP('Match Score and Team Input'!C354, finaloproutput[],4, FALSE)</f>
        <v>#N/A</v>
      </c>
      <c r="E354" s="14" t="e">
        <f>VLOOKUP('Match Score and Team Input'!D354, finaloproutput[],4, FALSE)</f>
        <v>#N/A</v>
      </c>
      <c r="F354" s="14" t="e">
        <f t="shared" si="37"/>
        <v>#N/A</v>
      </c>
      <c r="G354" s="14">
        <f>'Match Score and Team Input'!I354</f>
        <v>0</v>
      </c>
      <c r="H354" s="14" t="e">
        <f t="shared" si="38"/>
        <v>#N/A</v>
      </c>
      <c r="I354" s="14" t="e">
        <f t="shared" si="39"/>
        <v>#N/A</v>
      </c>
      <c r="J354" s="7" t="e">
        <f>VLOOKUP('Match Score and Team Input'!E354, finaloproutput[], 4, FALSE)</f>
        <v>#N/A</v>
      </c>
      <c r="K354" s="7" t="e">
        <f>VLOOKUP('Match Score and Team Input'!F354, finaloproutput[], 4, FALSE)</f>
        <v>#N/A</v>
      </c>
      <c r="L354" s="7" t="e">
        <f>VLOOKUP('Match Score and Team Input'!G354, finaloproutput[], 4, FALSE)</f>
        <v>#N/A</v>
      </c>
      <c r="M354" s="7" t="e">
        <f t="shared" si="40"/>
        <v>#N/A</v>
      </c>
      <c r="N354" s="7">
        <f>'Match Score and Team Input'!L354</f>
        <v>0</v>
      </c>
      <c r="O354" s="7" t="e">
        <f t="shared" si="41"/>
        <v>#N/A</v>
      </c>
      <c r="P354" s="7" t="e">
        <f t="shared" si="42"/>
        <v>#N/A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</row>
    <row r="355" spans="1:132">
      <c r="A355" s="12">
        <v>354</v>
      </c>
      <c r="B355" s="12"/>
      <c r="C355" s="14" t="e">
        <f>VLOOKUP('Match Score and Team Input'!B355, finaloproutput[],4, FALSE)</f>
        <v>#N/A</v>
      </c>
      <c r="D355" s="14" t="e">
        <f>VLOOKUP('Match Score and Team Input'!C355, finaloproutput[],4, FALSE)</f>
        <v>#N/A</v>
      </c>
      <c r="E355" s="14" t="e">
        <f>VLOOKUP('Match Score and Team Input'!D355, finaloproutput[],4, FALSE)</f>
        <v>#N/A</v>
      </c>
      <c r="F355" s="14" t="e">
        <f t="shared" si="37"/>
        <v>#N/A</v>
      </c>
      <c r="G355" s="14">
        <f>'Match Score and Team Input'!I355</f>
        <v>0</v>
      </c>
      <c r="H355" s="14" t="e">
        <f t="shared" si="38"/>
        <v>#N/A</v>
      </c>
      <c r="I355" s="14" t="e">
        <f t="shared" si="39"/>
        <v>#N/A</v>
      </c>
      <c r="J355" s="7" t="e">
        <f>VLOOKUP('Match Score and Team Input'!E355, finaloproutput[], 4, FALSE)</f>
        <v>#N/A</v>
      </c>
      <c r="K355" s="7" t="e">
        <f>VLOOKUP('Match Score and Team Input'!F355, finaloproutput[], 4, FALSE)</f>
        <v>#N/A</v>
      </c>
      <c r="L355" s="7" t="e">
        <f>VLOOKUP('Match Score and Team Input'!G355, finaloproutput[], 4, FALSE)</f>
        <v>#N/A</v>
      </c>
      <c r="M355" s="7" t="e">
        <f t="shared" si="40"/>
        <v>#N/A</v>
      </c>
      <c r="N355" s="7">
        <f>'Match Score and Team Input'!L355</f>
        <v>0</v>
      </c>
      <c r="O355" s="7" t="e">
        <f t="shared" si="41"/>
        <v>#N/A</v>
      </c>
      <c r="P355" s="7" t="e">
        <f t="shared" si="42"/>
        <v>#N/A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</row>
    <row r="356" spans="1:132">
      <c r="A356" s="12">
        <v>355</v>
      </c>
      <c r="B356" s="12"/>
      <c r="C356" s="14" t="e">
        <f>VLOOKUP('Match Score and Team Input'!B356, finaloproutput[],4, FALSE)</f>
        <v>#N/A</v>
      </c>
      <c r="D356" s="14" t="e">
        <f>VLOOKUP('Match Score and Team Input'!C356, finaloproutput[],4, FALSE)</f>
        <v>#N/A</v>
      </c>
      <c r="E356" s="14" t="e">
        <f>VLOOKUP('Match Score and Team Input'!D356, finaloproutput[],4, FALSE)</f>
        <v>#N/A</v>
      </c>
      <c r="F356" s="14" t="e">
        <f t="shared" si="37"/>
        <v>#N/A</v>
      </c>
      <c r="G356" s="14">
        <f>'Match Score and Team Input'!I356</f>
        <v>0</v>
      </c>
      <c r="H356" s="14" t="e">
        <f t="shared" si="38"/>
        <v>#N/A</v>
      </c>
      <c r="I356" s="14" t="e">
        <f t="shared" si="39"/>
        <v>#N/A</v>
      </c>
      <c r="J356" s="7" t="e">
        <f>VLOOKUP('Match Score and Team Input'!E356, finaloproutput[], 4, FALSE)</f>
        <v>#N/A</v>
      </c>
      <c r="K356" s="7" t="e">
        <f>VLOOKUP('Match Score and Team Input'!F356, finaloproutput[], 4, FALSE)</f>
        <v>#N/A</v>
      </c>
      <c r="L356" s="7" t="e">
        <f>VLOOKUP('Match Score and Team Input'!G356, finaloproutput[], 4, FALSE)</f>
        <v>#N/A</v>
      </c>
      <c r="M356" s="7" t="e">
        <f t="shared" si="40"/>
        <v>#N/A</v>
      </c>
      <c r="N356" s="7">
        <f>'Match Score and Team Input'!L356</f>
        <v>0</v>
      </c>
      <c r="O356" s="7" t="e">
        <f t="shared" si="41"/>
        <v>#N/A</v>
      </c>
      <c r="P356" s="7" t="e">
        <f t="shared" si="42"/>
        <v>#N/A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</row>
    <row r="357" spans="1:132">
      <c r="A357" s="12">
        <v>356</v>
      </c>
      <c r="B357" s="12"/>
      <c r="C357" s="14" t="e">
        <f>VLOOKUP('Match Score and Team Input'!B357, finaloproutput[],4, FALSE)</f>
        <v>#N/A</v>
      </c>
      <c r="D357" s="14" t="e">
        <f>VLOOKUP('Match Score and Team Input'!C357, finaloproutput[],4, FALSE)</f>
        <v>#N/A</v>
      </c>
      <c r="E357" s="14" t="e">
        <f>VLOOKUP('Match Score and Team Input'!D357, finaloproutput[],4, FALSE)</f>
        <v>#N/A</v>
      </c>
      <c r="F357" s="14" t="e">
        <f t="shared" si="37"/>
        <v>#N/A</v>
      </c>
      <c r="G357" s="14">
        <f>'Match Score and Team Input'!I357</f>
        <v>0</v>
      </c>
      <c r="H357" s="14" t="e">
        <f t="shared" si="38"/>
        <v>#N/A</v>
      </c>
      <c r="I357" s="14" t="e">
        <f t="shared" si="39"/>
        <v>#N/A</v>
      </c>
      <c r="J357" s="7" t="e">
        <f>VLOOKUP('Match Score and Team Input'!E357, finaloproutput[], 4, FALSE)</f>
        <v>#N/A</v>
      </c>
      <c r="K357" s="7" t="e">
        <f>VLOOKUP('Match Score and Team Input'!F357, finaloproutput[], 4, FALSE)</f>
        <v>#N/A</v>
      </c>
      <c r="L357" s="7" t="e">
        <f>VLOOKUP('Match Score and Team Input'!G357, finaloproutput[], 4, FALSE)</f>
        <v>#N/A</v>
      </c>
      <c r="M357" s="7" t="e">
        <f t="shared" si="40"/>
        <v>#N/A</v>
      </c>
      <c r="N357" s="7">
        <f>'Match Score and Team Input'!L357</f>
        <v>0</v>
      </c>
      <c r="O357" s="7" t="e">
        <f t="shared" si="41"/>
        <v>#N/A</v>
      </c>
      <c r="P357" s="7" t="e">
        <f t="shared" si="42"/>
        <v>#N/A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</row>
    <row r="358" spans="1:132">
      <c r="A358" s="12">
        <v>357</v>
      </c>
      <c r="B358" s="12"/>
      <c r="C358" s="14" t="e">
        <f>VLOOKUP('Match Score and Team Input'!B358, finaloproutput[],4, FALSE)</f>
        <v>#N/A</v>
      </c>
      <c r="D358" s="14" t="e">
        <f>VLOOKUP('Match Score and Team Input'!C358, finaloproutput[],4, FALSE)</f>
        <v>#N/A</v>
      </c>
      <c r="E358" s="14" t="e">
        <f>VLOOKUP('Match Score and Team Input'!D358, finaloproutput[],4, FALSE)</f>
        <v>#N/A</v>
      </c>
      <c r="F358" s="14" t="e">
        <f t="shared" si="37"/>
        <v>#N/A</v>
      </c>
      <c r="G358" s="14">
        <f>'Match Score and Team Input'!I358</f>
        <v>0</v>
      </c>
      <c r="H358" s="14" t="e">
        <f t="shared" si="38"/>
        <v>#N/A</v>
      </c>
      <c r="I358" s="14" t="e">
        <f t="shared" si="39"/>
        <v>#N/A</v>
      </c>
      <c r="J358" s="7" t="e">
        <f>VLOOKUP('Match Score and Team Input'!E358, finaloproutput[], 4, FALSE)</f>
        <v>#N/A</v>
      </c>
      <c r="K358" s="7" t="e">
        <f>VLOOKUP('Match Score and Team Input'!F358, finaloproutput[], 4, FALSE)</f>
        <v>#N/A</v>
      </c>
      <c r="L358" s="7" t="e">
        <f>VLOOKUP('Match Score and Team Input'!G358, finaloproutput[], 4, FALSE)</f>
        <v>#N/A</v>
      </c>
      <c r="M358" s="7" t="e">
        <f t="shared" si="40"/>
        <v>#N/A</v>
      </c>
      <c r="N358" s="7">
        <f>'Match Score and Team Input'!L358</f>
        <v>0</v>
      </c>
      <c r="O358" s="7" t="e">
        <f t="shared" si="41"/>
        <v>#N/A</v>
      </c>
      <c r="P358" s="7" t="e">
        <f t="shared" si="42"/>
        <v>#N/A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</row>
    <row r="359" spans="1:132">
      <c r="A359" s="12">
        <v>358</v>
      </c>
      <c r="B359" s="12"/>
      <c r="C359" s="14" t="e">
        <f>VLOOKUP('Match Score and Team Input'!B359, finaloproutput[],4, FALSE)</f>
        <v>#N/A</v>
      </c>
      <c r="D359" s="14" t="e">
        <f>VLOOKUP('Match Score and Team Input'!C359, finaloproutput[],4, FALSE)</f>
        <v>#N/A</v>
      </c>
      <c r="E359" s="14" t="e">
        <f>VLOOKUP('Match Score and Team Input'!D359, finaloproutput[],4, FALSE)</f>
        <v>#N/A</v>
      </c>
      <c r="F359" s="14" t="e">
        <f t="shared" si="37"/>
        <v>#N/A</v>
      </c>
      <c r="G359" s="14">
        <f>'Match Score and Team Input'!I359</f>
        <v>0</v>
      </c>
      <c r="H359" s="14" t="e">
        <f t="shared" si="38"/>
        <v>#N/A</v>
      </c>
      <c r="I359" s="14" t="e">
        <f t="shared" si="39"/>
        <v>#N/A</v>
      </c>
      <c r="J359" s="7" t="e">
        <f>VLOOKUP('Match Score and Team Input'!E359, finaloproutput[], 4, FALSE)</f>
        <v>#N/A</v>
      </c>
      <c r="K359" s="7" t="e">
        <f>VLOOKUP('Match Score and Team Input'!F359, finaloproutput[], 4, FALSE)</f>
        <v>#N/A</v>
      </c>
      <c r="L359" s="7" t="e">
        <f>VLOOKUP('Match Score and Team Input'!G359, finaloproutput[], 4, FALSE)</f>
        <v>#N/A</v>
      </c>
      <c r="M359" s="7" t="e">
        <f t="shared" si="40"/>
        <v>#N/A</v>
      </c>
      <c r="N359" s="7">
        <f>'Match Score and Team Input'!L359</f>
        <v>0</v>
      </c>
      <c r="O359" s="7" t="e">
        <f t="shared" si="41"/>
        <v>#N/A</v>
      </c>
      <c r="P359" s="7" t="e">
        <f t="shared" si="42"/>
        <v>#N/A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</row>
    <row r="360" spans="1:132">
      <c r="A360" s="12">
        <v>359</v>
      </c>
      <c r="B360" s="12"/>
      <c r="C360" s="14" t="e">
        <f>VLOOKUP('Match Score and Team Input'!B360, finaloproutput[],4, FALSE)</f>
        <v>#N/A</v>
      </c>
      <c r="D360" s="14" t="e">
        <f>VLOOKUP('Match Score and Team Input'!C360, finaloproutput[],4, FALSE)</f>
        <v>#N/A</v>
      </c>
      <c r="E360" s="14" t="e">
        <f>VLOOKUP('Match Score and Team Input'!D360, finaloproutput[],4, FALSE)</f>
        <v>#N/A</v>
      </c>
      <c r="F360" s="14" t="e">
        <f t="shared" si="37"/>
        <v>#N/A</v>
      </c>
      <c r="G360" s="14">
        <f>'Match Score and Team Input'!I360</f>
        <v>0</v>
      </c>
      <c r="H360" s="14" t="e">
        <f t="shared" si="38"/>
        <v>#N/A</v>
      </c>
      <c r="I360" s="14" t="e">
        <f t="shared" si="39"/>
        <v>#N/A</v>
      </c>
      <c r="J360" s="7" t="e">
        <f>VLOOKUP('Match Score and Team Input'!E360, finaloproutput[], 4, FALSE)</f>
        <v>#N/A</v>
      </c>
      <c r="K360" s="7" t="e">
        <f>VLOOKUP('Match Score and Team Input'!F360, finaloproutput[], 4, FALSE)</f>
        <v>#N/A</v>
      </c>
      <c r="L360" s="7" t="e">
        <f>VLOOKUP('Match Score and Team Input'!G360, finaloproutput[], 4, FALSE)</f>
        <v>#N/A</v>
      </c>
      <c r="M360" s="7" t="e">
        <f t="shared" si="40"/>
        <v>#N/A</v>
      </c>
      <c r="N360" s="7">
        <f>'Match Score and Team Input'!L360</f>
        <v>0</v>
      </c>
      <c r="O360" s="7" t="e">
        <f t="shared" si="41"/>
        <v>#N/A</v>
      </c>
      <c r="P360" s="7" t="e">
        <f t="shared" si="42"/>
        <v>#N/A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</row>
    <row r="361" spans="1:132">
      <c r="A361" s="12">
        <v>360</v>
      </c>
      <c r="B361" s="12"/>
      <c r="C361" s="14" t="e">
        <f>VLOOKUP('Match Score and Team Input'!B361, finaloproutput[],4, FALSE)</f>
        <v>#N/A</v>
      </c>
      <c r="D361" s="14" t="e">
        <f>VLOOKUP('Match Score and Team Input'!C361, finaloproutput[],4, FALSE)</f>
        <v>#N/A</v>
      </c>
      <c r="E361" s="14" t="e">
        <f>VLOOKUP('Match Score and Team Input'!D361, finaloproutput[],4, FALSE)</f>
        <v>#N/A</v>
      </c>
      <c r="F361" s="14" t="e">
        <f t="shared" si="37"/>
        <v>#N/A</v>
      </c>
      <c r="G361" s="14">
        <f>'Match Score and Team Input'!I361</f>
        <v>0</v>
      </c>
      <c r="H361" s="14" t="e">
        <f t="shared" si="38"/>
        <v>#N/A</v>
      </c>
      <c r="I361" s="14" t="e">
        <f t="shared" si="39"/>
        <v>#N/A</v>
      </c>
      <c r="J361" s="7" t="e">
        <f>VLOOKUP('Match Score and Team Input'!E361, finaloproutput[], 4, FALSE)</f>
        <v>#N/A</v>
      </c>
      <c r="K361" s="7" t="e">
        <f>VLOOKUP('Match Score and Team Input'!F361, finaloproutput[], 4, FALSE)</f>
        <v>#N/A</v>
      </c>
      <c r="L361" s="7" t="e">
        <f>VLOOKUP('Match Score and Team Input'!G361, finaloproutput[], 4, FALSE)</f>
        <v>#N/A</v>
      </c>
      <c r="M361" s="7" t="e">
        <f t="shared" si="40"/>
        <v>#N/A</v>
      </c>
      <c r="N361" s="7">
        <f>'Match Score and Team Input'!L361</f>
        <v>0</v>
      </c>
      <c r="O361" s="7" t="e">
        <f t="shared" si="41"/>
        <v>#N/A</v>
      </c>
      <c r="P361" s="7" t="e">
        <f t="shared" si="42"/>
        <v>#N/A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</row>
    <row r="362" spans="1:132">
      <c r="A362" s="12">
        <v>361</v>
      </c>
      <c r="B362" s="12"/>
      <c r="C362" s="14" t="e">
        <f>VLOOKUP('Match Score and Team Input'!B362, finaloproutput[],4, FALSE)</f>
        <v>#N/A</v>
      </c>
      <c r="D362" s="14" t="e">
        <f>VLOOKUP('Match Score and Team Input'!C362, finaloproutput[],4, FALSE)</f>
        <v>#N/A</v>
      </c>
      <c r="E362" s="14" t="e">
        <f>VLOOKUP('Match Score and Team Input'!D362, finaloproutput[],4, FALSE)</f>
        <v>#N/A</v>
      </c>
      <c r="F362" s="14" t="e">
        <f t="shared" si="37"/>
        <v>#N/A</v>
      </c>
      <c r="G362" s="14">
        <f>'Match Score and Team Input'!I362</f>
        <v>0</v>
      </c>
      <c r="H362" s="14" t="e">
        <f t="shared" si="38"/>
        <v>#N/A</v>
      </c>
      <c r="I362" s="14" t="e">
        <f t="shared" si="39"/>
        <v>#N/A</v>
      </c>
      <c r="J362" s="7" t="e">
        <f>VLOOKUP('Match Score and Team Input'!E362, finaloproutput[], 4, FALSE)</f>
        <v>#N/A</v>
      </c>
      <c r="K362" s="7" t="e">
        <f>VLOOKUP('Match Score and Team Input'!F362, finaloproutput[], 4, FALSE)</f>
        <v>#N/A</v>
      </c>
      <c r="L362" s="7" t="e">
        <f>VLOOKUP('Match Score and Team Input'!G362, finaloproutput[], 4, FALSE)</f>
        <v>#N/A</v>
      </c>
      <c r="M362" s="7" t="e">
        <f t="shared" si="40"/>
        <v>#N/A</v>
      </c>
      <c r="N362" s="7">
        <f>'Match Score and Team Input'!L362</f>
        <v>0</v>
      </c>
      <c r="O362" s="7" t="e">
        <f t="shared" si="41"/>
        <v>#N/A</v>
      </c>
      <c r="P362" s="7" t="e">
        <f t="shared" si="42"/>
        <v>#N/A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</row>
    <row r="363" spans="1:132">
      <c r="A363" s="12">
        <v>362</v>
      </c>
      <c r="B363" s="12"/>
      <c r="C363" s="14" t="e">
        <f>VLOOKUP('Match Score and Team Input'!B363, finaloproutput[],4, FALSE)</f>
        <v>#N/A</v>
      </c>
      <c r="D363" s="14" t="e">
        <f>VLOOKUP('Match Score and Team Input'!C363, finaloproutput[],4, FALSE)</f>
        <v>#N/A</v>
      </c>
      <c r="E363" s="14" t="e">
        <f>VLOOKUP('Match Score and Team Input'!D363, finaloproutput[],4, FALSE)</f>
        <v>#N/A</v>
      </c>
      <c r="F363" s="14" t="e">
        <f t="shared" si="37"/>
        <v>#N/A</v>
      </c>
      <c r="G363" s="14">
        <f>'Match Score and Team Input'!I363</f>
        <v>0</v>
      </c>
      <c r="H363" s="14" t="e">
        <f t="shared" si="38"/>
        <v>#N/A</v>
      </c>
      <c r="I363" s="14" t="e">
        <f t="shared" si="39"/>
        <v>#N/A</v>
      </c>
      <c r="J363" s="7" t="e">
        <f>VLOOKUP('Match Score and Team Input'!E363, finaloproutput[], 4, FALSE)</f>
        <v>#N/A</v>
      </c>
      <c r="K363" s="7" t="e">
        <f>VLOOKUP('Match Score and Team Input'!F363, finaloproutput[], 4, FALSE)</f>
        <v>#N/A</v>
      </c>
      <c r="L363" s="7" t="e">
        <f>VLOOKUP('Match Score and Team Input'!G363, finaloproutput[], 4, FALSE)</f>
        <v>#N/A</v>
      </c>
      <c r="M363" s="7" t="e">
        <f t="shared" si="40"/>
        <v>#N/A</v>
      </c>
      <c r="N363" s="7">
        <f>'Match Score and Team Input'!L363</f>
        <v>0</v>
      </c>
      <c r="O363" s="7" t="e">
        <f t="shared" si="41"/>
        <v>#N/A</v>
      </c>
      <c r="P363" s="7" t="e">
        <f t="shared" si="42"/>
        <v>#N/A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</row>
    <row r="364" spans="1:132">
      <c r="A364" s="12">
        <v>363</v>
      </c>
      <c r="B364" s="12"/>
      <c r="C364" s="14" t="e">
        <f>VLOOKUP('Match Score and Team Input'!B364, finaloproutput[],4, FALSE)</f>
        <v>#N/A</v>
      </c>
      <c r="D364" s="14" t="e">
        <f>VLOOKUP('Match Score and Team Input'!C364, finaloproutput[],4, FALSE)</f>
        <v>#N/A</v>
      </c>
      <c r="E364" s="14" t="e">
        <f>VLOOKUP('Match Score and Team Input'!D364, finaloproutput[],4, FALSE)</f>
        <v>#N/A</v>
      </c>
      <c r="F364" s="14" t="e">
        <f t="shared" si="37"/>
        <v>#N/A</v>
      </c>
      <c r="G364" s="14">
        <f>'Match Score and Team Input'!I364</f>
        <v>0</v>
      </c>
      <c r="H364" s="14" t="e">
        <f t="shared" si="38"/>
        <v>#N/A</v>
      </c>
      <c r="I364" s="14" t="e">
        <f t="shared" si="39"/>
        <v>#N/A</v>
      </c>
      <c r="J364" s="7" t="e">
        <f>VLOOKUP('Match Score and Team Input'!E364, finaloproutput[], 4, FALSE)</f>
        <v>#N/A</v>
      </c>
      <c r="K364" s="7" t="e">
        <f>VLOOKUP('Match Score and Team Input'!F364, finaloproutput[], 4, FALSE)</f>
        <v>#N/A</v>
      </c>
      <c r="L364" s="7" t="e">
        <f>VLOOKUP('Match Score and Team Input'!G364, finaloproutput[], 4, FALSE)</f>
        <v>#N/A</v>
      </c>
      <c r="M364" s="7" t="e">
        <f t="shared" si="40"/>
        <v>#N/A</v>
      </c>
      <c r="N364" s="7">
        <f>'Match Score and Team Input'!L364</f>
        <v>0</v>
      </c>
      <c r="O364" s="7" t="e">
        <f t="shared" si="41"/>
        <v>#N/A</v>
      </c>
      <c r="P364" s="7" t="e">
        <f t="shared" si="42"/>
        <v>#N/A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</row>
    <row r="365" spans="1:132">
      <c r="A365" s="12">
        <v>364</v>
      </c>
      <c r="B365" s="12"/>
      <c r="C365" s="14" t="e">
        <f>VLOOKUP('Match Score and Team Input'!B365, finaloproutput[],4, FALSE)</f>
        <v>#N/A</v>
      </c>
      <c r="D365" s="14" t="e">
        <f>VLOOKUP('Match Score and Team Input'!C365, finaloproutput[],4, FALSE)</f>
        <v>#N/A</v>
      </c>
      <c r="E365" s="14" t="e">
        <f>VLOOKUP('Match Score and Team Input'!D365, finaloproutput[],4, FALSE)</f>
        <v>#N/A</v>
      </c>
      <c r="F365" s="14" t="e">
        <f t="shared" si="37"/>
        <v>#N/A</v>
      </c>
      <c r="G365" s="14">
        <f>'Match Score and Team Input'!I365</f>
        <v>0</v>
      </c>
      <c r="H365" s="14" t="e">
        <f t="shared" si="38"/>
        <v>#N/A</v>
      </c>
      <c r="I365" s="14" t="e">
        <f t="shared" si="39"/>
        <v>#N/A</v>
      </c>
      <c r="J365" s="7" t="e">
        <f>VLOOKUP('Match Score and Team Input'!E365, finaloproutput[], 4, FALSE)</f>
        <v>#N/A</v>
      </c>
      <c r="K365" s="7" t="e">
        <f>VLOOKUP('Match Score and Team Input'!F365, finaloproutput[], 4, FALSE)</f>
        <v>#N/A</v>
      </c>
      <c r="L365" s="7" t="e">
        <f>VLOOKUP('Match Score and Team Input'!G365, finaloproutput[], 4, FALSE)</f>
        <v>#N/A</v>
      </c>
      <c r="M365" s="7" t="e">
        <f t="shared" si="40"/>
        <v>#N/A</v>
      </c>
      <c r="N365" s="7">
        <f>'Match Score and Team Input'!L365</f>
        <v>0</v>
      </c>
      <c r="O365" s="7" t="e">
        <f t="shared" si="41"/>
        <v>#N/A</v>
      </c>
      <c r="P365" s="7" t="e">
        <f t="shared" si="42"/>
        <v>#N/A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</row>
    <row r="366" spans="1:132">
      <c r="A366" s="12">
        <v>365</v>
      </c>
      <c r="B366" s="12"/>
      <c r="C366" s="14" t="e">
        <f>VLOOKUP('Match Score and Team Input'!B366, finaloproutput[],4, FALSE)</f>
        <v>#N/A</v>
      </c>
      <c r="D366" s="14" t="e">
        <f>VLOOKUP('Match Score and Team Input'!C366, finaloproutput[],4, FALSE)</f>
        <v>#N/A</v>
      </c>
      <c r="E366" s="14" t="e">
        <f>VLOOKUP('Match Score and Team Input'!D366, finaloproutput[],4, FALSE)</f>
        <v>#N/A</v>
      </c>
      <c r="F366" s="14" t="e">
        <f t="shared" si="37"/>
        <v>#N/A</v>
      </c>
      <c r="G366" s="14">
        <f>'Match Score and Team Input'!I366</f>
        <v>0</v>
      </c>
      <c r="H366" s="14" t="e">
        <f t="shared" si="38"/>
        <v>#N/A</v>
      </c>
      <c r="I366" s="14" t="e">
        <f t="shared" si="39"/>
        <v>#N/A</v>
      </c>
      <c r="J366" s="7" t="e">
        <f>VLOOKUP('Match Score and Team Input'!E366, finaloproutput[], 4, FALSE)</f>
        <v>#N/A</v>
      </c>
      <c r="K366" s="7" t="e">
        <f>VLOOKUP('Match Score and Team Input'!F366, finaloproutput[], 4, FALSE)</f>
        <v>#N/A</v>
      </c>
      <c r="L366" s="7" t="e">
        <f>VLOOKUP('Match Score and Team Input'!G366, finaloproutput[], 4, FALSE)</f>
        <v>#N/A</v>
      </c>
      <c r="M366" s="7" t="e">
        <f t="shared" si="40"/>
        <v>#N/A</v>
      </c>
      <c r="N366" s="7">
        <f>'Match Score and Team Input'!L366</f>
        <v>0</v>
      </c>
      <c r="O366" s="7" t="e">
        <f t="shared" si="41"/>
        <v>#N/A</v>
      </c>
      <c r="P366" s="7" t="e">
        <f t="shared" si="42"/>
        <v>#N/A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</row>
    <row r="367" spans="1:132">
      <c r="A367" s="12">
        <v>366</v>
      </c>
      <c r="B367" s="12"/>
      <c r="C367" s="14" t="e">
        <f>VLOOKUP('Match Score and Team Input'!B367, finaloproutput[],4, FALSE)</f>
        <v>#N/A</v>
      </c>
      <c r="D367" s="14" t="e">
        <f>VLOOKUP('Match Score and Team Input'!C367, finaloproutput[],4, FALSE)</f>
        <v>#N/A</v>
      </c>
      <c r="E367" s="14" t="e">
        <f>VLOOKUP('Match Score and Team Input'!D367, finaloproutput[],4, FALSE)</f>
        <v>#N/A</v>
      </c>
      <c r="F367" s="14" t="e">
        <f t="shared" si="37"/>
        <v>#N/A</v>
      </c>
      <c r="G367" s="14">
        <f>'Match Score and Team Input'!I367</f>
        <v>0</v>
      </c>
      <c r="H367" s="14" t="e">
        <f t="shared" si="38"/>
        <v>#N/A</v>
      </c>
      <c r="I367" s="14" t="e">
        <f t="shared" si="39"/>
        <v>#N/A</v>
      </c>
      <c r="J367" s="7" t="e">
        <f>VLOOKUP('Match Score and Team Input'!E367, finaloproutput[], 4, FALSE)</f>
        <v>#N/A</v>
      </c>
      <c r="K367" s="7" t="e">
        <f>VLOOKUP('Match Score and Team Input'!F367, finaloproutput[], 4, FALSE)</f>
        <v>#N/A</v>
      </c>
      <c r="L367" s="7" t="e">
        <f>VLOOKUP('Match Score and Team Input'!G367, finaloproutput[], 4, FALSE)</f>
        <v>#N/A</v>
      </c>
      <c r="M367" s="7" t="e">
        <f t="shared" si="40"/>
        <v>#N/A</v>
      </c>
      <c r="N367" s="7">
        <f>'Match Score and Team Input'!L367</f>
        <v>0</v>
      </c>
      <c r="O367" s="7" t="e">
        <f t="shared" si="41"/>
        <v>#N/A</v>
      </c>
      <c r="P367" s="7" t="e">
        <f t="shared" si="42"/>
        <v>#N/A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</row>
    <row r="368" spans="1:132">
      <c r="A368" s="12">
        <v>367</v>
      </c>
      <c r="B368" s="12"/>
      <c r="C368" s="14" t="e">
        <f>VLOOKUP('Match Score and Team Input'!B368, finaloproutput[],4, FALSE)</f>
        <v>#N/A</v>
      </c>
      <c r="D368" s="14" t="e">
        <f>VLOOKUP('Match Score and Team Input'!C368, finaloproutput[],4, FALSE)</f>
        <v>#N/A</v>
      </c>
      <c r="E368" s="14" t="e">
        <f>VLOOKUP('Match Score and Team Input'!D368, finaloproutput[],4, FALSE)</f>
        <v>#N/A</v>
      </c>
      <c r="F368" s="14" t="e">
        <f t="shared" si="37"/>
        <v>#N/A</v>
      </c>
      <c r="G368" s="14">
        <f>'Match Score and Team Input'!I368</f>
        <v>0</v>
      </c>
      <c r="H368" s="14" t="e">
        <f t="shared" si="38"/>
        <v>#N/A</v>
      </c>
      <c r="I368" s="14" t="e">
        <f t="shared" si="39"/>
        <v>#N/A</v>
      </c>
      <c r="J368" s="7" t="e">
        <f>VLOOKUP('Match Score and Team Input'!E368, finaloproutput[], 4, FALSE)</f>
        <v>#N/A</v>
      </c>
      <c r="K368" s="7" t="e">
        <f>VLOOKUP('Match Score and Team Input'!F368, finaloproutput[], 4, FALSE)</f>
        <v>#N/A</v>
      </c>
      <c r="L368" s="7" t="e">
        <f>VLOOKUP('Match Score and Team Input'!G368, finaloproutput[], 4, FALSE)</f>
        <v>#N/A</v>
      </c>
      <c r="M368" s="7" t="e">
        <f t="shared" si="40"/>
        <v>#N/A</v>
      </c>
      <c r="N368" s="7">
        <f>'Match Score and Team Input'!L368</f>
        <v>0</v>
      </c>
      <c r="O368" s="7" t="e">
        <f t="shared" si="41"/>
        <v>#N/A</v>
      </c>
      <c r="P368" s="7" t="e">
        <f t="shared" si="42"/>
        <v>#N/A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</row>
    <row r="369" spans="1:132">
      <c r="A369" s="12">
        <v>368</v>
      </c>
      <c r="B369" s="12"/>
      <c r="C369" s="14" t="e">
        <f>VLOOKUP('Match Score and Team Input'!B369, finaloproutput[],4, FALSE)</f>
        <v>#N/A</v>
      </c>
      <c r="D369" s="14" t="e">
        <f>VLOOKUP('Match Score and Team Input'!C369, finaloproutput[],4, FALSE)</f>
        <v>#N/A</v>
      </c>
      <c r="E369" s="14" t="e">
        <f>VLOOKUP('Match Score and Team Input'!D369, finaloproutput[],4, FALSE)</f>
        <v>#N/A</v>
      </c>
      <c r="F369" s="14" t="e">
        <f t="shared" si="37"/>
        <v>#N/A</v>
      </c>
      <c r="G369" s="14">
        <f>'Match Score and Team Input'!I369</f>
        <v>0</v>
      </c>
      <c r="H369" s="14" t="e">
        <f t="shared" si="38"/>
        <v>#N/A</v>
      </c>
      <c r="I369" s="14" t="e">
        <f t="shared" si="39"/>
        <v>#N/A</v>
      </c>
      <c r="J369" s="7" t="e">
        <f>VLOOKUP('Match Score and Team Input'!E369, finaloproutput[], 4, FALSE)</f>
        <v>#N/A</v>
      </c>
      <c r="K369" s="7" t="e">
        <f>VLOOKUP('Match Score and Team Input'!F369, finaloproutput[], 4, FALSE)</f>
        <v>#N/A</v>
      </c>
      <c r="L369" s="7" t="e">
        <f>VLOOKUP('Match Score and Team Input'!G369, finaloproutput[], 4, FALSE)</f>
        <v>#N/A</v>
      </c>
      <c r="M369" s="7" t="e">
        <f t="shared" si="40"/>
        <v>#N/A</v>
      </c>
      <c r="N369" s="7">
        <f>'Match Score and Team Input'!L369</f>
        <v>0</v>
      </c>
      <c r="O369" s="7" t="e">
        <f t="shared" si="41"/>
        <v>#N/A</v>
      </c>
      <c r="P369" s="7" t="e">
        <f t="shared" si="42"/>
        <v>#N/A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</row>
    <row r="370" spans="1:132">
      <c r="A370" s="12">
        <v>369</v>
      </c>
      <c r="B370" s="12"/>
      <c r="C370" s="14" t="e">
        <f>VLOOKUP('Match Score and Team Input'!B370, finaloproutput[],4, FALSE)</f>
        <v>#N/A</v>
      </c>
      <c r="D370" s="14" t="e">
        <f>VLOOKUP('Match Score and Team Input'!C370, finaloproutput[],4, FALSE)</f>
        <v>#N/A</v>
      </c>
      <c r="E370" s="14" t="e">
        <f>VLOOKUP('Match Score and Team Input'!D370, finaloproutput[],4, FALSE)</f>
        <v>#N/A</v>
      </c>
      <c r="F370" s="14" t="e">
        <f t="shared" si="37"/>
        <v>#N/A</v>
      </c>
      <c r="G370" s="14">
        <f>'Match Score and Team Input'!I370</f>
        <v>0</v>
      </c>
      <c r="H370" s="14" t="e">
        <f t="shared" si="38"/>
        <v>#N/A</v>
      </c>
      <c r="I370" s="14" t="e">
        <f t="shared" si="39"/>
        <v>#N/A</v>
      </c>
      <c r="J370" s="7" t="e">
        <f>VLOOKUP('Match Score and Team Input'!E370, finaloproutput[], 4, FALSE)</f>
        <v>#N/A</v>
      </c>
      <c r="K370" s="7" t="e">
        <f>VLOOKUP('Match Score and Team Input'!F370, finaloproutput[], 4, FALSE)</f>
        <v>#N/A</v>
      </c>
      <c r="L370" s="7" t="e">
        <f>VLOOKUP('Match Score and Team Input'!G370, finaloproutput[], 4, FALSE)</f>
        <v>#N/A</v>
      </c>
      <c r="M370" s="7" t="e">
        <f t="shared" si="40"/>
        <v>#N/A</v>
      </c>
      <c r="N370" s="7">
        <f>'Match Score and Team Input'!L370</f>
        <v>0</v>
      </c>
      <c r="O370" s="7" t="e">
        <f t="shared" si="41"/>
        <v>#N/A</v>
      </c>
      <c r="P370" s="7" t="e">
        <f t="shared" si="42"/>
        <v>#N/A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</row>
    <row r="371" spans="1:132">
      <c r="A371" s="12">
        <v>370</v>
      </c>
      <c r="B371" s="12"/>
      <c r="C371" s="14" t="e">
        <f>VLOOKUP('Match Score and Team Input'!B371, finaloproutput[],4, FALSE)</f>
        <v>#N/A</v>
      </c>
      <c r="D371" s="14" t="e">
        <f>VLOOKUP('Match Score and Team Input'!C371, finaloproutput[],4, FALSE)</f>
        <v>#N/A</v>
      </c>
      <c r="E371" s="14" t="e">
        <f>VLOOKUP('Match Score and Team Input'!D371, finaloproutput[],4, FALSE)</f>
        <v>#N/A</v>
      </c>
      <c r="F371" s="14" t="e">
        <f t="shared" si="37"/>
        <v>#N/A</v>
      </c>
      <c r="G371" s="14">
        <f>'Match Score and Team Input'!I371</f>
        <v>0</v>
      </c>
      <c r="H371" s="14" t="e">
        <f t="shared" si="38"/>
        <v>#N/A</v>
      </c>
      <c r="I371" s="14" t="e">
        <f t="shared" si="39"/>
        <v>#N/A</v>
      </c>
      <c r="J371" s="7" t="e">
        <f>VLOOKUP('Match Score and Team Input'!E371, finaloproutput[], 4, FALSE)</f>
        <v>#N/A</v>
      </c>
      <c r="K371" s="7" t="e">
        <f>VLOOKUP('Match Score and Team Input'!F371, finaloproutput[], 4, FALSE)</f>
        <v>#N/A</v>
      </c>
      <c r="L371" s="7" t="e">
        <f>VLOOKUP('Match Score and Team Input'!G371, finaloproutput[], 4, FALSE)</f>
        <v>#N/A</v>
      </c>
      <c r="M371" s="7" t="e">
        <f t="shared" si="40"/>
        <v>#N/A</v>
      </c>
      <c r="N371" s="7">
        <f>'Match Score and Team Input'!L371</f>
        <v>0</v>
      </c>
      <c r="O371" s="7" t="e">
        <f t="shared" si="41"/>
        <v>#N/A</v>
      </c>
      <c r="P371" s="7" t="e">
        <f t="shared" si="42"/>
        <v>#N/A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</row>
    <row r="372" spans="1:132">
      <c r="A372" s="12">
        <v>371</v>
      </c>
      <c r="B372" s="12"/>
      <c r="C372" s="14" t="e">
        <f>VLOOKUP('Match Score and Team Input'!B372, finaloproutput[],4, FALSE)</f>
        <v>#N/A</v>
      </c>
      <c r="D372" s="14" t="e">
        <f>VLOOKUP('Match Score and Team Input'!C372, finaloproutput[],4, FALSE)</f>
        <v>#N/A</v>
      </c>
      <c r="E372" s="14" t="e">
        <f>VLOOKUP('Match Score and Team Input'!D372, finaloproutput[],4, FALSE)</f>
        <v>#N/A</v>
      </c>
      <c r="F372" s="14" t="e">
        <f t="shared" si="37"/>
        <v>#N/A</v>
      </c>
      <c r="G372" s="14">
        <f>'Match Score and Team Input'!I372</f>
        <v>0</v>
      </c>
      <c r="H372" s="14" t="e">
        <f t="shared" si="38"/>
        <v>#N/A</v>
      </c>
      <c r="I372" s="14" t="e">
        <f t="shared" si="39"/>
        <v>#N/A</v>
      </c>
      <c r="J372" s="7" t="e">
        <f>VLOOKUP('Match Score and Team Input'!E372, finaloproutput[], 4, FALSE)</f>
        <v>#N/A</v>
      </c>
      <c r="K372" s="7" t="e">
        <f>VLOOKUP('Match Score and Team Input'!F372, finaloproutput[], 4, FALSE)</f>
        <v>#N/A</v>
      </c>
      <c r="L372" s="7" t="e">
        <f>VLOOKUP('Match Score and Team Input'!G372, finaloproutput[], 4, FALSE)</f>
        <v>#N/A</v>
      </c>
      <c r="M372" s="7" t="e">
        <f t="shared" si="40"/>
        <v>#N/A</v>
      </c>
      <c r="N372" s="7">
        <f>'Match Score and Team Input'!L372</f>
        <v>0</v>
      </c>
      <c r="O372" s="7" t="e">
        <f t="shared" si="41"/>
        <v>#N/A</v>
      </c>
      <c r="P372" s="7" t="e">
        <f t="shared" si="42"/>
        <v>#N/A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</row>
    <row r="373" spans="1:132">
      <c r="A373" s="12">
        <v>372</v>
      </c>
      <c r="B373" s="12"/>
      <c r="C373" s="14" t="e">
        <f>VLOOKUP('Match Score and Team Input'!B373, finaloproutput[],4, FALSE)</f>
        <v>#N/A</v>
      </c>
      <c r="D373" s="14" t="e">
        <f>VLOOKUP('Match Score and Team Input'!C373, finaloproutput[],4, FALSE)</f>
        <v>#N/A</v>
      </c>
      <c r="E373" s="14" t="e">
        <f>VLOOKUP('Match Score and Team Input'!D373, finaloproutput[],4, FALSE)</f>
        <v>#N/A</v>
      </c>
      <c r="F373" s="14" t="e">
        <f t="shared" si="37"/>
        <v>#N/A</v>
      </c>
      <c r="G373" s="14">
        <f>'Match Score and Team Input'!I373</f>
        <v>0</v>
      </c>
      <c r="H373" s="14" t="e">
        <f t="shared" si="38"/>
        <v>#N/A</v>
      </c>
      <c r="I373" s="14" t="e">
        <f t="shared" si="39"/>
        <v>#N/A</v>
      </c>
      <c r="J373" s="7" t="e">
        <f>VLOOKUP('Match Score and Team Input'!E373, finaloproutput[], 4, FALSE)</f>
        <v>#N/A</v>
      </c>
      <c r="K373" s="7" t="e">
        <f>VLOOKUP('Match Score and Team Input'!F373, finaloproutput[], 4, FALSE)</f>
        <v>#N/A</v>
      </c>
      <c r="L373" s="7" t="e">
        <f>VLOOKUP('Match Score and Team Input'!G373, finaloproutput[], 4, FALSE)</f>
        <v>#N/A</v>
      </c>
      <c r="M373" s="7" t="e">
        <f t="shared" si="40"/>
        <v>#N/A</v>
      </c>
      <c r="N373" s="7">
        <f>'Match Score and Team Input'!L373</f>
        <v>0</v>
      </c>
      <c r="O373" s="7" t="e">
        <f t="shared" si="41"/>
        <v>#N/A</v>
      </c>
      <c r="P373" s="7" t="e">
        <f t="shared" si="42"/>
        <v>#N/A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</row>
    <row r="374" spans="1:132">
      <c r="A374" s="12">
        <v>373</v>
      </c>
      <c r="B374" s="12"/>
      <c r="C374" s="14" t="e">
        <f>VLOOKUP('Match Score and Team Input'!B374, finaloproutput[],4, FALSE)</f>
        <v>#N/A</v>
      </c>
      <c r="D374" s="14" t="e">
        <f>VLOOKUP('Match Score and Team Input'!C374, finaloproutput[],4, FALSE)</f>
        <v>#N/A</v>
      </c>
      <c r="E374" s="14" t="e">
        <f>VLOOKUP('Match Score and Team Input'!D374, finaloproutput[],4, FALSE)</f>
        <v>#N/A</v>
      </c>
      <c r="F374" s="14" t="e">
        <f t="shared" si="37"/>
        <v>#N/A</v>
      </c>
      <c r="G374" s="14">
        <f>'Match Score and Team Input'!I374</f>
        <v>0</v>
      </c>
      <c r="H374" s="14" t="e">
        <f t="shared" si="38"/>
        <v>#N/A</v>
      </c>
      <c r="I374" s="14" t="e">
        <f t="shared" si="39"/>
        <v>#N/A</v>
      </c>
      <c r="J374" s="7" t="e">
        <f>VLOOKUP('Match Score and Team Input'!E374, finaloproutput[], 4, FALSE)</f>
        <v>#N/A</v>
      </c>
      <c r="K374" s="7" t="e">
        <f>VLOOKUP('Match Score and Team Input'!F374, finaloproutput[], 4, FALSE)</f>
        <v>#N/A</v>
      </c>
      <c r="L374" s="7" t="e">
        <f>VLOOKUP('Match Score and Team Input'!G374, finaloproutput[], 4, FALSE)</f>
        <v>#N/A</v>
      </c>
      <c r="M374" s="7" t="e">
        <f t="shared" si="40"/>
        <v>#N/A</v>
      </c>
      <c r="N374" s="7">
        <f>'Match Score and Team Input'!L374</f>
        <v>0</v>
      </c>
      <c r="O374" s="7" t="e">
        <f t="shared" si="41"/>
        <v>#N/A</v>
      </c>
      <c r="P374" s="7" t="e">
        <f t="shared" si="42"/>
        <v>#N/A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</row>
    <row r="375" spans="1:132">
      <c r="A375" s="12">
        <v>374</v>
      </c>
      <c r="B375" s="12"/>
      <c r="C375" s="14" t="e">
        <f>VLOOKUP('Match Score and Team Input'!B375, finaloproutput[],4, FALSE)</f>
        <v>#N/A</v>
      </c>
      <c r="D375" s="14" t="e">
        <f>VLOOKUP('Match Score and Team Input'!C375, finaloproutput[],4, FALSE)</f>
        <v>#N/A</v>
      </c>
      <c r="E375" s="14" t="e">
        <f>VLOOKUP('Match Score and Team Input'!D375, finaloproutput[],4, FALSE)</f>
        <v>#N/A</v>
      </c>
      <c r="F375" s="14" t="e">
        <f t="shared" si="37"/>
        <v>#N/A</v>
      </c>
      <c r="G375" s="14">
        <f>'Match Score and Team Input'!I375</f>
        <v>0</v>
      </c>
      <c r="H375" s="14" t="e">
        <f t="shared" si="38"/>
        <v>#N/A</v>
      </c>
      <c r="I375" s="14" t="e">
        <f t="shared" si="39"/>
        <v>#N/A</v>
      </c>
      <c r="J375" s="7" t="e">
        <f>VLOOKUP('Match Score and Team Input'!E375, finaloproutput[], 4, FALSE)</f>
        <v>#N/A</v>
      </c>
      <c r="K375" s="7" t="e">
        <f>VLOOKUP('Match Score and Team Input'!F375, finaloproutput[], 4, FALSE)</f>
        <v>#N/A</v>
      </c>
      <c r="L375" s="7" t="e">
        <f>VLOOKUP('Match Score and Team Input'!G375, finaloproutput[], 4, FALSE)</f>
        <v>#N/A</v>
      </c>
      <c r="M375" s="7" t="e">
        <f t="shared" si="40"/>
        <v>#N/A</v>
      </c>
      <c r="N375" s="7">
        <f>'Match Score and Team Input'!L375</f>
        <v>0</v>
      </c>
      <c r="O375" s="7" t="e">
        <f t="shared" si="41"/>
        <v>#N/A</v>
      </c>
      <c r="P375" s="7" t="e">
        <f t="shared" si="42"/>
        <v>#N/A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</row>
    <row r="376" spans="1:132">
      <c r="A376" s="12">
        <v>375</v>
      </c>
      <c r="B376" s="12"/>
      <c r="C376" s="14" t="e">
        <f>VLOOKUP('Match Score and Team Input'!B376, finaloproutput[],4, FALSE)</f>
        <v>#N/A</v>
      </c>
      <c r="D376" s="14" t="e">
        <f>VLOOKUP('Match Score and Team Input'!C376, finaloproutput[],4, FALSE)</f>
        <v>#N/A</v>
      </c>
      <c r="E376" s="14" t="e">
        <f>VLOOKUP('Match Score and Team Input'!D376, finaloproutput[],4, FALSE)</f>
        <v>#N/A</v>
      </c>
      <c r="F376" s="14" t="e">
        <f t="shared" si="37"/>
        <v>#N/A</v>
      </c>
      <c r="G376" s="14">
        <f>'Match Score and Team Input'!I376</f>
        <v>0</v>
      </c>
      <c r="H376" s="14" t="e">
        <f t="shared" si="38"/>
        <v>#N/A</v>
      </c>
      <c r="I376" s="14" t="e">
        <f t="shared" si="39"/>
        <v>#N/A</v>
      </c>
      <c r="J376" s="7" t="e">
        <f>VLOOKUP('Match Score and Team Input'!E376, finaloproutput[], 4, FALSE)</f>
        <v>#N/A</v>
      </c>
      <c r="K376" s="7" t="e">
        <f>VLOOKUP('Match Score and Team Input'!F376, finaloproutput[], 4, FALSE)</f>
        <v>#N/A</v>
      </c>
      <c r="L376" s="7" t="e">
        <f>VLOOKUP('Match Score and Team Input'!G376, finaloproutput[], 4, FALSE)</f>
        <v>#N/A</v>
      </c>
      <c r="M376" s="7" t="e">
        <f t="shared" si="40"/>
        <v>#N/A</v>
      </c>
      <c r="N376" s="7">
        <f>'Match Score and Team Input'!L376</f>
        <v>0</v>
      </c>
      <c r="O376" s="7" t="e">
        <f t="shared" si="41"/>
        <v>#N/A</v>
      </c>
      <c r="P376" s="7" t="e">
        <f t="shared" si="42"/>
        <v>#N/A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</row>
    <row r="377" spans="1:132">
      <c r="A377" s="12">
        <v>376</v>
      </c>
      <c r="B377" s="12"/>
      <c r="C377" s="14" t="e">
        <f>VLOOKUP('Match Score and Team Input'!B377, finaloproutput[],4, FALSE)</f>
        <v>#N/A</v>
      </c>
      <c r="D377" s="14" t="e">
        <f>VLOOKUP('Match Score and Team Input'!C377, finaloproutput[],4, FALSE)</f>
        <v>#N/A</v>
      </c>
      <c r="E377" s="14" t="e">
        <f>VLOOKUP('Match Score and Team Input'!D377, finaloproutput[],4, FALSE)</f>
        <v>#N/A</v>
      </c>
      <c r="F377" s="14" t="e">
        <f t="shared" si="37"/>
        <v>#N/A</v>
      </c>
      <c r="G377" s="14">
        <f>'Match Score and Team Input'!I377</f>
        <v>0</v>
      </c>
      <c r="H377" s="14" t="e">
        <f t="shared" si="38"/>
        <v>#N/A</v>
      </c>
      <c r="I377" s="14" t="e">
        <f t="shared" si="39"/>
        <v>#N/A</v>
      </c>
      <c r="J377" s="7" t="e">
        <f>VLOOKUP('Match Score and Team Input'!E377, finaloproutput[], 4, FALSE)</f>
        <v>#N/A</v>
      </c>
      <c r="K377" s="7" t="e">
        <f>VLOOKUP('Match Score and Team Input'!F377, finaloproutput[], 4, FALSE)</f>
        <v>#N/A</v>
      </c>
      <c r="L377" s="7" t="e">
        <f>VLOOKUP('Match Score and Team Input'!G377, finaloproutput[], 4, FALSE)</f>
        <v>#N/A</v>
      </c>
      <c r="M377" s="7" t="e">
        <f t="shared" si="40"/>
        <v>#N/A</v>
      </c>
      <c r="N377" s="7">
        <f>'Match Score and Team Input'!L377</f>
        <v>0</v>
      </c>
      <c r="O377" s="7" t="e">
        <f t="shared" si="41"/>
        <v>#N/A</v>
      </c>
      <c r="P377" s="7" t="e">
        <f t="shared" si="42"/>
        <v>#N/A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</row>
    <row r="378" spans="1:132">
      <c r="A378" s="12">
        <v>377</v>
      </c>
      <c r="B378" s="12"/>
      <c r="C378" s="14" t="e">
        <f>VLOOKUP('Match Score and Team Input'!B378, finaloproutput[],4, FALSE)</f>
        <v>#N/A</v>
      </c>
      <c r="D378" s="14" t="e">
        <f>VLOOKUP('Match Score and Team Input'!C378, finaloproutput[],4, FALSE)</f>
        <v>#N/A</v>
      </c>
      <c r="E378" s="14" t="e">
        <f>VLOOKUP('Match Score and Team Input'!D378, finaloproutput[],4, FALSE)</f>
        <v>#N/A</v>
      </c>
      <c r="F378" s="14" t="e">
        <f t="shared" si="37"/>
        <v>#N/A</v>
      </c>
      <c r="G378" s="14">
        <f>'Match Score and Team Input'!I378</f>
        <v>0</v>
      </c>
      <c r="H378" s="14" t="e">
        <f t="shared" si="38"/>
        <v>#N/A</v>
      </c>
      <c r="I378" s="14" t="e">
        <f t="shared" si="39"/>
        <v>#N/A</v>
      </c>
      <c r="J378" s="7" t="e">
        <f>VLOOKUP('Match Score and Team Input'!E378, finaloproutput[], 4, FALSE)</f>
        <v>#N/A</v>
      </c>
      <c r="K378" s="7" t="e">
        <f>VLOOKUP('Match Score and Team Input'!F378, finaloproutput[], 4, FALSE)</f>
        <v>#N/A</v>
      </c>
      <c r="L378" s="7" t="e">
        <f>VLOOKUP('Match Score and Team Input'!G378, finaloproutput[], 4, FALSE)</f>
        <v>#N/A</v>
      </c>
      <c r="M378" s="7" t="e">
        <f t="shared" si="40"/>
        <v>#N/A</v>
      </c>
      <c r="N378" s="7">
        <f>'Match Score and Team Input'!L378</f>
        <v>0</v>
      </c>
      <c r="O378" s="7" t="e">
        <f t="shared" si="41"/>
        <v>#N/A</v>
      </c>
      <c r="P378" s="7" t="e">
        <f t="shared" si="42"/>
        <v>#N/A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</row>
    <row r="379" spans="1:132">
      <c r="A379" s="12">
        <v>378</v>
      </c>
      <c r="B379" s="12"/>
      <c r="C379" s="14" t="e">
        <f>VLOOKUP('Match Score and Team Input'!B379, finaloproutput[],4, FALSE)</f>
        <v>#N/A</v>
      </c>
      <c r="D379" s="14" t="e">
        <f>VLOOKUP('Match Score and Team Input'!C379, finaloproutput[],4, FALSE)</f>
        <v>#N/A</v>
      </c>
      <c r="E379" s="14" t="e">
        <f>VLOOKUP('Match Score and Team Input'!D379, finaloproutput[],4, FALSE)</f>
        <v>#N/A</v>
      </c>
      <c r="F379" s="14" t="e">
        <f t="shared" si="37"/>
        <v>#N/A</v>
      </c>
      <c r="G379" s="14">
        <f>'Match Score and Team Input'!I379</f>
        <v>0</v>
      </c>
      <c r="H379" s="14" t="e">
        <f t="shared" si="38"/>
        <v>#N/A</v>
      </c>
      <c r="I379" s="14" t="e">
        <f t="shared" si="39"/>
        <v>#N/A</v>
      </c>
      <c r="J379" s="7" t="e">
        <f>VLOOKUP('Match Score and Team Input'!E379, finaloproutput[], 4, FALSE)</f>
        <v>#N/A</v>
      </c>
      <c r="K379" s="7" t="e">
        <f>VLOOKUP('Match Score and Team Input'!F379, finaloproutput[], 4, FALSE)</f>
        <v>#N/A</v>
      </c>
      <c r="L379" s="7" t="e">
        <f>VLOOKUP('Match Score and Team Input'!G379, finaloproutput[], 4, FALSE)</f>
        <v>#N/A</v>
      </c>
      <c r="M379" s="7" t="e">
        <f t="shared" si="40"/>
        <v>#N/A</v>
      </c>
      <c r="N379" s="7">
        <f>'Match Score and Team Input'!L379</f>
        <v>0</v>
      </c>
      <c r="O379" s="7" t="e">
        <f t="shared" si="41"/>
        <v>#N/A</v>
      </c>
      <c r="P379" s="7" t="e">
        <f t="shared" si="42"/>
        <v>#N/A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</row>
    <row r="380" spans="1:132">
      <c r="A380" s="12">
        <v>379</v>
      </c>
      <c r="B380" s="12"/>
      <c r="C380" s="14" t="e">
        <f>VLOOKUP('Match Score and Team Input'!B380, finaloproutput[],4, FALSE)</f>
        <v>#N/A</v>
      </c>
      <c r="D380" s="14" t="e">
        <f>VLOOKUP('Match Score and Team Input'!C380, finaloproutput[],4, FALSE)</f>
        <v>#N/A</v>
      </c>
      <c r="E380" s="14" t="e">
        <f>VLOOKUP('Match Score and Team Input'!D380, finaloproutput[],4, FALSE)</f>
        <v>#N/A</v>
      </c>
      <c r="F380" s="14" t="e">
        <f t="shared" si="37"/>
        <v>#N/A</v>
      </c>
      <c r="G380" s="14">
        <f>'Match Score and Team Input'!I380</f>
        <v>0</v>
      </c>
      <c r="H380" s="14" t="e">
        <f t="shared" si="38"/>
        <v>#N/A</v>
      </c>
      <c r="I380" s="14" t="e">
        <f t="shared" si="39"/>
        <v>#N/A</v>
      </c>
      <c r="J380" s="7" t="e">
        <f>VLOOKUP('Match Score and Team Input'!E380, finaloproutput[], 4, FALSE)</f>
        <v>#N/A</v>
      </c>
      <c r="K380" s="7" t="e">
        <f>VLOOKUP('Match Score and Team Input'!F380, finaloproutput[], 4, FALSE)</f>
        <v>#N/A</v>
      </c>
      <c r="L380" s="7" t="e">
        <f>VLOOKUP('Match Score and Team Input'!G380, finaloproutput[], 4, FALSE)</f>
        <v>#N/A</v>
      </c>
      <c r="M380" s="7" t="e">
        <f t="shared" si="40"/>
        <v>#N/A</v>
      </c>
      <c r="N380" s="7">
        <f>'Match Score and Team Input'!L380</f>
        <v>0</v>
      </c>
      <c r="O380" s="7" t="e">
        <f t="shared" si="41"/>
        <v>#N/A</v>
      </c>
      <c r="P380" s="7" t="e">
        <f t="shared" si="42"/>
        <v>#N/A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</row>
    <row r="381" spans="1:132">
      <c r="A381" s="12">
        <v>380</v>
      </c>
      <c r="B381" s="12"/>
      <c r="C381" s="14" t="e">
        <f>VLOOKUP('Match Score and Team Input'!B381, finaloproutput[],4, FALSE)</f>
        <v>#N/A</v>
      </c>
      <c r="D381" s="14" t="e">
        <f>VLOOKUP('Match Score and Team Input'!C381, finaloproutput[],4, FALSE)</f>
        <v>#N/A</v>
      </c>
      <c r="E381" s="14" t="e">
        <f>VLOOKUP('Match Score and Team Input'!D381, finaloproutput[],4, FALSE)</f>
        <v>#N/A</v>
      </c>
      <c r="F381" s="14" t="e">
        <f t="shared" si="37"/>
        <v>#N/A</v>
      </c>
      <c r="G381" s="14">
        <f>'Match Score and Team Input'!I381</f>
        <v>0</v>
      </c>
      <c r="H381" s="14" t="e">
        <f t="shared" si="38"/>
        <v>#N/A</v>
      </c>
      <c r="I381" s="14" t="e">
        <f t="shared" si="39"/>
        <v>#N/A</v>
      </c>
      <c r="J381" s="7" t="e">
        <f>VLOOKUP('Match Score and Team Input'!E381, finaloproutput[], 4, FALSE)</f>
        <v>#N/A</v>
      </c>
      <c r="K381" s="7" t="e">
        <f>VLOOKUP('Match Score and Team Input'!F381, finaloproutput[], 4, FALSE)</f>
        <v>#N/A</v>
      </c>
      <c r="L381" s="7" t="e">
        <f>VLOOKUP('Match Score and Team Input'!G381, finaloproutput[], 4, FALSE)</f>
        <v>#N/A</v>
      </c>
      <c r="M381" s="7" t="e">
        <f t="shared" si="40"/>
        <v>#N/A</v>
      </c>
      <c r="N381" s="7">
        <f>'Match Score and Team Input'!L381</f>
        <v>0</v>
      </c>
      <c r="O381" s="7" t="e">
        <f t="shared" si="41"/>
        <v>#N/A</v>
      </c>
      <c r="P381" s="7" t="e">
        <f t="shared" si="42"/>
        <v>#N/A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</row>
    <row r="382" spans="1:132">
      <c r="A382" s="12">
        <v>381</v>
      </c>
      <c r="B382" s="12"/>
      <c r="C382" s="14" t="e">
        <f>VLOOKUP('Match Score and Team Input'!B382, finaloproutput[],4, FALSE)</f>
        <v>#N/A</v>
      </c>
      <c r="D382" s="14" t="e">
        <f>VLOOKUP('Match Score and Team Input'!C382, finaloproutput[],4, FALSE)</f>
        <v>#N/A</v>
      </c>
      <c r="E382" s="14" t="e">
        <f>VLOOKUP('Match Score and Team Input'!D382, finaloproutput[],4, FALSE)</f>
        <v>#N/A</v>
      </c>
      <c r="F382" s="14" t="e">
        <f t="shared" si="37"/>
        <v>#N/A</v>
      </c>
      <c r="G382" s="14">
        <f>'Match Score and Team Input'!I382</f>
        <v>0</v>
      </c>
      <c r="H382" s="14" t="e">
        <f t="shared" si="38"/>
        <v>#N/A</v>
      </c>
      <c r="I382" s="14" t="e">
        <f t="shared" si="39"/>
        <v>#N/A</v>
      </c>
      <c r="J382" s="7" t="e">
        <f>VLOOKUP('Match Score and Team Input'!E382, finaloproutput[], 4, FALSE)</f>
        <v>#N/A</v>
      </c>
      <c r="K382" s="7" t="e">
        <f>VLOOKUP('Match Score and Team Input'!F382, finaloproutput[], 4, FALSE)</f>
        <v>#N/A</v>
      </c>
      <c r="L382" s="7" t="e">
        <f>VLOOKUP('Match Score and Team Input'!G382, finaloproutput[], 4, FALSE)</f>
        <v>#N/A</v>
      </c>
      <c r="M382" s="7" t="e">
        <f t="shared" si="40"/>
        <v>#N/A</v>
      </c>
      <c r="N382" s="7">
        <f>'Match Score and Team Input'!L382</f>
        <v>0</v>
      </c>
      <c r="O382" s="7" t="e">
        <f t="shared" si="41"/>
        <v>#N/A</v>
      </c>
      <c r="P382" s="7" t="e">
        <f t="shared" si="42"/>
        <v>#N/A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</row>
    <row r="383" spans="1:132">
      <c r="A383" s="12">
        <v>382</v>
      </c>
      <c r="B383" s="12"/>
      <c r="C383" s="14" t="e">
        <f>VLOOKUP('Match Score and Team Input'!B383, finaloproutput[],4, FALSE)</f>
        <v>#N/A</v>
      </c>
      <c r="D383" s="14" t="e">
        <f>VLOOKUP('Match Score and Team Input'!C383, finaloproutput[],4, FALSE)</f>
        <v>#N/A</v>
      </c>
      <c r="E383" s="14" t="e">
        <f>VLOOKUP('Match Score and Team Input'!D383, finaloproutput[],4, FALSE)</f>
        <v>#N/A</v>
      </c>
      <c r="F383" s="14" t="e">
        <f t="shared" si="37"/>
        <v>#N/A</v>
      </c>
      <c r="G383" s="14">
        <f>'Match Score and Team Input'!I383</f>
        <v>0</v>
      </c>
      <c r="H383" s="14" t="e">
        <f t="shared" si="38"/>
        <v>#N/A</v>
      </c>
      <c r="I383" s="14" t="e">
        <f t="shared" si="39"/>
        <v>#N/A</v>
      </c>
      <c r="J383" s="7" t="e">
        <f>VLOOKUP('Match Score and Team Input'!E383, finaloproutput[], 4, FALSE)</f>
        <v>#N/A</v>
      </c>
      <c r="K383" s="7" t="e">
        <f>VLOOKUP('Match Score and Team Input'!F383, finaloproutput[], 4, FALSE)</f>
        <v>#N/A</v>
      </c>
      <c r="L383" s="7" t="e">
        <f>VLOOKUP('Match Score and Team Input'!G383, finaloproutput[], 4, FALSE)</f>
        <v>#N/A</v>
      </c>
      <c r="M383" s="7" t="e">
        <f t="shared" si="40"/>
        <v>#N/A</v>
      </c>
      <c r="N383" s="7">
        <f>'Match Score and Team Input'!L383</f>
        <v>0</v>
      </c>
      <c r="O383" s="7" t="e">
        <f t="shared" si="41"/>
        <v>#N/A</v>
      </c>
      <c r="P383" s="7" t="e">
        <f t="shared" si="42"/>
        <v>#N/A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</row>
    <row r="384" spans="1:132">
      <c r="A384" s="12">
        <v>383</v>
      </c>
      <c r="B384" s="12"/>
      <c r="C384" s="14" t="e">
        <f>VLOOKUP('Match Score and Team Input'!B384, finaloproutput[],4, FALSE)</f>
        <v>#N/A</v>
      </c>
      <c r="D384" s="14" t="e">
        <f>VLOOKUP('Match Score and Team Input'!C384, finaloproutput[],4, FALSE)</f>
        <v>#N/A</v>
      </c>
      <c r="E384" s="14" t="e">
        <f>VLOOKUP('Match Score and Team Input'!D384, finaloproutput[],4, FALSE)</f>
        <v>#N/A</v>
      </c>
      <c r="F384" s="14" t="e">
        <f t="shared" si="37"/>
        <v>#N/A</v>
      </c>
      <c r="G384" s="14">
        <f>'Match Score and Team Input'!I384</f>
        <v>0</v>
      </c>
      <c r="H384" s="14" t="e">
        <f t="shared" si="38"/>
        <v>#N/A</v>
      </c>
      <c r="I384" s="14" t="e">
        <f t="shared" si="39"/>
        <v>#N/A</v>
      </c>
      <c r="J384" s="7" t="e">
        <f>VLOOKUP('Match Score and Team Input'!E384, finaloproutput[], 4, FALSE)</f>
        <v>#N/A</v>
      </c>
      <c r="K384" s="7" t="e">
        <f>VLOOKUP('Match Score and Team Input'!F384, finaloproutput[], 4, FALSE)</f>
        <v>#N/A</v>
      </c>
      <c r="L384" s="7" t="e">
        <f>VLOOKUP('Match Score and Team Input'!G384, finaloproutput[], 4, FALSE)</f>
        <v>#N/A</v>
      </c>
      <c r="M384" s="7" t="e">
        <f t="shared" si="40"/>
        <v>#N/A</v>
      </c>
      <c r="N384" s="7">
        <f>'Match Score and Team Input'!L384</f>
        <v>0</v>
      </c>
      <c r="O384" s="7" t="e">
        <f t="shared" si="41"/>
        <v>#N/A</v>
      </c>
      <c r="P384" s="7" t="e">
        <f t="shared" si="42"/>
        <v>#N/A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</row>
    <row r="385" spans="1:132">
      <c r="A385" s="12">
        <v>384</v>
      </c>
      <c r="B385" s="12"/>
      <c r="C385" s="14" t="e">
        <f>VLOOKUP('Match Score and Team Input'!B385, finaloproutput[],4, FALSE)</f>
        <v>#N/A</v>
      </c>
      <c r="D385" s="14" t="e">
        <f>VLOOKUP('Match Score and Team Input'!C385, finaloproutput[],4, FALSE)</f>
        <v>#N/A</v>
      </c>
      <c r="E385" s="14" t="e">
        <f>VLOOKUP('Match Score and Team Input'!D385, finaloproutput[],4, FALSE)</f>
        <v>#N/A</v>
      </c>
      <c r="F385" s="14" t="e">
        <f t="shared" si="37"/>
        <v>#N/A</v>
      </c>
      <c r="G385" s="14">
        <f>'Match Score and Team Input'!I385</f>
        <v>0</v>
      </c>
      <c r="H385" s="14" t="e">
        <f t="shared" si="38"/>
        <v>#N/A</v>
      </c>
      <c r="I385" s="14" t="e">
        <f t="shared" si="39"/>
        <v>#N/A</v>
      </c>
      <c r="J385" s="7" t="e">
        <f>VLOOKUP('Match Score and Team Input'!E385, finaloproutput[], 4, FALSE)</f>
        <v>#N/A</v>
      </c>
      <c r="K385" s="7" t="e">
        <f>VLOOKUP('Match Score and Team Input'!F385, finaloproutput[], 4, FALSE)</f>
        <v>#N/A</v>
      </c>
      <c r="L385" s="7" t="e">
        <f>VLOOKUP('Match Score and Team Input'!G385, finaloproutput[], 4, FALSE)</f>
        <v>#N/A</v>
      </c>
      <c r="M385" s="7" t="e">
        <f t="shared" si="40"/>
        <v>#N/A</v>
      </c>
      <c r="N385" s="7">
        <f>'Match Score and Team Input'!L385</f>
        <v>0</v>
      </c>
      <c r="O385" s="7" t="e">
        <f t="shared" si="41"/>
        <v>#N/A</v>
      </c>
      <c r="P385" s="7" t="e">
        <f t="shared" si="42"/>
        <v>#N/A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</row>
    <row r="386" spans="1:132">
      <c r="A386" s="12">
        <v>385</v>
      </c>
      <c r="B386" s="12"/>
      <c r="C386" s="14" t="e">
        <f>VLOOKUP('Match Score and Team Input'!B386, finaloproutput[],4, FALSE)</f>
        <v>#N/A</v>
      </c>
      <c r="D386" s="14" t="e">
        <f>VLOOKUP('Match Score and Team Input'!C386, finaloproutput[],4, FALSE)</f>
        <v>#N/A</v>
      </c>
      <c r="E386" s="14" t="e">
        <f>VLOOKUP('Match Score and Team Input'!D386, finaloproutput[],4, FALSE)</f>
        <v>#N/A</v>
      </c>
      <c r="F386" s="14" t="e">
        <f t="shared" si="37"/>
        <v>#N/A</v>
      </c>
      <c r="G386" s="14">
        <f>'Match Score and Team Input'!I386</f>
        <v>0</v>
      </c>
      <c r="H386" s="14" t="e">
        <f t="shared" si="38"/>
        <v>#N/A</v>
      </c>
      <c r="I386" s="14" t="e">
        <f t="shared" si="39"/>
        <v>#N/A</v>
      </c>
      <c r="J386" s="7" t="e">
        <f>VLOOKUP('Match Score and Team Input'!E386, finaloproutput[], 4, FALSE)</f>
        <v>#N/A</v>
      </c>
      <c r="K386" s="7" t="e">
        <f>VLOOKUP('Match Score and Team Input'!F386, finaloproutput[], 4, FALSE)</f>
        <v>#N/A</v>
      </c>
      <c r="L386" s="7" t="e">
        <f>VLOOKUP('Match Score and Team Input'!G386, finaloproutput[], 4, FALSE)</f>
        <v>#N/A</v>
      </c>
      <c r="M386" s="7" t="e">
        <f t="shared" si="40"/>
        <v>#N/A</v>
      </c>
      <c r="N386" s="7">
        <f>'Match Score and Team Input'!L386</f>
        <v>0</v>
      </c>
      <c r="O386" s="7" t="e">
        <f t="shared" si="41"/>
        <v>#N/A</v>
      </c>
      <c r="P386" s="7" t="e">
        <f t="shared" si="42"/>
        <v>#N/A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</row>
    <row r="387" spans="1:132">
      <c r="A387" s="12">
        <v>386</v>
      </c>
      <c r="B387" s="12"/>
      <c r="C387" s="14" t="e">
        <f>VLOOKUP('Match Score and Team Input'!B387, finaloproutput[],4, FALSE)</f>
        <v>#N/A</v>
      </c>
      <c r="D387" s="14" t="e">
        <f>VLOOKUP('Match Score and Team Input'!C387, finaloproutput[],4, FALSE)</f>
        <v>#N/A</v>
      </c>
      <c r="E387" s="14" t="e">
        <f>VLOOKUP('Match Score and Team Input'!D387, finaloproutput[],4, FALSE)</f>
        <v>#N/A</v>
      </c>
      <c r="F387" s="14" t="e">
        <f t="shared" si="37"/>
        <v>#N/A</v>
      </c>
      <c r="G387" s="14">
        <f>'Match Score and Team Input'!I387</f>
        <v>0</v>
      </c>
      <c r="H387" s="14" t="e">
        <f t="shared" si="38"/>
        <v>#N/A</v>
      </c>
      <c r="I387" s="14" t="e">
        <f t="shared" si="39"/>
        <v>#N/A</v>
      </c>
      <c r="J387" s="7" t="e">
        <f>VLOOKUP('Match Score and Team Input'!E387, finaloproutput[], 4, FALSE)</f>
        <v>#N/A</v>
      </c>
      <c r="K387" s="7" t="e">
        <f>VLOOKUP('Match Score and Team Input'!F387, finaloproutput[], 4, FALSE)</f>
        <v>#N/A</v>
      </c>
      <c r="L387" s="7" t="e">
        <f>VLOOKUP('Match Score and Team Input'!G387, finaloproutput[], 4, FALSE)</f>
        <v>#N/A</v>
      </c>
      <c r="M387" s="7" t="e">
        <f t="shared" si="40"/>
        <v>#N/A</v>
      </c>
      <c r="N387" s="7">
        <f>'Match Score and Team Input'!L387</f>
        <v>0</v>
      </c>
      <c r="O387" s="7" t="e">
        <f t="shared" si="41"/>
        <v>#N/A</v>
      </c>
      <c r="P387" s="7" t="e">
        <f t="shared" si="42"/>
        <v>#N/A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</row>
    <row r="388" spans="1:132">
      <c r="A388" s="12">
        <v>387</v>
      </c>
      <c r="B388" s="12"/>
      <c r="C388" s="14" t="e">
        <f>VLOOKUP('Match Score and Team Input'!B388, finaloproutput[],4, FALSE)</f>
        <v>#N/A</v>
      </c>
      <c r="D388" s="14" t="e">
        <f>VLOOKUP('Match Score and Team Input'!C388, finaloproutput[],4, FALSE)</f>
        <v>#N/A</v>
      </c>
      <c r="E388" s="14" t="e">
        <f>VLOOKUP('Match Score and Team Input'!D388, finaloproutput[],4, FALSE)</f>
        <v>#N/A</v>
      </c>
      <c r="F388" s="14" t="e">
        <f t="shared" si="37"/>
        <v>#N/A</v>
      </c>
      <c r="G388" s="14">
        <f>'Match Score and Team Input'!I388</f>
        <v>0</v>
      </c>
      <c r="H388" s="14" t="e">
        <f t="shared" si="38"/>
        <v>#N/A</v>
      </c>
      <c r="I388" s="14" t="e">
        <f t="shared" si="39"/>
        <v>#N/A</v>
      </c>
      <c r="J388" s="7" t="e">
        <f>VLOOKUP('Match Score and Team Input'!E388, finaloproutput[], 4, FALSE)</f>
        <v>#N/A</v>
      </c>
      <c r="K388" s="7" t="e">
        <f>VLOOKUP('Match Score and Team Input'!F388, finaloproutput[], 4, FALSE)</f>
        <v>#N/A</v>
      </c>
      <c r="L388" s="7" t="e">
        <f>VLOOKUP('Match Score and Team Input'!G388, finaloproutput[], 4, FALSE)</f>
        <v>#N/A</v>
      </c>
      <c r="M388" s="7" t="e">
        <f t="shared" si="40"/>
        <v>#N/A</v>
      </c>
      <c r="N388" s="7">
        <f>'Match Score and Team Input'!L388</f>
        <v>0</v>
      </c>
      <c r="O388" s="7" t="e">
        <f t="shared" si="41"/>
        <v>#N/A</v>
      </c>
      <c r="P388" s="7" t="e">
        <f t="shared" si="42"/>
        <v>#N/A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</row>
    <row r="389" spans="1:132">
      <c r="A389" s="12">
        <v>388</v>
      </c>
      <c r="B389" s="12"/>
      <c r="C389" s="14" t="e">
        <f>VLOOKUP('Match Score and Team Input'!B389, finaloproutput[],4, FALSE)</f>
        <v>#N/A</v>
      </c>
      <c r="D389" s="14" t="e">
        <f>VLOOKUP('Match Score and Team Input'!C389, finaloproutput[],4, FALSE)</f>
        <v>#N/A</v>
      </c>
      <c r="E389" s="14" t="e">
        <f>VLOOKUP('Match Score and Team Input'!D389, finaloproutput[],4, FALSE)</f>
        <v>#N/A</v>
      </c>
      <c r="F389" s="14" t="e">
        <f t="shared" si="37"/>
        <v>#N/A</v>
      </c>
      <c r="G389" s="14">
        <f>'Match Score and Team Input'!I389</f>
        <v>0</v>
      </c>
      <c r="H389" s="14" t="e">
        <f t="shared" si="38"/>
        <v>#N/A</v>
      </c>
      <c r="I389" s="14" t="e">
        <f t="shared" si="39"/>
        <v>#N/A</v>
      </c>
      <c r="J389" s="7" t="e">
        <f>VLOOKUP('Match Score and Team Input'!E389, finaloproutput[], 4, FALSE)</f>
        <v>#N/A</v>
      </c>
      <c r="K389" s="7" t="e">
        <f>VLOOKUP('Match Score and Team Input'!F389, finaloproutput[], 4, FALSE)</f>
        <v>#N/A</v>
      </c>
      <c r="L389" s="7" t="e">
        <f>VLOOKUP('Match Score and Team Input'!G389, finaloproutput[], 4, FALSE)</f>
        <v>#N/A</v>
      </c>
      <c r="M389" s="7" t="e">
        <f t="shared" si="40"/>
        <v>#N/A</v>
      </c>
      <c r="N389" s="7">
        <f>'Match Score and Team Input'!L389</f>
        <v>0</v>
      </c>
      <c r="O389" s="7" t="e">
        <f t="shared" si="41"/>
        <v>#N/A</v>
      </c>
      <c r="P389" s="7" t="e">
        <f t="shared" si="42"/>
        <v>#N/A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</row>
    <row r="390" spans="1:132">
      <c r="A390" s="12">
        <v>389</v>
      </c>
      <c r="B390" s="12"/>
      <c r="C390" s="14" t="e">
        <f>VLOOKUP('Match Score and Team Input'!B390, finaloproutput[],4, FALSE)</f>
        <v>#N/A</v>
      </c>
      <c r="D390" s="14" t="e">
        <f>VLOOKUP('Match Score and Team Input'!C390, finaloproutput[],4, FALSE)</f>
        <v>#N/A</v>
      </c>
      <c r="E390" s="14" t="e">
        <f>VLOOKUP('Match Score and Team Input'!D390, finaloproutput[],4, FALSE)</f>
        <v>#N/A</v>
      </c>
      <c r="F390" s="14" t="e">
        <f t="shared" si="37"/>
        <v>#N/A</v>
      </c>
      <c r="G390" s="14">
        <f>'Match Score and Team Input'!I390</f>
        <v>0</v>
      </c>
      <c r="H390" s="14" t="e">
        <f t="shared" si="38"/>
        <v>#N/A</v>
      </c>
      <c r="I390" s="14" t="e">
        <f t="shared" si="39"/>
        <v>#N/A</v>
      </c>
      <c r="J390" s="7" t="e">
        <f>VLOOKUP('Match Score and Team Input'!E390, finaloproutput[], 4, FALSE)</f>
        <v>#N/A</v>
      </c>
      <c r="K390" s="7" t="e">
        <f>VLOOKUP('Match Score and Team Input'!F390, finaloproutput[], 4, FALSE)</f>
        <v>#N/A</v>
      </c>
      <c r="L390" s="7" t="e">
        <f>VLOOKUP('Match Score and Team Input'!G390, finaloproutput[], 4, FALSE)</f>
        <v>#N/A</v>
      </c>
      <c r="M390" s="7" t="e">
        <f t="shared" si="40"/>
        <v>#N/A</v>
      </c>
      <c r="N390" s="7">
        <f>'Match Score and Team Input'!L390</f>
        <v>0</v>
      </c>
      <c r="O390" s="7" t="e">
        <f t="shared" si="41"/>
        <v>#N/A</v>
      </c>
      <c r="P390" s="7" t="e">
        <f t="shared" si="42"/>
        <v>#N/A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</row>
    <row r="391" spans="1:132">
      <c r="A391" s="12">
        <v>390</v>
      </c>
      <c r="B391" s="12"/>
      <c r="C391" s="14" t="e">
        <f>VLOOKUP('Match Score and Team Input'!B391, finaloproutput[],4, FALSE)</f>
        <v>#N/A</v>
      </c>
      <c r="D391" s="14" t="e">
        <f>VLOOKUP('Match Score and Team Input'!C391, finaloproutput[],4, FALSE)</f>
        <v>#N/A</v>
      </c>
      <c r="E391" s="14" t="e">
        <f>VLOOKUP('Match Score and Team Input'!D391, finaloproutput[],4, FALSE)</f>
        <v>#N/A</v>
      </c>
      <c r="F391" s="14" t="e">
        <f t="shared" si="37"/>
        <v>#N/A</v>
      </c>
      <c r="G391" s="14">
        <f>'Match Score and Team Input'!I391</f>
        <v>0</v>
      </c>
      <c r="H391" s="14" t="e">
        <f t="shared" si="38"/>
        <v>#N/A</v>
      </c>
      <c r="I391" s="14" t="e">
        <f t="shared" si="39"/>
        <v>#N/A</v>
      </c>
      <c r="J391" s="7" t="e">
        <f>VLOOKUP('Match Score and Team Input'!E391, finaloproutput[], 4, FALSE)</f>
        <v>#N/A</v>
      </c>
      <c r="K391" s="7" t="e">
        <f>VLOOKUP('Match Score and Team Input'!F391, finaloproutput[], 4, FALSE)</f>
        <v>#N/A</v>
      </c>
      <c r="L391" s="7" t="e">
        <f>VLOOKUP('Match Score and Team Input'!G391, finaloproutput[], 4, FALSE)</f>
        <v>#N/A</v>
      </c>
      <c r="M391" s="7" t="e">
        <f t="shared" si="40"/>
        <v>#N/A</v>
      </c>
      <c r="N391" s="7">
        <f>'Match Score and Team Input'!L391</f>
        <v>0</v>
      </c>
      <c r="O391" s="7" t="e">
        <f t="shared" si="41"/>
        <v>#N/A</v>
      </c>
      <c r="P391" s="7" t="e">
        <f t="shared" si="42"/>
        <v>#N/A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</row>
    <row r="392" spans="1:132">
      <c r="A392" s="12">
        <v>391</v>
      </c>
      <c r="B392" s="12"/>
      <c r="C392" s="14" t="e">
        <f>VLOOKUP('Match Score and Team Input'!B392, finaloproutput[],4, FALSE)</f>
        <v>#N/A</v>
      </c>
      <c r="D392" s="14" t="e">
        <f>VLOOKUP('Match Score and Team Input'!C392, finaloproutput[],4, FALSE)</f>
        <v>#N/A</v>
      </c>
      <c r="E392" s="14" t="e">
        <f>VLOOKUP('Match Score and Team Input'!D392, finaloproutput[],4, FALSE)</f>
        <v>#N/A</v>
      </c>
      <c r="F392" s="14" t="e">
        <f t="shared" si="37"/>
        <v>#N/A</v>
      </c>
      <c r="G392" s="14">
        <f>'Match Score and Team Input'!I392</f>
        <v>0</v>
      </c>
      <c r="H392" s="14" t="e">
        <f t="shared" si="38"/>
        <v>#N/A</v>
      </c>
      <c r="I392" s="14" t="e">
        <f t="shared" si="39"/>
        <v>#N/A</v>
      </c>
      <c r="J392" s="7" t="e">
        <f>VLOOKUP('Match Score and Team Input'!E392, finaloproutput[], 4, FALSE)</f>
        <v>#N/A</v>
      </c>
      <c r="K392" s="7" t="e">
        <f>VLOOKUP('Match Score and Team Input'!F392, finaloproutput[], 4, FALSE)</f>
        <v>#N/A</v>
      </c>
      <c r="L392" s="7" t="e">
        <f>VLOOKUP('Match Score and Team Input'!G392, finaloproutput[], 4, FALSE)</f>
        <v>#N/A</v>
      </c>
      <c r="M392" s="7" t="e">
        <f t="shared" si="40"/>
        <v>#N/A</v>
      </c>
      <c r="N392" s="7">
        <f>'Match Score and Team Input'!L392</f>
        <v>0</v>
      </c>
      <c r="O392" s="7" t="e">
        <f t="shared" si="41"/>
        <v>#N/A</v>
      </c>
      <c r="P392" s="7" t="e">
        <f t="shared" si="42"/>
        <v>#N/A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</row>
    <row r="393" spans="1:132">
      <c r="A393" s="12">
        <v>392</v>
      </c>
      <c r="B393" s="12"/>
      <c r="C393" s="14" t="e">
        <f>VLOOKUP('Match Score and Team Input'!B393, finaloproutput[],4, FALSE)</f>
        <v>#N/A</v>
      </c>
      <c r="D393" s="14" t="e">
        <f>VLOOKUP('Match Score and Team Input'!C393, finaloproutput[],4, FALSE)</f>
        <v>#N/A</v>
      </c>
      <c r="E393" s="14" t="e">
        <f>VLOOKUP('Match Score and Team Input'!D393, finaloproutput[],4, FALSE)</f>
        <v>#N/A</v>
      </c>
      <c r="F393" s="14" t="e">
        <f t="shared" si="37"/>
        <v>#N/A</v>
      </c>
      <c r="G393" s="14">
        <f>'Match Score and Team Input'!I393</f>
        <v>0</v>
      </c>
      <c r="H393" s="14" t="e">
        <f t="shared" si="38"/>
        <v>#N/A</v>
      </c>
      <c r="I393" s="14" t="e">
        <f t="shared" si="39"/>
        <v>#N/A</v>
      </c>
      <c r="J393" s="7" t="e">
        <f>VLOOKUP('Match Score and Team Input'!E393, finaloproutput[], 4, FALSE)</f>
        <v>#N/A</v>
      </c>
      <c r="K393" s="7" t="e">
        <f>VLOOKUP('Match Score and Team Input'!F393, finaloproutput[], 4, FALSE)</f>
        <v>#N/A</v>
      </c>
      <c r="L393" s="7" t="e">
        <f>VLOOKUP('Match Score and Team Input'!G393, finaloproutput[], 4, FALSE)</f>
        <v>#N/A</v>
      </c>
      <c r="M393" s="7" t="e">
        <f t="shared" si="40"/>
        <v>#N/A</v>
      </c>
      <c r="N393" s="7">
        <f>'Match Score and Team Input'!L393</f>
        <v>0</v>
      </c>
      <c r="O393" s="7" t="e">
        <f t="shared" si="41"/>
        <v>#N/A</v>
      </c>
      <c r="P393" s="7" t="e">
        <f t="shared" si="42"/>
        <v>#N/A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</row>
    <row r="394" spans="1:132">
      <c r="A394" s="12">
        <v>393</v>
      </c>
      <c r="B394" s="12"/>
      <c r="C394" s="14" t="e">
        <f>VLOOKUP('Match Score and Team Input'!B394, finaloproutput[],4, FALSE)</f>
        <v>#N/A</v>
      </c>
      <c r="D394" s="14" t="e">
        <f>VLOOKUP('Match Score and Team Input'!C394, finaloproutput[],4, FALSE)</f>
        <v>#N/A</v>
      </c>
      <c r="E394" s="14" t="e">
        <f>VLOOKUP('Match Score and Team Input'!D394, finaloproutput[],4, FALSE)</f>
        <v>#N/A</v>
      </c>
      <c r="F394" s="14" t="e">
        <f t="shared" si="37"/>
        <v>#N/A</v>
      </c>
      <c r="G394" s="14">
        <f>'Match Score and Team Input'!I394</f>
        <v>0</v>
      </c>
      <c r="H394" s="14" t="e">
        <f t="shared" si="38"/>
        <v>#N/A</v>
      </c>
      <c r="I394" s="14" t="e">
        <f t="shared" si="39"/>
        <v>#N/A</v>
      </c>
      <c r="J394" s="7" t="e">
        <f>VLOOKUP('Match Score and Team Input'!E394, finaloproutput[], 4, FALSE)</f>
        <v>#N/A</v>
      </c>
      <c r="K394" s="7" t="e">
        <f>VLOOKUP('Match Score and Team Input'!F394, finaloproutput[], 4, FALSE)</f>
        <v>#N/A</v>
      </c>
      <c r="L394" s="7" t="e">
        <f>VLOOKUP('Match Score and Team Input'!G394, finaloproutput[], 4, FALSE)</f>
        <v>#N/A</v>
      </c>
      <c r="M394" s="7" t="e">
        <f t="shared" si="40"/>
        <v>#N/A</v>
      </c>
      <c r="N394" s="7">
        <f>'Match Score and Team Input'!L394</f>
        <v>0</v>
      </c>
      <c r="O394" s="7" t="e">
        <f t="shared" si="41"/>
        <v>#N/A</v>
      </c>
      <c r="P394" s="7" t="e">
        <f t="shared" si="42"/>
        <v>#N/A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</row>
    <row r="395" spans="1:132">
      <c r="A395" s="12">
        <v>394</v>
      </c>
      <c r="B395" s="12"/>
      <c r="C395" s="14" t="e">
        <f>VLOOKUP('Match Score and Team Input'!B395, finaloproutput[],4, FALSE)</f>
        <v>#N/A</v>
      </c>
      <c r="D395" s="14" t="e">
        <f>VLOOKUP('Match Score and Team Input'!C395, finaloproutput[],4, FALSE)</f>
        <v>#N/A</v>
      </c>
      <c r="E395" s="14" t="e">
        <f>VLOOKUP('Match Score and Team Input'!D395, finaloproutput[],4, FALSE)</f>
        <v>#N/A</v>
      </c>
      <c r="F395" s="14" t="e">
        <f t="shared" si="37"/>
        <v>#N/A</v>
      </c>
      <c r="G395" s="14">
        <f>'Match Score and Team Input'!I395</f>
        <v>0</v>
      </c>
      <c r="H395" s="14" t="e">
        <f t="shared" si="38"/>
        <v>#N/A</v>
      </c>
      <c r="I395" s="14" t="e">
        <f t="shared" si="39"/>
        <v>#N/A</v>
      </c>
      <c r="J395" s="7" t="e">
        <f>VLOOKUP('Match Score and Team Input'!E395, finaloproutput[], 4, FALSE)</f>
        <v>#N/A</v>
      </c>
      <c r="K395" s="7" t="e">
        <f>VLOOKUP('Match Score and Team Input'!F395, finaloproutput[], 4, FALSE)</f>
        <v>#N/A</v>
      </c>
      <c r="L395" s="7" t="e">
        <f>VLOOKUP('Match Score and Team Input'!G395, finaloproutput[], 4, FALSE)</f>
        <v>#N/A</v>
      </c>
      <c r="M395" s="7" t="e">
        <f t="shared" si="40"/>
        <v>#N/A</v>
      </c>
      <c r="N395" s="7">
        <f>'Match Score and Team Input'!L395</f>
        <v>0</v>
      </c>
      <c r="O395" s="7" t="e">
        <f t="shared" si="41"/>
        <v>#N/A</v>
      </c>
      <c r="P395" s="7" t="e">
        <f t="shared" si="42"/>
        <v>#N/A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</row>
    <row r="396" spans="1:132">
      <c r="A396" s="12">
        <v>395</v>
      </c>
      <c r="B396" s="12"/>
      <c r="C396" s="14" t="e">
        <f>VLOOKUP('Match Score and Team Input'!B396, finaloproutput[],4, FALSE)</f>
        <v>#N/A</v>
      </c>
      <c r="D396" s="14" t="e">
        <f>VLOOKUP('Match Score and Team Input'!C396, finaloproutput[],4, FALSE)</f>
        <v>#N/A</v>
      </c>
      <c r="E396" s="14" t="e">
        <f>VLOOKUP('Match Score and Team Input'!D396, finaloproutput[],4, FALSE)</f>
        <v>#N/A</v>
      </c>
      <c r="F396" s="14" t="e">
        <f t="shared" si="37"/>
        <v>#N/A</v>
      </c>
      <c r="G396" s="14">
        <f>'Match Score and Team Input'!I396</f>
        <v>0</v>
      </c>
      <c r="H396" s="14" t="e">
        <f t="shared" si="38"/>
        <v>#N/A</v>
      </c>
      <c r="I396" s="14" t="e">
        <f t="shared" si="39"/>
        <v>#N/A</v>
      </c>
      <c r="J396" s="7" t="e">
        <f>VLOOKUP('Match Score and Team Input'!E396, finaloproutput[], 4, FALSE)</f>
        <v>#N/A</v>
      </c>
      <c r="K396" s="7" t="e">
        <f>VLOOKUP('Match Score and Team Input'!F396, finaloproutput[], 4, FALSE)</f>
        <v>#N/A</v>
      </c>
      <c r="L396" s="7" t="e">
        <f>VLOOKUP('Match Score and Team Input'!G396, finaloproutput[], 4, FALSE)</f>
        <v>#N/A</v>
      </c>
      <c r="M396" s="7" t="e">
        <f t="shared" si="40"/>
        <v>#N/A</v>
      </c>
      <c r="N396" s="7">
        <f>'Match Score and Team Input'!L396</f>
        <v>0</v>
      </c>
      <c r="O396" s="7" t="e">
        <f t="shared" si="41"/>
        <v>#N/A</v>
      </c>
      <c r="P396" s="7" t="e">
        <f t="shared" si="42"/>
        <v>#N/A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</row>
    <row r="397" spans="1:132">
      <c r="A397" s="12">
        <v>396</v>
      </c>
      <c r="B397" s="12"/>
      <c r="C397" s="14" t="e">
        <f>VLOOKUP('Match Score and Team Input'!B397, finaloproutput[],4, FALSE)</f>
        <v>#N/A</v>
      </c>
      <c r="D397" s="14" t="e">
        <f>VLOOKUP('Match Score and Team Input'!C397, finaloproutput[],4, FALSE)</f>
        <v>#N/A</v>
      </c>
      <c r="E397" s="14" t="e">
        <f>VLOOKUP('Match Score and Team Input'!D397, finaloproutput[],4, FALSE)</f>
        <v>#N/A</v>
      </c>
      <c r="F397" s="14" t="e">
        <f t="shared" si="37"/>
        <v>#N/A</v>
      </c>
      <c r="G397" s="14">
        <f>'Match Score and Team Input'!I397</f>
        <v>0</v>
      </c>
      <c r="H397" s="14" t="e">
        <f t="shared" si="38"/>
        <v>#N/A</v>
      </c>
      <c r="I397" s="14" t="e">
        <f t="shared" si="39"/>
        <v>#N/A</v>
      </c>
      <c r="J397" s="7" t="e">
        <f>VLOOKUP('Match Score and Team Input'!E397, finaloproutput[], 4, FALSE)</f>
        <v>#N/A</v>
      </c>
      <c r="K397" s="7" t="e">
        <f>VLOOKUP('Match Score and Team Input'!F397, finaloproutput[], 4, FALSE)</f>
        <v>#N/A</v>
      </c>
      <c r="L397" s="7" t="e">
        <f>VLOOKUP('Match Score and Team Input'!G397, finaloproutput[], 4, FALSE)</f>
        <v>#N/A</v>
      </c>
      <c r="M397" s="7" t="e">
        <f t="shared" si="40"/>
        <v>#N/A</v>
      </c>
      <c r="N397" s="7">
        <f>'Match Score and Team Input'!L397</f>
        <v>0</v>
      </c>
      <c r="O397" s="7" t="e">
        <f t="shared" si="41"/>
        <v>#N/A</v>
      </c>
      <c r="P397" s="7" t="e">
        <f t="shared" si="42"/>
        <v>#N/A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</row>
    <row r="398" spans="1:132">
      <c r="A398" s="12">
        <v>397</v>
      </c>
      <c r="B398" s="12"/>
      <c r="C398" s="14" t="e">
        <f>VLOOKUP('Match Score and Team Input'!B398, finaloproutput[],4, FALSE)</f>
        <v>#N/A</v>
      </c>
      <c r="D398" s="14" t="e">
        <f>VLOOKUP('Match Score and Team Input'!C398, finaloproutput[],4, FALSE)</f>
        <v>#N/A</v>
      </c>
      <c r="E398" s="14" t="e">
        <f>VLOOKUP('Match Score and Team Input'!D398, finaloproutput[],4, FALSE)</f>
        <v>#N/A</v>
      </c>
      <c r="F398" s="14" t="e">
        <f t="shared" si="37"/>
        <v>#N/A</v>
      </c>
      <c r="G398" s="14">
        <f>'Match Score and Team Input'!I398</f>
        <v>0</v>
      </c>
      <c r="H398" s="14" t="e">
        <f t="shared" si="38"/>
        <v>#N/A</v>
      </c>
      <c r="I398" s="14" t="e">
        <f t="shared" si="39"/>
        <v>#N/A</v>
      </c>
      <c r="J398" s="7" t="e">
        <f>VLOOKUP('Match Score and Team Input'!E398, finaloproutput[], 4, FALSE)</f>
        <v>#N/A</v>
      </c>
      <c r="K398" s="7" t="e">
        <f>VLOOKUP('Match Score and Team Input'!F398, finaloproutput[], 4, FALSE)</f>
        <v>#N/A</v>
      </c>
      <c r="L398" s="7" t="e">
        <f>VLOOKUP('Match Score and Team Input'!G398, finaloproutput[], 4, FALSE)</f>
        <v>#N/A</v>
      </c>
      <c r="M398" s="7" t="e">
        <f t="shared" si="40"/>
        <v>#N/A</v>
      </c>
      <c r="N398" s="7">
        <f>'Match Score and Team Input'!L398</f>
        <v>0</v>
      </c>
      <c r="O398" s="7" t="e">
        <f t="shared" si="41"/>
        <v>#N/A</v>
      </c>
      <c r="P398" s="7" t="e">
        <f t="shared" si="42"/>
        <v>#N/A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</row>
    <row r="399" spans="1:132">
      <c r="A399" s="12">
        <v>398</v>
      </c>
      <c r="B399" s="12"/>
      <c r="C399" s="14" t="e">
        <f>VLOOKUP('Match Score and Team Input'!B399, finaloproutput[],4, FALSE)</f>
        <v>#N/A</v>
      </c>
      <c r="D399" s="14" t="e">
        <f>VLOOKUP('Match Score and Team Input'!C399, finaloproutput[],4, FALSE)</f>
        <v>#N/A</v>
      </c>
      <c r="E399" s="14" t="e">
        <f>VLOOKUP('Match Score and Team Input'!D399, finaloproutput[],4, FALSE)</f>
        <v>#N/A</v>
      </c>
      <c r="F399" s="14" t="e">
        <f t="shared" si="37"/>
        <v>#N/A</v>
      </c>
      <c r="G399" s="14">
        <f>'Match Score and Team Input'!I399</f>
        <v>0</v>
      </c>
      <c r="H399" s="14" t="e">
        <f t="shared" si="38"/>
        <v>#N/A</v>
      </c>
      <c r="I399" s="14" t="e">
        <f t="shared" si="39"/>
        <v>#N/A</v>
      </c>
      <c r="J399" s="7" t="e">
        <f>VLOOKUP('Match Score and Team Input'!E399, finaloproutput[], 4, FALSE)</f>
        <v>#N/A</v>
      </c>
      <c r="K399" s="7" t="e">
        <f>VLOOKUP('Match Score and Team Input'!F399, finaloproutput[], 4, FALSE)</f>
        <v>#N/A</v>
      </c>
      <c r="L399" s="7" t="e">
        <f>VLOOKUP('Match Score and Team Input'!G399, finaloproutput[], 4, FALSE)</f>
        <v>#N/A</v>
      </c>
      <c r="M399" s="7" t="e">
        <f t="shared" si="40"/>
        <v>#N/A</v>
      </c>
      <c r="N399" s="7">
        <f>'Match Score and Team Input'!L399</f>
        <v>0</v>
      </c>
      <c r="O399" s="7" t="e">
        <f t="shared" si="41"/>
        <v>#N/A</v>
      </c>
      <c r="P399" s="7" t="e">
        <f t="shared" si="42"/>
        <v>#N/A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</row>
    <row r="400" spans="1:132">
      <c r="A400" s="12">
        <v>399</v>
      </c>
      <c r="B400" s="12"/>
      <c r="C400" s="14" t="e">
        <f>VLOOKUP('Match Score and Team Input'!B400, finaloproutput[],4, FALSE)</f>
        <v>#N/A</v>
      </c>
      <c r="D400" s="14" t="e">
        <f>VLOOKUP('Match Score and Team Input'!C400, finaloproutput[],4, FALSE)</f>
        <v>#N/A</v>
      </c>
      <c r="E400" s="14" t="e">
        <f>VLOOKUP('Match Score and Team Input'!D400, finaloproutput[],4, FALSE)</f>
        <v>#N/A</v>
      </c>
      <c r="F400" s="14" t="e">
        <f t="shared" si="37"/>
        <v>#N/A</v>
      </c>
      <c r="G400" s="14">
        <f>'Match Score and Team Input'!I400</f>
        <v>0</v>
      </c>
      <c r="H400" s="14" t="e">
        <f t="shared" si="38"/>
        <v>#N/A</v>
      </c>
      <c r="I400" s="14" t="e">
        <f t="shared" si="39"/>
        <v>#N/A</v>
      </c>
      <c r="J400" s="7" t="e">
        <f>VLOOKUP('Match Score and Team Input'!E400, finaloproutput[], 4, FALSE)</f>
        <v>#N/A</v>
      </c>
      <c r="K400" s="7" t="e">
        <f>VLOOKUP('Match Score and Team Input'!F400, finaloproutput[], 4, FALSE)</f>
        <v>#N/A</v>
      </c>
      <c r="L400" s="7" t="e">
        <f>VLOOKUP('Match Score and Team Input'!G400, finaloproutput[], 4, FALSE)</f>
        <v>#N/A</v>
      </c>
      <c r="M400" s="7" t="e">
        <f t="shared" si="40"/>
        <v>#N/A</v>
      </c>
      <c r="N400" s="7">
        <f>'Match Score and Team Input'!L400</f>
        <v>0</v>
      </c>
      <c r="O400" s="7" t="e">
        <f t="shared" si="41"/>
        <v>#N/A</v>
      </c>
      <c r="P400" s="7" t="e">
        <f t="shared" si="42"/>
        <v>#N/A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</row>
    <row r="401" spans="1:132">
      <c r="A401" s="12">
        <v>400</v>
      </c>
      <c r="B401" s="12"/>
      <c r="C401" s="14" t="e">
        <f>VLOOKUP('Match Score and Team Input'!B401, finaloproutput[],4, FALSE)</f>
        <v>#N/A</v>
      </c>
      <c r="D401" s="14" t="e">
        <f>VLOOKUP('Match Score and Team Input'!C401, finaloproutput[],4, FALSE)</f>
        <v>#N/A</v>
      </c>
      <c r="E401" s="14" t="e">
        <f>VLOOKUP('Match Score and Team Input'!D401, finaloproutput[],4, FALSE)</f>
        <v>#N/A</v>
      </c>
      <c r="F401" s="14" t="e">
        <f t="shared" si="37"/>
        <v>#N/A</v>
      </c>
      <c r="G401" s="14">
        <f>'Match Score and Team Input'!I401</f>
        <v>0</v>
      </c>
      <c r="H401" s="14" t="e">
        <f t="shared" si="38"/>
        <v>#N/A</v>
      </c>
      <c r="I401" s="14" t="e">
        <f t="shared" si="39"/>
        <v>#N/A</v>
      </c>
      <c r="J401" s="7" t="e">
        <f>VLOOKUP('Match Score and Team Input'!E401, finaloproutput[], 4, FALSE)</f>
        <v>#N/A</v>
      </c>
      <c r="K401" s="7" t="e">
        <f>VLOOKUP('Match Score and Team Input'!F401, finaloproutput[], 4, FALSE)</f>
        <v>#N/A</v>
      </c>
      <c r="L401" s="7" t="e">
        <f>VLOOKUP('Match Score and Team Input'!G401, finaloproutput[], 4, FALSE)</f>
        <v>#N/A</v>
      </c>
      <c r="M401" s="7" t="e">
        <f t="shared" si="40"/>
        <v>#N/A</v>
      </c>
      <c r="N401" s="7">
        <f>'Match Score and Team Input'!L401</f>
        <v>0</v>
      </c>
      <c r="O401" s="7" t="e">
        <f t="shared" si="41"/>
        <v>#N/A</v>
      </c>
      <c r="P401" s="7" t="e">
        <f t="shared" si="42"/>
        <v>#N/A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</row>
    <row r="402" spans="1:13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</row>
    <row r="403" spans="1:13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</row>
    <row r="404" spans="1:13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</row>
    <row r="405" spans="1:13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</row>
    <row r="406" spans="1:13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</row>
    <row r="407" spans="1:13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</row>
    <row r="408" spans="1:13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</row>
    <row r="409" spans="1:13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</row>
    <row r="410" spans="1:13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</row>
    <row r="411" spans="1:13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</row>
    <row r="412" spans="1:13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</row>
    <row r="413" spans="1:13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</row>
    <row r="414" spans="1:13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</row>
    <row r="415" spans="1:13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</row>
    <row r="416" spans="1:13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</row>
    <row r="417" spans="1:13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</row>
    <row r="418" spans="1:13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</row>
    <row r="419" spans="1:13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</row>
    <row r="420" spans="1:13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</row>
    <row r="421" spans="1:13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</row>
    <row r="422" spans="1:13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</row>
    <row r="423" spans="1:13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</row>
    <row r="424" spans="1:13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</row>
    <row r="425" spans="1:13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</row>
    <row r="426" spans="1:13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</row>
    <row r="427" spans="1:13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</row>
    <row r="428" spans="1:13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</row>
    <row r="429" spans="1:13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</row>
    <row r="430" spans="1:13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</row>
    <row r="431" spans="1:13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</row>
    <row r="432" spans="1:1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</row>
    <row r="433" spans="1:13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</row>
    <row r="434" spans="1:13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</row>
    <row r="435" spans="1:13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</row>
    <row r="436" spans="1:13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</row>
    <row r="437" spans="1:13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</row>
    <row r="438" spans="1:13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</row>
    <row r="439" spans="1:13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</row>
    <row r="440" spans="1:13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</row>
    <row r="441" spans="1:13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</row>
    <row r="442" spans="1:13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</row>
    <row r="443" spans="1:13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</row>
    <row r="444" spans="1:13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</row>
    <row r="445" spans="1:13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</row>
    <row r="446" spans="1:13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</row>
    <row r="447" spans="1:13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</row>
    <row r="448" spans="1:13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</row>
    <row r="449" spans="1:13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</row>
    <row r="450" spans="1:13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</row>
    <row r="451" spans="1:13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</row>
    <row r="452" spans="1:13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</row>
    <row r="453" spans="1:13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</row>
    <row r="454" spans="1:13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</row>
    <row r="455" spans="1:13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</row>
    <row r="456" spans="1:13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</row>
    <row r="457" spans="1:13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</row>
    <row r="458" spans="1:13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</row>
    <row r="459" spans="1:13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</row>
    <row r="460" spans="1:13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</row>
    <row r="461" spans="1:13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</row>
    <row r="462" spans="1:13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</row>
    <row r="463" spans="1:13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</row>
    <row r="464" spans="1:13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</row>
    <row r="465" spans="1:13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</row>
    <row r="466" spans="1:13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</row>
    <row r="467" spans="1:13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</row>
    <row r="468" spans="1:13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</row>
    <row r="469" spans="1:13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</row>
    <row r="470" spans="1:13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</row>
    <row r="471" spans="1:13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</row>
    <row r="472" spans="1:13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</row>
    <row r="473" spans="1:13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</row>
    <row r="474" spans="1:13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</row>
    <row r="475" spans="1:13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</row>
    <row r="476" spans="1:13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</row>
    <row r="477" spans="1:13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</row>
    <row r="478" spans="1:13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</row>
    <row r="479" spans="1:13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</row>
    <row r="480" spans="1:13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</row>
    <row r="481" spans="1:13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</row>
    <row r="482" spans="1:13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</row>
    <row r="483" spans="1:13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</row>
    <row r="484" spans="1:13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</row>
    <row r="485" spans="1:13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</row>
    <row r="486" spans="1:13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</row>
    <row r="487" spans="1:13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</row>
    <row r="488" spans="1:13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</row>
    <row r="489" spans="1:13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</row>
    <row r="490" spans="1:13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</row>
    <row r="491" spans="1:13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</row>
    <row r="492" spans="1:13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</row>
    <row r="493" spans="1:13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</row>
    <row r="494" spans="1:13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</row>
    <row r="495" spans="1:13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</row>
    <row r="496" spans="1:13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</row>
    <row r="497" spans="1:13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</row>
    <row r="498" spans="1:13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</row>
    <row r="499" spans="1:13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</row>
    <row r="500" spans="1:13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</row>
    <row r="501" spans="1:13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</row>
    <row r="502" spans="1:13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</row>
    <row r="503" spans="1:13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</row>
    <row r="504" spans="1:13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</row>
    <row r="505" spans="1:13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</row>
    <row r="506" spans="1:13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</row>
    <row r="507" spans="1:13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</row>
    <row r="508" spans="1:13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</row>
    <row r="509" spans="1:13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</row>
    <row r="510" spans="1:13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</row>
    <row r="511" spans="1:13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</row>
    <row r="512" spans="1:13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</row>
    <row r="513" spans="1:13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</row>
    <row r="514" spans="1:13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</row>
    <row r="515" spans="1:13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</row>
    <row r="516" spans="1:13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</row>
    <row r="517" spans="1:13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</row>
    <row r="518" spans="1:13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</row>
    <row r="519" spans="1:13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</row>
    <row r="520" spans="1:13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</row>
    <row r="521" spans="1:13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</row>
    <row r="522" spans="1:13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</row>
    <row r="523" spans="1:13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</row>
    <row r="524" spans="1:13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</row>
    <row r="525" spans="1:13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</row>
    <row r="526" spans="1:13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</row>
    <row r="527" spans="1:13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</row>
    <row r="528" spans="1:13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</row>
    <row r="529" spans="1:13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</row>
    <row r="530" spans="1:13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</row>
    <row r="531" spans="1:13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</row>
    <row r="532" spans="1:1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</row>
    <row r="533" spans="1:13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</row>
    <row r="534" spans="1:13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</row>
    <row r="535" spans="1:13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</row>
    <row r="536" spans="1:13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</row>
    <row r="537" spans="1:13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</row>
    <row r="538" spans="1:13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</row>
    <row r="539" spans="1:13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</row>
    <row r="540" spans="1:13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</row>
    <row r="541" spans="1:13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</row>
    <row r="542" spans="1:13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</row>
    <row r="543" spans="1:13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</row>
    <row r="544" spans="1:13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</row>
    <row r="545" spans="1:13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</row>
    <row r="546" spans="1:13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</row>
    <row r="547" spans="1:13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</row>
    <row r="548" spans="1:13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</row>
    <row r="549" spans="1:13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</row>
    <row r="550" spans="1:13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</row>
    <row r="551" spans="1:13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</row>
    <row r="552" spans="1:13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</row>
    <row r="553" spans="1:13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</row>
    <row r="554" spans="1:13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</row>
    <row r="555" spans="1:13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</row>
    <row r="556" spans="1:13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</row>
    <row r="557" spans="1:13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</row>
    <row r="558" spans="1:13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</row>
    <row r="559" spans="1:13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</row>
    <row r="560" spans="1:13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</row>
    <row r="561" spans="1:13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</row>
    <row r="562" spans="1:13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</row>
    <row r="563" spans="1:13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</row>
    <row r="564" spans="1:13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</row>
    <row r="565" spans="1:13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</row>
    <row r="566" spans="1:13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</row>
    <row r="567" spans="1:13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</row>
    <row r="568" spans="1:13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</row>
    <row r="569" spans="1:13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</row>
    <row r="570" spans="1:13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</row>
    <row r="571" spans="1:13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</row>
    <row r="572" spans="1:13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</row>
    <row r="573" spans="1:13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</row>
    <row r="574" spans="1:13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</row>
    <row r="575" spans="1:13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</row>
    <row r="576" spans="1:13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</row>
    <row r="577" spans="1:13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</row>
    <row r="578" spans="1:13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</row>
    <row r="579" spans="1:13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</row>
    <row r="580" spans="1:13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</row>
    <row r="581" spans="1:13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</row>
    <row r="582" spans="1:13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</row>
    <row r="583" spans="1:13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</row>
    <row r="584" spans="1:13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</row>
    <row r="585" spans="1:13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</row>
    <row r="586" spans="1:13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</row>
    <row r="587" spans="1:13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</row>
    <row r="588" spans="1:13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</row>
    <row r="589" spans="1:13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</row>
    <row r="590" spans="1:13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</row>
    <row r="591" spans="1:13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</row>
    <row r="592" spans="1:13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</row>
    <row r="593" spans="1:13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</row>
    <row r="594" spans="1:13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</row>
    <row r="595" spans="1:13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</row>
    <row r="596" spans="1:13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</row>
    <row r="597" spans="1:13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</row>
    <row r="598" spans="1:13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</row>
    <row r="599" spans="1:13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</row>
    <row r="600" spans="1:13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</row>
    <row r="601" spans="1:13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</row>
    <row r="602" spans="1:13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</row>
    <row r="603" spans="1:13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</row>
    <row r="604" spans="1:13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</row>
    <row r="605" spans="1:13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</row>
    <row r="606" spans="1:13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</row>
    <row r="607" spans="1:13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</row>
    <row r="608" spans="1:13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</row>
    <row r="609" spans="1:13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</row>
    <row r="610" spans="1:13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</row>
    <row r="611" spans="1:13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</row>
    <row r="612" spans="1:13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</row>
    <row r="613" spans="1:13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</row>
    <row r="614" spans="1:13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</row>
    <row r="615" spans="1:13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</row>
    <row r="616" spans="1:13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</row>
    <row r="617" spans="1:13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</row>
    <row r="618" spans="1:13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</row>
    <row r="619" spans="1:13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</row>
    <row r="620" spans="1:13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</row>
    <row r="621" spans="1:13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</row>
    <row r="622" spans="1:13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</row>
    <row r="623" spans="1:13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</row>
    <row r="624" spans="1:13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</row>
    <row r="625" spans="1:13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</row>
    <row r="626" spans="1:13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</row>
    <row r="627" spans="1:13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</row>
    <row r="628" spans="1:13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</row>
    <row r="629" spans="1:13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</row>
    <row r="630" spans="1:13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</row>
    <row r="631" spans="1:13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</row>
    <row r="632" spans="1:1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</row>
    <row r="633" spans="1:13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</row>
    <row r="634" spans="1:13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</row>
    <row r="635" spans="1:13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</row>
    <row r="636" spans="1:13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</row>
    <row r="637" spans="1:13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</row>
    <row r="638" spans="1:13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</row>
    <row r="639" spans="1:13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</row>
    <row r="640" spans="1:13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</row>
    <row r="641" spans="1:13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</row>
    <row r="642" spans="1:13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</row>
    <row r="643" spans="1:13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</row>
    <row r="644" spans="1:13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</row>
    <row r="645" spans="1:13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</row>
    <row r="646" spans="1:13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</row>
    <row r="647" spans="1:13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</row>
    <row r="648" spans="1:13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</row>
    <row r="649" spans="1:13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</row>
    <row r="650" spans="1:13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</row>
    <row r="651" spans="1:13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</row>
    <row r="652" spans="1:13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</row>
    <row r="653" spans="1:13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</row>
    <row r="654" spans="1:13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</row>
    <row r="655" spans="1:13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</row>
    <row r="656" spans="1:13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</row>
    <row r="657" spans="1:13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</row>
    <row r="658" spans="1:13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</row>
    <row r="659" spans="1:13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</row>
    <row r="660" spans="1:13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</row>
    <row r="661" spans="1:13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</row>
    <row r="662" spans="1:13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</row>
    <row r="663" spans="1:13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</row>
    <row r="664" spans="1:13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</row>
    <row r="665" spans="1:13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</row>
    <row r="666" spans="1:13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</row>
    <row r="667" spans="1:13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</row>
    <row r="668" spans="1:13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</row>
    <row r="669" spans="1:13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</row>
    <row r="670" spans="1:13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</row>
    <row r="671" spans="1:13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</row>
    <row r="672" spans="1:13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</row>
    <row r="673" spans="1:13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</row>
    <row r="674" spans="1:13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</row>
    <row r="675" spans="1:13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</row>
    <row r="676" spans="1:13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</row>
    <row r="677" spans="1:13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</row>
    <row r="678" spans="1:13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</row>
    <row r="679" spans="1:13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</row>
    <row r="680" spans="1:13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</row>
    <row r="681" spans="1:13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</row>
    <row r="682" spans="1:13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</row>
    <row r="683" spans="1:13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</row>
    <row r="684" spans="1:13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</row>
    <row r="685" spans="1:13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</row>
    <row r="686" spans="1:13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</row>
    <row r="687" spans="1:13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</row>
    <row r="688" spans="1:13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</row>
    <row r="689" spans="1:13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</row>
    <row r="690" spans="1:13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</row>
    <row r="691" spans="1:13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</row>
    <row r="692" spans="1:13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</row>
    <row r="693" spans="1:13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</row>
    <row r="694" spans="1:13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</row>
    <row r="695" spans="1:13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</row>
    <row r="696" spans="1:13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</row>
    <row r="697" spans="1:13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</row>
    <row r="698" spans="1:13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</row>
    <row r="699" spans="1:13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</row>
    <row r="700" spans="1:13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</row>
    <row r="701" spans="1:13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</row>
    <row r="702" spans="1:13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</row>
    <row r="703" spans="1:13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</row>
    <row r="704" spans="1:13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</row>
    <row r="705" spans="1:13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</row>
    <row r="706" spans="1:13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</row>
    <row r="707" spans="1:13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</row>
    <row r="708" spans="1:13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</row>
    <row r="709" spans="1:13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</row>
    <row r="710" spans="1:13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</row>
    <row r="711" spans="1:13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</row>
    <row r="712" spans="1:13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</row>
    <row r="713" spans="1:13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</row>
    <row r="714" spans="1:13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</row>
    <row r="715" spans="1:13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</row>
    <row r="716" spans="1:13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</row>
    <row r="717" spans="1:13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</row>
    <row r="718" spans="1:13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</row>
    <row r="719" spans="1:13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</row>
    <row r="720" spans="1:13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</row>
    <row r="721" spans="1:13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</row>
    <row r="722" spans="1:13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</row>
    <row r="723" spans="1:13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</row>
    <row r="724" spans="1:13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</row>
    <row r="725" spans="1:13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</row>
    <row r="726" spans="1:13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</row>
    <row r="727" spans="1:13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</row>
    <row r="728" spans="1:13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</row>
    <row r="729" spans="1:13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</row>
    <row r="730" spans="1:13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</row>
    <row r="731" spans="1:13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</row>
    <row r="732" spans="1:1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</row>
    <row r="733" spans="1:13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</row>
    <row r="734" spans="1:13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</row>
    <row r="735" spans="1:13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</row>
    <row r="736" spans="1:13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</row>
    <row r="737" spans="1:13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</row>
    <row r="738" spans="1:13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</row>
    <row r="739" spans="1:13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</row>
    <row r="740" spans="1:13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</row>
    <row r="741" spans="1:13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</row>
    <row r="742" spans="1:13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</row>
    <row r="743" spans="1:13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</row>
    <row r="744" spans="1:13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</row>
    <row r="745" spans="1:13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</row>
    <row r="746" spans="1:13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</row>
    <row r="747" spans="1:13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</row>
    <row r="748" spans="1:13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</row>
    <row r="749" spans="1:13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</row>
    <row r="750" spans="1:13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</row>
    <row r="751" spans="1:13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</row>
    <row r="752" spans="1:13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</row>
    <row r="753" spans="1:13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</row>
    <row r="754" spans="1:13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</row>
    <row r="755" spans="1:13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</row>
    <row r="756" spans="1:13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</row>
    <row r="757" spans="1:13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</row>
    <row r="758" spans="1:13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</row>
    <row r="759" spans="1:13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</row>
    <row r="760" spans="1:13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</row>
    <row r="761" spans="1:13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</row>
    <row r="762" spans="1:13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</row>
    <row r="763" spans="1:13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</row>
    <row r="764" spans="1:13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</row>
    <row r="765" spans="1:13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</row>
    <row r="766" spans="1:13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</row>
    <row r="767" spans="1:13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</row>
    <row r="768" spans="1:13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</row>
    <row r="769" spans="1:13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</row>
    <row r="770" spans="1:13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</row>
    <row r="771" spans="1:13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</row>
    <row r="772" spans="1:13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</row>
    <row r="773" spans="1:13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</row>
    <row r="774" spans="1:13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</row>
    <row r="775" spans="1:13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</row>
    <row r="776" spans="1:13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</row>
    <row r="777" spans="1:13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</row>
    <row r="778" spans="1:13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</row>
    <row r="779" spans="1:13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</row>
    <row r="780" spans="1:13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</row>
    <row r="781" spans="1:13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</row>
    <row r="782" spans="1:13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</row>
    <row r="783" spans="1:13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</row>
    <row r="784" spans="1:13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</row>
    <row r="785" spans="1:13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</row>
    <row r="786" spans="1:13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</row>
    <row r="787" spans="1:13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</row>
    <row r="788" spans="1:13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</row>
    <row r="789" spans="1:13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</row>
    <row r="790" spans="1:13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</row>
    <row r="791" spans="1:13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</row>
    <row r="792" spans="1:13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</row>
    <row r="793" spans="1:13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</row>
    <row r="794" spans="1:13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</row>
    <row r="795" spans="1:13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</row>
    <row r="796" spans="1:13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</row>
    <row r="797" spans="1:13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</row>
    <row r="798" spans="1:13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</row>
    <row r="799" spans="1:13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</row>
    <row r="800" spans="1:13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</row>
    <row r="801" spans="1:13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</row>
    <row r="802" spans="1:13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</row>
    <row r="803" spans="1:13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</row>
    <row r="804" spans="1:13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</row>
    <row r="805" spans="1:13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</row>
    <row r="806" spans="1:13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</row>
    <row r="807" spans="1:13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</row>
    <row r="808" spans="1:13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</row>
    <row r="809" spans="1:13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</row>
    <row r="810" spans="1:13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</row>
    <row r="811" spans="1:13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</row>
    <row r="812" spans="1:13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</row>
    <row r="813" spans="1:13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</row>
    <row r="814" spans="1:13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</row>
    <row r="815" spans="1:13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</row>
    <row r="816" spans="1:13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</row>
    <row r="817" spans="1:13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</row>
    <row r="818" spans="1:13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</row>
    <row r="819" spans="1:13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</row>
    <row r="820" spans="1:13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</row>
    <row r="821" spans="1:13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</row>
    <row r="822" spans="1:13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</row>
    <row r="823" spans="1:13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</row>
    <row r="824" spans="1:13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</row>
    <row r="825" spans="1:13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</row>
    <row r="826" spans="1:13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</row>
    <row r="827" spans="1:13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</row>
    <row r="828" spans="1:13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</row>
    <row r="829" spans="1:13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</row>
    <row r="830" spans="1:13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</row>
    <row r="831" spans="1:13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</row>
    <row r="832" spans="1:1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</row>
    <row r="833" spans="1:13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</row>
    <row r="834" spans="1:13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</row>
    <row r="835" spans="1:13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</row>
    <row r="836" spans="1:13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</row>
    <row r="837" spans="1:13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</row>
    <row r="838" spans="1:13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</row>
    <row r="839" spans="1:13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</row>
    <row r="840" spans="1:13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</row>
    <row r="841" spans="1:13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</row>
    <row r="842" spans="1:13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</row>
    <row r="843" spans="1:13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</row>
    <row r="844" spans="1:13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</row>
    <row r="845" spans="1:13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</row>
    <row r="846" spans="1:13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</row>
    <row r="847" spans="1:13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</row>
    <row r="848" spans="1:13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</row>
    <row r="849" spans="1:13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</row>
    <row r="850" spans="1:13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</row>
    <row r="851" spans="1:13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</row>
    <row r="852" spans="1:13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</row>
    <row r="853" spans="1:13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</row>
    <row r="854" spans="1:13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</row>
    <row r="855" spans="1:13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</row>
    <row r="856" spans="1:13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</row>
    <row r="857" spans="1:13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</row>
    <row r="858" spans="1:13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</row>
    <row r="859" spans="1:13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</row>
    <row r="860" spans="1:13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</row>
    <row r="861" spans="1:13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</row>
    <row r="862" spans="1:13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</row>
    <row r="863" spans="1:13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</row>
    <row r="864" spans="1:13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</row>
    <row r="865" spans="1:13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</row>
    <row r="866" spans="1:13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</row>
    <row r="867" spans="1:13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</row>
    <row r="868" spans="1:13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</row>
    <row r="869" spans="1:13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</row>
    <row r="870" spans="1:13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</row>
    <row r="871" spans="1:13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</row>
    <row r="872" spans="1:13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</row>
    <row r="873" spans="1:13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</row>
    <row r="874" spans="1:13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</row>
    <row r="875" spans="1:13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</row>
    <row r="876" spans="1:13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</row>
    <row r="877" spans="1:13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</row>
    <row r="878" spans="1:13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</row>
    <row r="879" spans="1:13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</row>
    <row r="880" spans="1:13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</row>
    <row r="881" spans="1:13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</row>
    <row r="882" spans="1:13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</row>
    <row r="883" spans="1:13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</row>
    <row r="884" spans="1:13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</row>
    <row r="885" spans="1:13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</row>
    <row r="886" spans="1:13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</row>
    <row r="887" spans="1:13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</row>
    <row r="888" spans="1:13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</row>
    <row r="889" spans="1:13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</row>
    <row r="890" spans="1:13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</row>
    <row r="891" spans="1:13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</row>
    <row r="892" spans="1:13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</row>
    <row r="893" spans="1:13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</row>
    <row r="894" spans="1:13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</row>
    <row r="895" spans="1:13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</row>
    <row r="896" spans="1:13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</row>
    <row r="897" spans="1:13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</row>
    <row r="898" spans="1:13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</row>
    <row r="899" spans="1:13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</row>
    <row r="900" spans="1:13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</row>
    <row r="901" spans="1:13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</row>
    <row r="902" spans="1:13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</row>
    <row r="903" spans="1:13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</row>
    <row r="904" spans="1:13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</row>
    <row r="905" spans="1:13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</row>
    <row r="906" spans="1:13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</row>
    <row r="907" spans="1:13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</row>
    <row r="908" spans="1:13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</row>
    <row r="909" spans="1:13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</row>
    <row r="910" spans="1:13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</row>
    <row r="911" spans="1:13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</row>
    <row r="912" spans="1:13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</row>
    <row r="913" spans="1:13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</row>
    <row r="914" spans="1:13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</row>
    <row r="915" spans="1:13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</row>
    <row r="916" spans="1:13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</row>
    <row r="917" spans="1:13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</row>
    <row r="918" spans="1:13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</row>
    <row r="919" spans="1:13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</row>
    <row r="920" spans="1:13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</row>
    <row r="921" spans="1:13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</row>
    <row r="922" spans="1:13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</row>
    <row r="923" spans="1:13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</row>
    <row r="924" spans="1:13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</row>
    <row r="925" spans="1:13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</row>
    <row r="926" spans="1:13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</row>
    <row r="927" spans="1:13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</row>
    <row r="928" spans="1:13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</row>
    <row r="929" spans="1:13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</row>
    <row r="930" spans="1:13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</row>
    <row r="931" spans="1:13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</row>
    <row r="932" spans="1:1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</row>
    <row r="933" spans="1:13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</row>
    <row r="934" spans="1:13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</row>
    <row r="935" spans="1:13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</row>
    <row r="936" spans="1:13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</row>
    <row r="937" spans="1:13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</row>
    <row r="938" spans="1:13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</row>
    <row r="939" spans="1:13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</row>
    <row r="940" spans="1:13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</row>
    <row r="941" spans="1:13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</row>
    <row r="942" spans="1:13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</row>
    <row r="943" spans="1:13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</row>
    <row r="944" spans="1:13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</row>
    <row r="945" spans="1:13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</row>
    <row r="946" spans="1:13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</row>
    <row r="947" spans="1:13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</row>
    <row r="948" spans="1:13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</row>
    <row r="949" spans="1:13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</row>
    <row r="950" spans="1:13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</row>
    <row r="951" spans="1:13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</row>
    <row r="952" spans="1:13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</row>
    <row r="953" spans="1:13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</row>
    <row r="954" spans="1:13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</row>
    <row r="955" spans="1:13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</row>
    <row r="956" spans="1:13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</row>
    <row r="957" spans="1:13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</row>
    <row r="958" spans="1:13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</row>
    <row r="959" spans="1:13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</row>
    <row r="960" spans="1:13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</row>
    <row r="961" spans="1:13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</row>
    <row r="962" spans="1:13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</row>
    <row r="963" spans="1:13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</row>
    <row r="964" spans="1:13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</row>
    <row r="965" spans="1:13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</row>
    <row r="966" spans="1:13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</row>
    <row r="967" spans="1:13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</row>
    <row r="968" spans="1:13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</row>
    <row r="969" spans="1:13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</row>
    <row r="970" spans="1:13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</row>
    <row r="971" spans="1:13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</row>
    <row r="972" spans="1:13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</row>
    <row r="973" spans="1:13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</row>
    <row r="974" spans="1:13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</row>
    <row r="975" spans="1:13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</row>
    <row r="976" spans="1:13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</row>
    <row r="977" spans="1:13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</row>
    <row r="978" spans="1:13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</row>
    <row r="979" spans="1:13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</row>
    <row r="980" spans="1:13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</row>
    <row r="981" spans="1:13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</row>
    <row r="982" spans="1:13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</row>
    <row r="983" spans="1:13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</row>
    <row r="984" spans="1:13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</row>
    <row r="985" spans="1:13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</row>
    <row r="986" spans="1:13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</row>
    <row r="987" spans="1:13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</row>
    <row r="988" spans="1:13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</row>
    <row r="989" spans="1:13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</row>
    <row r="990" spans="1:13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</row>
    <row r="991" spans="1:13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</row>
    <row r="992" spans="1:13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</row>
    <row r="993" spans="1:13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</row>
    <row r="994" spans="1:13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</row>
    <row r="995" spans="1:13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</row>
    <row r="996" spans="1:13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</row>
    <row r="997" spans="1:13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</row>
    <row r="998" spans="1:13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</row>
    <row r="999" spans="1:13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</row>
    <row r="1000" spans="1:13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</row>
    <row r="1001" spans="1:13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</row>
    <row r="1002" spans="1:13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</row>
    <row r="1003" spans="1:13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</row>
    <row r="1004" spans="1:13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</row>
    <row r="1005" spans="1:13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</row>
    <row r="1006" spans="1:13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</row>
    <row r="1007" spans="1:13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</row>
    <row r="1008" spans="1:13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</row>
    <row r="1009" spans="1:13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</row>
    <row r="1010" spans="1:13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</row>
    <row r="1011" spans="1:13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</row>
    <row r="1012" spans="1:13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</row>
    <row r="1013" spans="1:13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</row>
    <row r="1014" spans="1:13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</row>
    <row r="1015" spans="1:13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</row>
    <row r="1016" spans="1:13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</row>
    <row r="1017" spans="1:13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</row>
    <row r="1018" spans="1:13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</row>
    <row r="1019" spans="1:13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</row>
    <row r="1020" spans="1:13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</row>
    <row r="1021" spans="1:13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</row>
    <row r="1022" spans="1:13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</row>
    <row r="1023" spans="1:13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</row>
    <row r="1024" spans="1:13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</row>
    <row r="1025" spans="1:13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</row>
    <row r="1026" spans="1:13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</row>
    <row r="1027" spans="1:13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</row>
    <row r="1028" spans="1:13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</row>
    <row r="1029" spans="1:13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</row>
    <row r="1030" spans="1:13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</row>
    <row r="1031" spans="1:13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</row>
    <row r="1032" spans="1:13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</row>
    <row r="1033" spans="1:13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</row>
    <row r="1034" spans="1:13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</row>
    <row r="1035" spans="1:13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</row>
    <row r="1036" spans="1:13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</row>
    <row r="1037" spans="1:13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</row>
    <row r="1038" spans="1:13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</row>
    <row r="1039" spans="1:13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</row>
    <row r="1040" spans="1:13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</row>
    <row r="1041" spans="1:13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</row>
    <row r="1042" spans="1:13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</row>
    <row r="1043" spans="1:13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</row>
    <row r="1044" spans="1:13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</row>
    <row r="1045" spans="1:13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</row>
    <row r="1046" spans="1:13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</row>
    <row r="1047" spans="1:13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</row>
    <row r="1048" spans="1:13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</row>
    <row r="1049" spans="1:13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</row>
    <row r="1050" spans="1:13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</row>
    <row r="1051" spans="1:13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</row>
    <row r="1052" spans="1:13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</row>
    <row r="1053" spans="1:13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</row>
    <row r="1054" spans="1:13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</row>
    <row r="1055" spans="1:13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</row>
    <row r="1056" spans="1:13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</row>
    <row r="1057" spans="1:13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</row>
    <row r="1058" spans="1:13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</row>
    <row r="1059" spans="1:13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</row>
    <row r="1060" spans="1:13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</row>
    <row r="1061" spans="1:13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</row>
    <row r="1062" spans="1:13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</row>
    <row r="1063" spans="1:13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</row>
    <row r="1064" spans="1:13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</row>
    <row r="1065" spans="1:13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</row>
    <row r="1066" spans="1:13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</row>
    <row r="1067" spans="1:13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</row>
    <row r="1068" spans="1:13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</row>
    <row r="1069" spans="1:13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</row>
    <row r="1070" spans="1:13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</row>
    <row r="1071" spans="1:13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</row>
    <row r="1072" spans="1:13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</row>
    <row r="1073" spans="1:13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</row>
    <row r="1074" spans="1:13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</row>
    <row r="1075" spans="1:13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</row>
    <row r="1076" spans="1:13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</row>
    <row r="1077" spans="1:13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</row>
    <row r="1078" spans="1:13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</row>
    <row r="1079" spans="1:13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</row>
    <row r="1080" spans="1:13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</row>
    <row r="1081" spans="1:13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</row>
    <row r="1082" spans="1:13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</row>
    <row r="1083" spans="1:13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</row>
    <row r="1084" spans="1:13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</row>
    <row r="1085" spans="1:13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</row>
    <row r="1086" spans="1:13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</row>
    <row r="1087" spans="1:13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</row>
    <row r="1088" spans="1:13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</row>
    <row r="1089" spans="1:13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</row>
    <row r="1090" spans="1:13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</row>
    <row r="1091" spans="1:13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</row>
    <row r="1092" spans="1:13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</row>
    <row r="1093" spans="1:13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</row>
    <row r="1094" spans="1:13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</row>
    <row r="1095" spans="1:13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</row>
    <row r="1096" spans="1:13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</row>
    <row r="1097" spans="1:13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</row>
    <row r="1098" spans="1:13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</row>
    <row r="1099" spans="1:13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</row>
    <row r="1100" spans="1:13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</row>
    <row r="1101" spans="1:13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</row>
    <row r="1102" spans="1:13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</row>
    <row r="1103" spans="1:13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</row>
    <row r="1104" spans="1:13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</row>
    <row r="1105" spans="1:13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</row>
    <row r="1106" spans="1:13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</row>
    <row r="1107" spans="1:13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</row>
    <row r="1108" spans="1:13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</row>
    <row r="1109" spans="1:13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</row>
    <row r="1110" spans="1:13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</row>
    <row r="1111" spans="1:13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</row>
    <row r="1112" spans="1:13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</row>
    <row r="1113" spans="1:13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</row>
    <row r="1114" spans="1:13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</row>
    <row r="1115" spans="1:13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</row>
    <row r="1116" spans="1:13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</row>
    <row r="1117" spans="1:13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</row>
    <row r="1118" spans="1:13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</row>
    <row r="1119" spans="1:13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</row>
    <row r="1120" spans="1:13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</row>
    <row r="1121" spans="1:13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</row>
    <row r="1122" spans="1:13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</row>
    <row r="1123" spans="1:13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</row>
    <row r="1124" spans="1:13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</row>
    <row r="1125" spans="1:13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</row>
    <row r="1126" spans="1:13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</row>
    <row r="1127" spans="1:13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</row>
    <row r="1128" spans="1:13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</row>
    <row r="1129" spans="1:13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</row>
    <row r="1130" spans="1:13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</row>
    <row r="1131" spans="1:13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</row>
    <row r="1132" spans="1:13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</row>
    <row r="1133" spans="1:13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</row>
    <row r="1134" spans="1:13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</row>
    <row r="1135" spans="1:13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</row>
    <row r="1136" spans="1:13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</row>
    <row r="1137" spans="1:13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</row>
    <row r="1138" spans="1:13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</row>
    <row r="1139" spans="1:13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</row>
    <row r="1140" spans="1:13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</row>
    <row r="1141" spans="1:13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</row>
    <row r="1142" spans="1:13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</row>
    <row r="1143" spans="1:13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</row>
    <row r="1144" spans="1:13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</row>
    <row r="1145" spans="1:13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</row>
    <row r="1146" spans="1:13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</row>
    <row r="1147" spans="1:13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</row>
    <row r="1148" spans="1:13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</row>
    <row r="1149" spans="1:13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</row>
    <row r="1150" spans="1:13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</row>
    <row r="1151" spans="1:13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</row>
    <row r="1152" spans="1:13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</row>
    <row r="1153" spans="1:13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</row>
    <row r="1154" spans="1:13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</row>
    <row r="1155" spans="1:13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</row>
    <row r="1156" spans="1:13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</row>
    <row r="1157" spans="1:13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</row>
    <row r="1158" spans="1:13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</row>
    <row r="1159" spans="1:13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</row>
    <row r="1160" spans="1:13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</row>
    <row r="1161" spans="1:13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</row>
    <row r="1162" spans="1:13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</row>
    <row r="1163" spans="1:13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</row>
    <row r="1164" spans="1:13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</row>
    <row r="1165" spans="1:13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</row>
    <row r="1166" spans="1:13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</row>
    <row r="1167" spans="1:13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</row>
    <row r="1168" spans="1:13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</row>
    <row r="1169" spans="1:13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</row>
    <row r="1170" spans="1:13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</row>
    <row r="1171" spans="1:13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</row>
    <row r="1172" spans="1:13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</row>
    <row r="1173" spans="1:13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</row>
    <row r="1174" spans="1:13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</row>
    <row r="1175" spans="1:13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</row>
    <row r="1176" spans="1:13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</row>
    <row r="1177" spans="1:13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</row>
    <row r="1178" spans="1:13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</row>
    <row r="1179" spans="1:13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</row>
    <row r="1180" spans="1:13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</row>
    <row r="1181" spans="1:13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</row>
    <row r="1182" spans="1:13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</row>
    <row r="1183" spans="1:13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</row>
    <row r="1184" spans="1:13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</row>
    <row r="1185" spans="1:13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</row>
    <row r="1186" spans="1:13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</row>
    <row r="1187" spans="1:13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</row>
    <row r="1188" spans="1:13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</row>
    <row r="1189" spans="1:13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</row>
    <row r="1190" spans="1:13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</row>
    <row r="1191" spans="1:13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</row>
    <row r="1192" spans="1:13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</row>
    <row r="1193" spans="1:13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</row>
    <row r="1194" spans="1:13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</row>
    <row r="1195" spans="1:13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</row>
    <row r="1196" spans="1:13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</row>
    <row r="1197" spans="1:13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</row>
    <row r="1198" spans="1:13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</row>
    <row r="1199" spans="1:13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</row>
    <row r="1200" spans="1:13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</row>
    <row r="1201" spans="1:13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</row>
    <row r="1202" spans="1:13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</row>
    <row r="1203" spans="1:13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</row>
    <row r="1204" spans="1:13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</row>
    <row r="1205" spans="1:13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</row>
    <row r="1206" spans="1:13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</row>
    <row r="1207" spans="1:13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</row>
    <row r="1208" spans="1:13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</row>
    <row r="1209" spans="1:13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</row>
    <row r="1210" spans="1:13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</row>
    <row r="1211" spans="1:13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</row>
    <row r="1212" spans="1:13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</row>
    <row r="1213" spans="1:13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</row>
    <row r="1214" spans="1:13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</row>
    <row r="1215" spans="1:13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</row>
    <row r="1216" spans="1:13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</row>
    <row r="1217" spans="1:13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</row>
    <row r="1218" spans="1:13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</row>
    <row r="1219" spans="1:13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</row>
    <row r="1220" spans="1:13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</row>
    <row r="1221" spans="1:13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</row>
    <row r="1222" spans="1:13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</row>
    <row r="1223" spans="1:13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</row>
    <row r="1224" spans="1:13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</row>
    <row r="1225" spans="1:13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</row>
    <row r="1226" spans="1:13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</row>
    <row r="1227" spans="1:13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</row>
    <row r="1228" spans="1:13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</row>
    <row r="1229" spans="1:13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</row>
    <row r="1230" spans="1:13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</row>
    <row r="1231" spans="1:13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</row>
    <row r="1232" spans="1:13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</row>
    <row r="1233" spans="1:13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</row>
    <row r="1234" spans="1:13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</row>
    <row r="1235" spans="1:13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</row>
    <row r="1236" spans="1:13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</row>
    <row r="1237" spans="1:13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</row>
    <row r="1238" spans="1:13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</row>
    <row r="1239" spans="1:13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</row>
    <row r="1240" spans="1:13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</row>
    <row r="1241" spans="1:13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</row>
    <row r="1242" spans="1:13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</row>
    <row r="1243" spans="1:13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</row>
    <row r="1244" spans="1:13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</row>
    <row r="1245" spans="1:13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</row>
    <row r="1246" spans="1:13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</row>
    <row r="1247" spans="1:13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</row>
    <row r="1248" spans="1:13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</row>
    <row r="1249" spans="1:13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</row>
    <row r="1250" spans="1:13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</row>
    <row r="1251" spans="1:13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</row>
    <row r="1252" spans="1:13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</row>
    <row r="1253" spans="1:13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</row>
    <row r="1254" spans="1:13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</row>
    <row r="1255" spans="1:13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</row>
    <row r="1256" spans="1:13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</row>
    <row r="1257" spans="1:13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</row>
    <row r="1258" spans="1:13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</row>
    <row r="1259" spans="1:13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</row>
    <row r="1260" spans="1:13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</row>
    <row r="1261" spans="1:13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</row>
    <row r="1262" spans="1:13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</row>
    <row r="1263" spans="1:13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</row>
    <row r="1264" spans="1:13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</row>
    <row r="1265" spans="1:13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</row>
    <row r="1266" spans="1:13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</row>
    <row r="1267" spans="1:13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</row>
    <row r="1268" spans="1:13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</row>
    <row r="1269" spans="1:13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</row>
    <row r="1270" spans="1:13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</row>
    <row r="1271" spans="1:13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</row>
    <row r="1272" spans="1:13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</row>
    <row r="1273" spans="1:13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</row>
    <row r="1274" spans="1:13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</row>
    <row r="1275" spans="1:13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</row>
    <row r="1276" spans="1:13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</row>
    <row r="1277" spans="1:13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</row>
    <row r="1278" spans="1:13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</row>
    <row r="1279" spans="1:13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</row>
    <row r="1280" spans="1:13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</row>
    <row r="1281" spans="1:13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</row>
    <row r="1282" spans="1:13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</row>
    <row r="1283" spans="1:13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</row>
    <row r="1284" spans="1:13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</row>
    <row r="1285" spans="1:13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</row>
    <row r="1286" spans="1:13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</row>
    <row r="1287" spans="1:13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</row>
    <row r="1288" spans="1:13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</row>
    <row r="1289" spans="1:13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</row>
    <row r="1290" spans="1:13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</row>
    <row r="1291" spans="1:13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</row>
    <row r="1292" spans="1:13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</row>
    <row r="1293" spans="1:13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</row>
    <row r="1294" spans="1:13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</row>
    <row r="1295" spans="1:13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</row>
    <row r="1296" spans="1:13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</row>
    <row r="1297" spans="1:13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</row>
    <row r="1298" spans="1:13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</row>
    <row r="1299" spans="1:13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</row>
    <row r="1300" spans="1:13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</row>
    <row r="1301" spans="1:13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</row>
    <row r="1302" spans="1:13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</row>
    <row r="1303" spans="1:13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</row>
    <row r="1304" spans="1:13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</row>
    <row r="1305" spans="1:13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</row>
    <row r="1306" spans="1:13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</row>
    <row r="1307" spans="1:13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</row>
    <row r="1308" spans="1:13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</row>
    <row r="1309" spans="1:13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</row>
    <row r="1310" spans="1:13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</row>
    <row r="1311" spans="1:13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</row>
    <row r="1312" spans="1:13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</row>
    <row r="1313" spans="1:13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</row>
    <row r="1314" spans="1:13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</row>
    <row r="1315" spans="1:13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</row>
    <row r="1316" spans="1:13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</row>
    <row r="1317" spans="1:13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</row>
    <row r="1318" spans="1:13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</row>
    <row r="1319" spans="1:13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</row>
    <row r="1320" spans="1:13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</row>
    <row r="1321" spans="1:13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</row>
    <row r="1322" spans="1:13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</row>
    <row r="1323" spans="1:13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1323"/>
  <sheetViews>
    <sheetView zoomScale="70" zoomScaleNormal="70" workbookViewId="0">
      <pane ySplit="1" topLeftCell="A2" activePane="bottomLeft" state="frozen"/>
      <selection activeCell="A12" sqref="A12:AK1525"/>
      <selection pane="bottomLeft" activeCell="M28" sqref="M28"/>
    </sheetView>
  </sheetViews>
  <sheetFormatPr defaultRowHeight="15"/>
  <sheetData>
    <row r="1" spans="1:132">
      <c r="A1" s="12" t="s">
        <v>8</v>
      </c>
      <c r="B1" s="12" t="s">
        <v>12</v>
      </c>
      <c r="C1" s="14" t="s">
        <v>0</v>
      </c>
      <c r="D1" s="14" t="s">
        <v>1</v>
      </c>
      <c r="E1" s="14" t="s">
        <v>2</v>
      </c>
      <c r="F1" s="14" t="s">
        <v>3</v>
      </c>
      <c r="G1" s="14" t="s">
        <v>9</v>
      </c>
      <c r="H1" s="14" t="s">
        <v>10</v>
      </c>
      <c r="I1" s="14" t="s">
        <v>11</v>
      </c>
      <c r="J1" s="7" t="s">
        <v>4</v>
      </c>
      <c r="K1" s="7" t="s">
        <v>5</v>
      </c>
      <c r="L1" s="7" t="s">
        <v>6</v>
      </c>
      <c r="M1" s="7" t="s">
        <v>7</v>
      </c>
      <c r="N1" s="7" t="s">
        <v>9</v>
      </c>
      <c r="O1" s="7" t="s">
        <v>10</v>
      </c>
      <c r="P1" s="7" t="s">
        <v>11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</row>
    <row r="2" spans="1:132">
      <c r="A2" s="12">
        <v>1</v>
      </c>
      <c r="B2" s="12"/>
      <c r="C2" s="14">
        <f>'Match Score and Team Input'!J2</f>
        <v>0</v>
      </c>
      <c r="D2" s="14">
        <f>C2</f>
        <v>0</v>
      </c>
      <c r="E2" s="14">
        <f>D2</f>
        <v>0</v>
      </c>
      <c r="F2" s="14">
        <f>AVERAGE(C2:E2)</f>
        <v>0</v>
      </c>
      <c r="G2" s="14" t="s">
        <v>18</v>
      </c>
      <c r="H2" s="14">
        <f>P2</f>
        <v>0</v>
      </c>
      <c r="I2" s="14">
        <f>F2</f>
        <v>0</v>
      </c>
      <c r="J2" s="7">
        <f>'Match Score and Team Input'!M2</f>
        <v>0</v>
      </c>
      <c r="K2" s="7">
        <f t="shared" ref="K2:L17" si="0">J2</f>
        <v>0</v>
      </c>
      <c r="L2" s="7">
        <f t="shared" si="0"/>
        <v>0</v>
      </c>
      <c r="M2" s="7">
        <f>AVERAGE(J2:L2)</f>
        <v>0</v>
      </c>
      <c r="N2" s="7" t="s">
        <v>18</v>
      </c>
      <c r="O2" s="7">
        <f>I2</f>
        <v>0</v>
      </c>
      <c r="P2" s="7">
        <f>M2</f>
        <v>0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</row>
    <row r="3" spans="1:132">
      <c r="A3" s="12">
        <v>2</v>
      </c>
      <c r="B3" s="12"/>
      <c r="C3" s="14">
        <f>'Match Score and Team Input'!J3</f>
        <v>0</v>
      </c>
      <c r="D3" s="14">
        <f t="shared" ref="D3:E18" si="1">C3</f>
        <v>0</v>
      </c>
      <c r="E3" s="14">
        <f t="shared" si="1"/>
        <v>0</v>
      </c>
      <c r="F3" s="14">
        <f t="shared" ref="F3:F66" si="2">AVERAGE(C3:E3)</f>
        <v>0</v>
      </c>
      <c r="G3" s="14" t="s">
        <v>18</v>
      </c>
      <c r="H3" s="14">
        <f t="shared" ref="H3:H66" si="3">P3</f>
        <v>90</v>
      </c>
      <c r="I3" s="14">
        <f t="shared" ref="I3:I66" si="4">F3</f>
        <v>0</v>
      </c>
      <c r="J3" s="7">
        <f>'Match Score and Team Input'!M3</f>
        <v>90</v>
      </c>
      <c r="K3" s="7">
        <f t="shared" si="0"/>
        <v>90</v>
      </c>
      <c r="L3" s="7">
        <f t="shared" si="0"/>
        <v>90</v>
      </c>
      <c r="M3" s="7">
        <f t="shared" ref="M3:M66" si="5">AVERAGE(J3:L3)</f>
        <v>90</v>
      </c>
      <c r="N3" s="7" t="s">
        <v>18</v>
      </c>
      <c r="O3" s="7">
        <f t="shared" ref="O3:O66" si="6">I3</f>
        <v>0</v>
      </c>
      <c r="P3" s="7">
        <f t="shared" ref="P3:P66" si="7">M3</f>
        <v>90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</row>
    <row r="4" spans="1:132">
      <c r="A4" s="12">
        <v>3</v>
      </c>
      <c r="B4" s="12"/>
      <c r="C4" s="14">
        <f>'Match Score and Team Input'!J4</f>
        <v>0</v>
      </c>
      <c r="D4" s="14">
        <f t="shared" si="1"/>
        <v>0</v>
      </c>
      <c r="E4" s="14">
        <f t="shared" si="1"/>
        <v>0</v>
      </c>
      <c r="F4" s="14">
        <f t="shared" si="2"/>
        <v>0</v>
      </c>
      <c r="G4" s="14" t="s">
        <v>18</v>
      </c>
      <c r="H4" s="14">
        <f t="shared" si="3"/>
        <v>0</v>
      </c>
      <c r="I4" s="14">
        <f t="shared" si="4"/>
        <v>0</v>
      </c>
      <c r="J4" s="7">
        <f>'Match Score and Team Input'!M4</f>
        <v>0</v>
      </c>
      <c r="K4" s="7">
        <f t="shared" si="0"/>
        <v>0</v>
      </c>
      <c r="L4" s="7">
        <f t="shared" si="0"/>
        <v>0</v>
      </c>
      <c r="M4" s="7">
        <f t="shared" si="5"/>
        <v>0</v>
      </c>
      <c r="N4" s="7" t="s">
        <v>18</v>
      </c>
      <c r="O4" s="7">
        <f t="shared" si="6"/>
        <v>0</v>
      </c>
      <c r="P4" s="7">
        <f t="shared" si="7"/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>
      <c r="A5" s="12">
        <v>4</v>
      </c>
      <c r="B5" s="12"/>
      <c r="C5" s="14">
        <f>'Match Score and Team Input'!J5</f>
        <v>0</v>
      </c>
      <c r="D5" s="14">
        <f t="shared" si="1"/>
        <v>0</v>
      </c>
      <c r="E5" s="14">
        <f t="shared" si="1"/>
        <v>0</v>
      </c>
      <c r="F5" s="14">
        <f t="shared" si="2"/>
        <v>0</v>
      </c>
      <c r="G5" s="14" t="s">
        <v>18</v>
      </c>
      <c r="H5" s="14">
        <f t="shared" si="3"/>
        <v>0</v>
      </c>
      <c r="I5" s="14">
        <f t="shared" si="4"/>
        <v>0</v>
      </c>
      <c r="J5" s="7">
        <f>'Match Score and Team Input'!M5</f>
        <v>0</v>
      </c>
      <c r="K5" s="7">
        <f t="shared" si="0"/>
        <v>0</v>
      </c>
      <c r="L5" s="7">
        <f t="shared" si="0"/>
        <v>0</v>
      </c>
      <c r="M5" s="7">
        <f t="shared" si="5"/>
        <v>0</v>
      </c>
      <c r="N5" s="7" t="s">
        <v>18</v>
      </c>
      <c r="O5" s="7">
        <f t="shared" si="6"/>
        <v>0</v>
      </c>
      <c r="P5" s="7">
        <f t="shared" si="7"/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>
      <c r="A6" s="12">
        <v>5</v>
      </c>
      <c r="B6" s="12"/>
      <c r="C6" s="14">
        <f>'Match Score and Team Input'!J6</f>
        <v>0</v>
      </c>
      <c r="D6" s="14">
        <f t="shared" si="1"/>
        <v>0</v>
      </c>
      <c r="E6" s="14">
        <f t="shared" si="1"/>
        <v>0</v>
      </c>
      <c r="F6" s="14">
        <f t="shared" si="2"/>
        <v>0</v>
      </c>
      <c r="G6" s="14" t="s">
        <v>18</v>
      </c>
      <c r="H6" s="14">
        <f t="shared" si="3"/>
        <v>50</v>
      </c>
      <c r="I6" s="14">
        <f t="shared" si="4"/>
        <v>0</v>
      </c>
      <c r="J6" s="7">
        <f>'Match Score and Team Input'!M6</f>
        <v>50</v>
      </c>
      <c r="K6" s="7">
        <f t="shared" si="0"/>
        <v>50</v>
      </c>
      <c r="L6" s="7">
        <f t="shared" si="0"/>
        <v>50</v>
      </c>
      <c r="M6" s="7">
        <f t="shared" si="5"/>
        <v>50</v>
      </c>
      <c r="N6" s="7" t="s">
        <v>18</v>
      </c>
      <c r="O6" s="7">
        <f t="shared" si="6"/>
        <v>0</v>
      </c>
      <c r="P6" s="7">
        <f t="shared" si="7"/>
        <v>50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>
      <c r="A7" s="12">
        <v>6</v>
      </c>
      <c r="B7" s="12"/>
      <c r="C7" s="14">
        <f>'Match Score and Team Input'!J7</f>
        <v>50</v>
      </c>
      <c r="D7" s="14">
        <f t="shared" si="1"/>
        <v>50</v>
      </c>
      <c r="E7" s="14">
        <f t="shared" si="1"/>
        <v>50</v>
      </c>
      <c r="F7" s="14">
        <f t="shared" si="2"/>
        <v>50</v>
      </c>
      <c r="G7" s="14" t="s">
        <v>18</v>
      </c>
      <c r="H7" s="14">
        <f t="shared" si="3"/>
        <v>0</v>
      </c>
      <c r="I7" s="14">
        <f t="shared" si="4"/>
        <v>50</v>
      </c>
      <c r="J7" s="7">
        <f>'Match Score and Team Input'!M7</f>
        <v>0</v>
      </c>
      <c r="K7" s="7">
        <f t="shared" si="0"/>
        <v>0</v>
      </c>
      <c r="L7" s="7">
        <f t="shared" si="0"/>
        <v>0</v>
      </c>
      <c r="M7" s="7">
        <f t="shared" si="5"/>
        <v>0</v>
      </c>
      <c r="N7" s="7" t="s">
        <v>18</v>
      </c>
      <c r="O7" s="7">
        <f t="shared" si="6"/>
        <v>50</v>
      </c>
      <c r="P7" s="7">
        <f t="shared" si="7"/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</row>
    <row r="8" spans="1:132">
      <c r="A8" s="12">
        <v>7</v>
      </c>
      <c r="B8" s="12"/>
      <c r="C8" s="14">
        <f>'Match Score and Team Input'!J8</f>
        <v>0</v>
      </c>
      <c r="D8" s="14">
        <f t="shared" si="1"/>
        <v>0</v>
      </c>
      <c r="E8" s="14">
        <f t="shared" si="1"/>
        <v>0</v>
      </c>
      <c r="F8" s="14">
        <f t="shared" si="2"/>
        <v>0</v>
      </c>
      <c r="G8" s="14" t="s">
        <v>18</v>
      </c>
      <c r="H8" s="14">
        <f t="shared" si="3"/>
        <v>0</v>
      </c>
      <c r="I8" s="14">
        <f t="shared" si="4"/>
        <v>0</v>
      </c>
      <c r="J8" s="7">
        <f>'Match Score and Team Input'!M8</f>
        <v>0</v>
      </c>
      <c r="K8" s="7">
        <f t="shared" si="0"/>
        <v>0</v>
      </c>
      <c r="L8" s="7">
        <f t="shared" si="0"/>
        <v>0</v>
      </c>
      <c r="M8" s="7">
        <f t="shared" si="5"/>
        <v>0</v>
      </c>
      <c r="N8" s="7" t="s">
        <v>18</v>
      </c>
      <c r="O8" s="7">
        <f t="shared" si="6"/>
        <v>0</v>
      </c>
      <c r="P8" s="7">
        <f t="shared" si="7"/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</row>
    <row r="9" spans="1:132">
      <c r="A9" s="12">
        <v>8</v>
      </c>
      <c r="B9" s="12"/>
      <c r="C9" s="14">
        <f>'Match Score and Team Input'!J9</f>
        <v>0</v>
      </c>
      <c r="D9" s="14">
        <f t="shared" si="1"/>
        <v>0</v>
      </c>
      <c r="E9" s="14">
        <f t="shared" si="1"/>
        <v>0</v>
      </c>
      <c r="F9" s="14">
        <f t="shared" si="2"/>
        <v>0</v>
      </c>
      <c r="G9" s="14" t="s">
        <v>18</v>
      </c>
      <c r="H9" s="14">
        <f t="shared" si="3"/>
        <v>0</v>
      </c>
      <c r="I9" s="14">
        <f t="shared" si="4"/>
        <v>0</v>
      </c>
      <c r="J9" s="7">
        <f>'Match Score and Team Input'!M9</f>
        <v>0</v>
      </c>
      <c r="K9" s="7">
        <f t="shared" si="0"/>
        <v>0</v>
      </c>
      <c r="L9" s="7">
        <f t="shared" si="0"/>
        <v>0</v>
      </c>
      <c r="M9" s="7">
        <f t="shared" si="5"/>
        <v>0</v>
      </c>
      <c r="N9" s="7" t="s">
        <v>18</v>
      </c>
      <c r="O9" s="7">
        <f t="shared" si="6"/>
        <v>0</v>
      </c>
      <c r="P9" s="7">
        <f t="shared" si="7"/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</row>
    <row r="10" spans="1:132">
      <c r="A10" s="12">
        <v>9</v>
      </c>
      <c r="B10" s="12"/>
      <c r="C10" s="14">
        <f>'Match Score and Team Input'!J10</f>
        <v>20</v>
      </c>
      <c r="D10" s="14">
        <f t="shared" si="1"/>
        <v>20</v>
      </c>
      <c r="E10" s="14">
        <f t="shared" si="1"/>
        <v>20</v>
      </c>
      <c r="F10" s="14">
        <f t="shared" si="2"/>
        <v>20</v>
      </c>
      <c r="G10" s="14" t="s">
        <v>18</v>
      </c>
      <c r="H10" s="14">
        <f t="shared" si="3"/>
        <v>0</v>
      </c>
      <c r="I10" s="14">
        <f t="shared" si="4"/>
        <v>20</v>
      </c>
      <c r="J10" s="7">
        <f>'Match Score and Team Input'!M10</f>
        <v>0</v>
      </c>
      <c r="K10" s="7">
        <f t="shared" si="0"/>
        <v>0</v>
      </c>
      <c r="L10" s="7">
        <f t="shared" si="0"/>
        <v>0</v>
      </c>
      <c r="M10" s="7">
        <f t="shared" si="5"/>
        <v>0</v>
      </c>
      <c r="N10" s="7" t="s">
        <v>18</v>
      </c>
      <c r="O10" s="7">
        <f t="shared" si="6"/>
        <v>20</v>
      </c>
      <c r="P10" s="7">
        <f t="shared" si="7"/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</row>
    <row r="11" spans="1:132">
      <c r="A11" s="12">
        <v>10</v>
      </c>
      <c r="B11" s="12"/>
      <c r="C11" s="14">
        <f>'Match Score and Team Input'!J11</f>
        <v>50</v>
      </c>
      <c r="D11" s="14">
        <f t="shared" si="1"/>
        <v>50</v>
      </c>
      <c r="E11" s="14">
        <f t="shared" si="1"/>
        <v>50</v>
      </c>
      <c r="F11" s="14">
        <f t="shared" si="2"/>
        <v>50</v>
      </c>
      <c r="G11" s="14" t="s">
        <v>18</v>
      </c>
      <c r="H11" s="14">
        <f t="shared" si="3"/>
        <v>0</v>
      </c>
      <c r="I11" s="14">
        <f t="shared" si="4"/>
        <v>50</v>
      </c>
      <c r="J11" s="7">
        <f>'Match Score and Team Input'!M11</f>
        <v>0</v>
      </c>
      <c r="K11" s="7">
        <f t="shared" si="0"/>
        <v>0</v>
      </c>
      <c r="L11" s="7">
        <f t="shared" si="0"/>
        <v>0</v>
      </c>
      <c r="M11" s="7">
        <f t="shared" si="5"/>
        <v>0</v>
      </c>
      <c r="N11" s="7" t="s">
        <v>18</v>
      </c>
      <c r="O11" s="7">
        <f t="shared" si="6"/>
        <v>50</v>
      </c>
      <c r="P11" s="7">
        <f t="shared" si="7"/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>
      <c r="A12" s="12">
        <v>11</v>
      </c>
      <c r="B12" s="12"/>
      <c r="C12" s="14">
        <f>'Match Score and Team Input'!J12</f>
        <v>0</v>
      </c>
      <c r="D12" s="14">
        <f t="shared" si="1"/>
        <v>0</v>
      </c>
      <c r="E12" s="14">
        <f t="shared" si="1"/>
        <v>0</v>
      </c>
      <c r="F12" s="14">
        <f t="shared" si="2"/>
        <v>0</v>
      </c>
      <c r="G12" s="14" t="s">
        <v>18</v>
      </c>
      <c r="H12" s="14">
        <f t="shared" si="3"/>
        <v>0</v>
      </c>
      <c r="I12" s="14">
        <f t="shared" si="4"/>
        <v>0</v>
      </c>
      <c r="J12" s="7">
        <f>'Match Score and Team Input'!M12</f>
        <v>0</v>
      </c>
      <c r="K12" s="7">
        <f t="shared" si="0"/>
        <v>0</v>
      </c>
      <c r="L12" s="7">
        <f t="shared" si="0"/>
        <v>0</v>
      </c>
      <c r="M12" s="7">
        <f t="shared" si="5"/>
        <v>0</v>
      </c>
      <c r="N12" s="7" t="s">
        <v>18</v>
      </c>
      <c r="O12" s="7">
        <f t="shared" si="6"/>
        <v>0</v>
      </c>
      <c r="P12" s="7">
        <f t="shared" si="7"/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</row>
    <row r="13" spans="1:132">
      <c r="A13" s="12">
        <v>12</v>
      </c>
      <c r="B13" s="12"/>
      <c r="C13" s="14">
        <f>'Match Score and Team Input'!J13</f>
        <v>0</v>
      </c>
      <c r="D13" s="14">
        <f t="shared" si="1"/>
        <v>0</v>
      </c>
      <c r="E13" s="14">
        <f t="shared" si="1"/>
        <v>0</v>
      </c>
      <c r="F13" s="14">
        <f t="shared" si="2"/>
        <v>0</v>
      </c>
      <c r="G13" s="14" t="s">
        <v>18</v>
      </c>
      <c r="H13" s="14">
        <f t="shared" si="3"/>
        <v>0</v>
      </c>
      <c r="I13" s="14">
        <f t="shared" si="4"/>
        <v>0</v>
      </c>
      <c r="J13" s="7">
        <f>'Match Score and Team Input'!M13</f>
        <v>0</v>
      </c>
      <c r="K13" s="7">
        <f t="shared" si="0"/>
        <v>0</v>
      </c>
      <c r="L13" s="7">
        <f t="shared" si="0"/>
        <v>0</v>
      </c>
      <c r="M13" s="7">
        <f t="shared" si="5"/>
        <v>0</v>
      </c>
      <c r="N13" s="7" t="s">
        <v>18</v>
      </c>
      <c r="O13" s="7">
        <f t="shared" si="6"/>
        <v>0</v>
      </c>
      <c r="P13" s="7">
        <f t="shared" si="7"/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</row>
    <row r="14" spans="1:132">
      <c r="A14" s="12">
        <v>13</v>
      </c>
      <c r="B14" s="12"/>
      <c r="C14" s="14">
        <f>'Match Score and Team Input'!J14</f>
        <v>0</v>
      </c>
      <c r="D14" s="14">
        <f t="shared" si="1"/>
        <v>0</v>
      </c>
      <c r="E14" s="14">
        <f t="shared" si="1"/>
        <v>0</v>
      </c>
      <c r="F14" s="14">
        <f t="shared" si="2"/>
        <v>0</v>
      </c>
      <c r="G14" s="14" t="s">
        <v>18</v>
      </c>
      <c r="H14" s="14">
        <f t="shared" si="3"/>
        <v>0</v>
      </c>
      <c r="I14" s="14">
        <f t="shared" si="4"/>
        <v>0</v>
      </c>
      <c r="J14" s="7">
        <f>'Match Score and Team Input'!M14</f>
        <v>0</v>
      </c>
      <c r="K14" s="7">
        <f t="shared" si="0"/>
        <v>0</v>
      </c>
      <c r="L14" s="7">
        <f t="shared" si="0"/>
        <v>0</v>
      </c>
      <c r="M14" s="7">
        <f t="shared" si="5"/>
        <v>0</v>
      </c>
      <c r="N14" s="7" t="s">
        <v>18</v>
      </c>
      <c r="O14" s="7">
        <f t="shared" si="6"/>
        <v>0</v>
      </c>
      <c r="P14" s="7">
        <f t="shared" si="7"/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</row>
    <row r="15" spans="1:132">
      <c r="A15" s="12">
        <v>14</v>
      </c>
      <c r="B15" s="12"/>
      <c r="C15" s="14">
        <f>'Match Score and Team Input'!J15</f>
        <v>0</v>
      </c>
      <c r="D15" s="14">
        <f t="shared" si="1"/>
        <v>0</v>
      </c>
      <c r="E15" s="14">
        <f t="shared" si="1"/>
        <v>0</v>
      </c>
      <c r="F15" s="14">
        <f t="shared" si="2"/>
        <v>0</v>
      </c>
      <c r="G15" s="14" t="s">
        <v>18</v>
      </c>
      <c r="H15" s="14">
        <f t="shared" si="3"/>
        <v>0</v>
      </c>
      <c r="I15" s="14">
        <f t="shared" si="4"/>
        <v>0</v>
      </c>
      <c r="J15" s="7">
        <f>'Match Score and Team Input'!M15</f>
        <v>0</v>
      </c>
      <c r="K15" s="7">
        <f t="shared" si="0"/>
        <v>0</v>
      </c>
      <c r="L15" s="7">
        <f t="shared" si="0"/>
        <v>0</v>
      </c>
      <c r="M15" s="7">
        <f t="shared" si="5"/>
        <v>0</v>
      </c>
      <c r="N15" s="7" t="s">
        <v>18</v>
      </c>
      <c r="O15" s="7">
        <f t="shared" si="6"/>
        <v>0</v>
      </c>
      <c r="P15" s="7">
        <f t="shared" si="7"/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</row>
    <row r="16" spans="1:132">
      <c r="A16" s="12">
        <v>15</v>
      </c>
      <c r="B16" s="12"/>
      <c r="C16" s="14">
        <f>'Match Score and Team Input'!J16</f>
        <v>20</v>
      </c>
      <c r="D16" s="14">
        <f t="shared" si="1"/>
        <v>20</v>
      </c>
      <c r="E16" s="14">
        <f t="shared" si="1"/>
        <v>20</v>
      </c>
      <c r="F16" s="14">
        <f t="shared" si="2"/>
        <v>20</v>
      </c>
      <c r="G16" s="14" t="s">
        <v>18</v>
      </c>
      <c r="H16" s="14">
        <f t="shared" si="3"/>
        <v>0</v>
      </c>
      <c r="I16" s="14">
        <f t="shared" si="4"/>
        <v>20</v>
      </c>
      <c r="J16" s="7">
        <f>'Match Score and Team Input'!M16</f>
        <v>0</v>
      </c>
      <c r="K16" s="7">
        <f t="shared" si="0"/>
        <v>0</v>
      </c>
      <c r="L16" s="7">
        <f t="shared" si="0"/>
        <v>0</v>
      </c>
      <c r="M16" s="7">
        <f t="shared" si="5"/>
        <v>0</v>
      </c>
      <c r="N16" s="7" t="s">
        <v>18</v>
      </c>
      <c r="O16" s="7">
        <f t="shared" si="6"/>
        <v>20</v>
      </c>
      <c r="P16" s="7">
        <f t="shared" si="7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</row>
    <row r="17" spans="1:132">
      <c r="A17" s="12">
        <v>16</v>
      </c>
      <c r="B17" s="12"/>
      <c r="C17" s="14">
        <f>'Match Score and Team Input'!J17</f>
        <v>0</v>
      </c>
      <c r="D17" s="14">
        <f t="shared" si="1"/>
        <v>0</v>
      </c>
      <c r="E17" s="14">
        <f t="shared" si="1"/>
        <v>0</v>
      </c>
      <c r="F17" s="14">
        <f t="shared" si="2"/>
        <v>0</v>
      </c>
      <c r="G17" s="14" t="s">
        <v>18</v>
      </c>
      <c r="H17" s="14">
        <f t="shared" si="3"/>
        <v>0</v>
      </c>
      <c r="I17" s="14">
        <f t="shared" si="4"/>
        <v>0</v>
      </c>
      <c r="J17" s="7">
        <f>'Match Score and Team Input'!M17</f>
        <v>0</v>
      </c>
      <c r="K17" s="7">
        <f t="shared" si="0"/>
        <v>0</v>
      </c>
      <c r="L17" s="7">
        <f t="shared" si="0"/>
        <v>0</v>
      </c>
      <c r="M17" s="7">
        <f t="shared" si="5"/>
        <v>0</v>
      </c>
      <c r="N17" s="7" t="s">
        <v>18</v>
      </c>
      <c r="O17" s="7">
        <f t="shared" si="6"/>
        <v>0</v>
      </c>
      <c r="P17" s="7">
        <f t="shared" si="7"/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</row>
    <row r="18" spans="1:132">
      <c r="A18" s="12">
        <v>17</v>
      </c>
      <c r="B18" s="12"/>
      <c r="C18" s="14">
        <f>'Match Score and Team Input'!J18</f>
        <v>0</v>
      </c>
      <c r="D18" s="14">
        <f t="shared" si="1"/>
        <v>0</v>
      </c>
      <c r="E18" s="14">
        <f t="shared" si="1"/>
        <v>0</v>
      </c>
      <c r="F18" s="14">
        <f t="shared" si="2"/>
        <v>0</v>
      </c>
      <c r="G18" s="14" t="s">
        <v>18</v>
      </c>
      <c r="H18" s="14">
        <f t="shared" si="3"/>
        <v>0</v>
      </c>
      <c r="I18" s="14">
        <f t="shared" si="4"/>
        <v>0</v>
      </c>
      <c r="J18" s="7">
        <f>'Match Score and Team Input'!M18</f>
        <v>0</v>
      </c>
      <c r="K18" s="7">
        <f t="shared" ref="K18:L33" si="8">J18</f>
        <v>0</v>
      </c>
      <c r="L18" s="7">
        <f t="shared" si="8"/>
        <v>0</v>
      </c>
      <c r="M18" s="7">
        <f t="shared" si="5"/>
        <v>0</v>
      </c>
      <c r="N18" s="7" t="s">
        <v>18</v>
      </c>
      <c r="O18" s="7">
        <f t="shared" si="6"/>
        <v>0</v>
      </c>
      <c r="P18" s="7">
        <f t="shared" si="7"/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</row>
    <row r="19" spans="1:132">
      <c r="A19" s="12">
        <v>18</v>
      </c>
      <c r="B19" s="12"/>
      <c r="C19" s="14">
        <f>'Match Score and Team Input'!J19</f>
        <v>50</v>
      </c>
      <c r="D19" s="14">
        <f t="shared" ref="D19:E34" si="9">C19</f>
        <v>50</v>
      </c>
      <c r="E19" s="14">
        <f t="shared" si="9"/>
        <v>50</v>
      </c>
      <c r="F19" s="14">
        <f t="shared" si="2"/>
        <v>50</v>
      </c>
      <c r="G19" s="14" t="s">
        <v>18</v>
      </c>
      <c r="H19" s="14">
        <f t="shared" si="3"/>
        <v>0</v>
      </c>
      <c r="I19" s="14">
        <f t="shared" si="4"/>
        <v>50</v>
      </c>
      <c r="J19" s="7">
        <f>'Match Score and Team Input'!M19</f>
        <v>0</v>
      </c>
      <c r="K19" s="7">
        <f t="shared" si="8"/>
        <v>0</v>
      </c>
      <c r="L19" s="7">
        <f t="shared" si="8"/>
        <v>0</v>
      </c>
      <c r="M19" s="7">
        <f t="shared" si="5"/>
        <v>0</v>
      </c>
      <c r="N19" s="7" t="s">
        <v>18</v>
      </c>
      <c r="O19" s="7">
        <f t="shared" si="6"/>
        <v>50</v>
      </c>
      <c r="P19" s="7">
        <f t="shared" si="7"/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</row>
    <row r="20" spans="1:132">
      <c r="A20" s="12">
        <v>19</v>
      </c>
      <c r="B20" s="12"/>
      <c r="C20" s="14">
        <f>'Match Score and Team Input'!J20</f>
        <v>50</v>
      </c>
      <c r="D20" s="14">
        <f t="shared" si="9"/>
        <v>50</v>
      </c>
      <c r="E20" s="14">
        <f t="shared" si="9"/>
        <v>50</v>
      </c>
      <c r="F20" s="14">
        <f t="shared" si="2"/>
        <v>50</v>
      </c>
      <c r="G20" s="14" t="s">
        <v>18</v>
      </c>
      <c r="H20" s="14">
        <f t="shared" si="3"/>
        <v>0</v>
      </c>
      <c r="I20" s="14">
        <f t="shared" si="4"/>
        <v>50</v>
      </c>
      <c r="J20" s="7">
        <f>'Match Score and Team Input'!M20</f>
        <v>0</v>
      </c>
      <c r="K20" s="7">
        <f t="shared" si="8"/>
        <v>0</v>
      </c>
      <c r="L20" s="7">
        <f t="shared" si="8"/>
        <v>0</v>
      </c>
      <c r="M20" s="7">
        <f t="shared" si="5"/>
        <v>0</v>
      </c>
      <c r="N20" s="7" t="s">
        <v>18</v>
      </c>
      <c r="O20" s="7">
        <f t="shared" si="6"/>
        <v>50</v>
      </c>
      <c r="P20" s="7">
        <f t="shared" si="7"/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</row>
    <row r="21" spans="1:132">
      <c r="A21" s="12">
        <v>20</v>
      </c>
      <c r="B21" s="12"/>
      <c r="C21" s="14">
        <f>'Match Score and Team Input'!J21</f>
        <v>0</v>
      </c>
      <c r="D21" s="14">
        <f t="shared" si="9"/>
        <v>0</v>
      </c>
      <c r="E21" s="14">
        <f t="shared" si="9"/>
        <v>0</v>
      </c>
      <c r="F21" s="14">
        <f t="shared" si="2"/>
        <v>0</v>
      </c>
      <c r="G21" s="14" t="s">
        <v>18</v>
      </c>
      <c r="H21" s="14">
        <f t="shared" si="3"/>
        <v>50</v>
      </c>
      <c r="I21" s="14">
        <f t="shared" si="4"/>
        <v>0</v>
      </c>
      <c r="J21" s="7">
        <f>'Match Score and Team Input'!M21</f>
        <v>50</v>
      </c>
      <c r="K21" s="7">
        <f t="shared" si="8"/>
        <v>50</v>
      </c>
      <c r="L21" s="7">
        <f t="shared" si="8"/>
        <v>50</v>
      </c>
      <c r="M21" s="7">
        <f t="shared" si="5"/>
        <v>50</v>
      </c>
      <c r="N21" s="7" t="s">
        <v>18</v>
      </c>
      <c r="O21" s="7">
        <f t="shared" si="6"/>
        <v>0</v>
      </c>
      <c r="P21" s="7">
        <f t="shared" si="7"/>
        <v>50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</row>
    <row r="22" spans="1:132">
      <c r="A22" s="12">
        <v>21</v>
      </c>
      <c r="B22" s="12"/>
      <c r="C22" s="14">
        <f>'Match Score and Team Input'!J22</f>
        <v>0</v>
      </c>
      <c r="D22" s="14">
        <f t="shared" si="9"/>
        <v>0</v>
      </c>
      <c r="E22" s="14">
        <f t="shared" si="9"/>
        <v>0</v>
      </c>
      <c r="F22" s="14">
        <f t="shared" si="2"/>
        <v>0</v>
      </c>
      <c r="G22" s="14" t="s">
        <v>18</v>
      </c>
      <c r="H22" s="14">
        <f t="shared" si="3"/>
        <v>0</v>
      </c>
      <c r="I22" s="14">
        <f t="shared" si="4"/>
        <v>0</v>
      </c>
      <c r="J22" s="7">
        <f>'Match Score and Team Input'!M22</f>
        <v>0</v>
      </c>
      <c r="K22" s="7">
        <f t="shared" si="8"/>
        <v>0</v>
      </c>
      <c r="L22" s="7">
        <f t="shared" si="8"/>
        <v>0</v>
      </c>
      <c r="M22" s="7">
        <f t="shared" si="5"/>
        <v>0</v>
      </c>
      <c r="N22" s="7" t="s">
        <v>18</v>
      </c>
      <c r="O22" s="7">
        <f t="shared" si="6"/>
        <v>0</v>
      </c>
      <c r="P22" s="7">
        <f t="shared" si="7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</row>
    <row r="23" spans="1:132">
      <c r="A23" s="12">
        <v>22</v>
      </c>
      <c r="B23" s="12"/>
      <c r="C23" s="14">
        <f>'Match Score and Team Input'!J23</f>
        <v>0</v>
      </c>
      <c r="D23" s="14">
        <f t="shared" si="9"/>
        <v>0</v>
      </c>
      <c r="E23" s="14">
        <f t="shared" si="9"/>
        <v>0</v>
      </c>
      <c r="F23" s="14">
        <f t="shared" si="2"/>
        <v>0</v>
      </c>
      <c r="G23" s="14" t="s">
        <v>18</v>
      </c>
      <c r="H23" s="14">
        <f t="shared" si="3"/>
        <v>0</v>
      </c>
      <c r="I23" s="14">
        <f t="shared" si="4"/>
        <v>0</v>
      </c>
      <c r="J23" s="7">
        <f>'Match Score and Team Input'!M23</f>
        <v>0</v>
      </c>
      <c r="K23" s="7">
        <f t="shared" si="8"/>
        <v>0</v>
      </c>
      <c r="L23" s="7">
        <f t="shared" si="8"/>
        <v>0</v>
      </c>
      <c r="M23" s="7">
        <f t="shared" si="5"/>
        <v>0</v>
      </c>
      <c r="N23" s="7" t="s">
        <v>18</v>
      </c>
      <c r="O23" s="7">
        <f t="shared" si="6"/>
        <v>0</v>
      </c>
      <c r="P23" s="7">
        <f t="shared" si="7"/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</row>
    <row r="24" spans="1:132">
      <c r="A24" s="12">
        <v>23</v>
      </c>
      <c r="B24" s="12"/>
      <c r="C24" s="14">
        <f>'Match Score and Team Input'!J24</f>
        <v>0</v>
      </c>
      <c r="D24" s="14">
        <f t="shared" si="9"/>
        <v>0</v>
      </c>
      <c r="E24" s="14">
        <f t="shared" si="9"/>
        <v>0</v>
      </c>
      <c r="F24" s="14">
        <f t="shared" si="2"/>
        <v>0</v>
      </c>
      <c r="G24" s="14" t="s">
        <v>18</v>
      </c>
      <c r="H24" s="14">
        <f t="shared" si="3"/>
        <v>20</v>
      </c>
      <c r="I24" s="14">
        <f t="shared" si="4"/>
        <v>0</v>
      </c>
      <c r="J24" s="7">
        <f>'Match Score and Team Input'!M24</f>
        <v>20</v>
      </c>
      <c r="K24" s="7">
        <f t="shared" si="8"/>
        <v>20</v>
      </c>
      <c r="L24" s="7">
        <f t="shared" si="8"/>
        <v>20</v>
      </c>
      <c r="M24" s="7">
        <f t="shared" si="5"/>
        <v>20</v>
      </c>
      <c r="N24" s="7" t="s">
        <v>18</v>
      </c>
      <c r="O24" s="7">
        <f t="shared" si="6"/>
        <v>0</v>
      </c>
      <c r="P24" s="7">
        <f t="shared" si="7"/>
        <v>20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</row>
    <row r="25" spans="1:132">
      <c r="A25" s="12">
        <v>24</v>
      </c>
      <c r="B25" s="12"/>
      <c r="C25" s="14">
        <f>'Match Score and Team Input'!J25</f>
        <v>50</v>
      </c>
      <c r="D25" s="14">
        <f t="shared" si="9"/>
        <v>50</v>
      </c>
      <c r="E25" s="14">
        <f t="shared" si="9"/>
        <v>50</v>
      </c>
      <c r="F25" s="14">
        <f t="shared" si="2"/>
        <v>50</v>
      </c>
      <c r="G25" s="14" t="s">
        <v>18</v>
      </c>
      <c r="H25" s="14">
        <f t="shared" si="3"/>
        <v>0</v>
      </c>
      <c r="I25" s="14">
        <f t="shared" si="4"/>
        <v>50</v>
      </c>
      <c r="J25" s="7">
        <f>'Match Score and Team Input'!M25</f>
        <v>0</v>
      </c>
      <c r="K25" s="7">
        <f t="shared" si="8"/>
        <v>0</v>
      </c>
      <c r="L25" s="7">
        <f t="shared" si="8"/>
        <v>0</v>
      </c>
      <c r="M25" s="7">
        <f t="shared" si="5"/>
        <v>0</v>
      </c>
      <c r="N25" s="7" t="s">
        <v>18</v>
      </c>
      <c r="O25" s="7">
        <f t="shared" si="6"/>
        <v>50</v>
      </c>
      <c r="P25" s="7">
        <f t="shared" si="7"/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</row>
    <row r="26" spans="1:132">
      <c r="A26" s="12">
        <v>25</v>
      </c>
      <c r="B26" s="12"/>
      <c r="C26" s="14">
        <f>'Match Score and Team Input'!J26</f>
        <v>50</v>
      </c>
      <c r="D26" s="14">
        <f t="shared" si="9"/>
        <v>50</v>
      </c>
      <c r="E26" s="14">
        <f t="shared" si="9"/>
        <v>50</v>
      </c>
      <c r="F26" s="14">
        <f t="shared" si="2"/>
        <v>50</v>
      </c>
      <c r="G26" s="14" t="s">
        <v>18</v>
      </c>
      <c r="H26" s="14">
        <f t="shared" si="3"/>
        <v>50</v>
      </c>
      <c r="I26" s="14">
        <f t="shared" si="4"/>
        <v>50</v>
      </c>
      <c r="J26" s="7">
        <f>'Match Score and Team Input'!M26</f>
        <v>50</v>
      </c>
      <c r="K26" s="7">
        <f t="shared" si="8"/>
        <v>50</v>
      </c>
      <c r="L26" s="7">
        <f t="shared" si="8"/>
        <v>50</v>
      </c>
      <c r="M26" s="7">
        <f t="shared" si="5"/>
        <v>50</v>
      </c>
      <c r="N26" s="7" t="s">
        <v>18</v>
      </c>
      <c r="O26" s="7">
        <f t="shared" si="6"/>
        <v>50</v>
      </c>
      <c r="P26" s="7">
        <f t="shared" si="7"/>
        <v>50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</row>
    <row r="27" spans="1:132">
      <c r="A27" s="12">
        <v>26</v>
      </c>
      <c r="B27" s="12"/>
      <c r="C27" s="14">
        <f>'Match Score and Team Input'!J27</f>
        <v>0</v>
      </c>
      <c r="D27" s="14">
        <f t="shared" si="9"/>
        <v>0</v>
      </c>
      <c r="E27" s="14">
        <f t="shared" si="9"/>
        <v>0</v>
      </c>
      <c r="F27" s="14">
        <f t="shared" si="2"/>
        <v>0</v>
      </c>
      <c r="G27" s="14" t="s">
        <v>18</v>
      </c>
      <c r="H27" s="14">
        <f t="shared" si="3"/>
        <v>0</v>
      </c>
      <c r="I27" s="14">
        <f t="shared" si="4"/>
        <v>0</v>
      </c>
      <c r="J27" s="7">
        <f>'Match Score and Team Input'!M27</f>
        <v>0</v>
      </c>
      <c r="K27" s="7">
        <f t="shared" si="8"/>
        <v>0</v>
      </c>
      <c r="L27" s="7">
        <f t="shared" si="8"/>
        <v>0</v>
      </c>
      <c r="M27" s="7">
        <f t="shared" si="5"/>
        <v>0</v>
      </c>
      <c r="N27" s="7" t="s">
        <v>18</v>
      </c>
      <c r="O27" s="7">
        <f t="shared" si="6"/>
        <v>0</v>
      </c>
      <c r="P27" s="7">
        <f t="shared" si="7"/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</row>
    <row r="28" spans="1:132">
      <c r="A28" s="12">
        <v>27</v>
      </c>
      <c r="B28" s="12"/>
      <c r="C28" s="14">
        <f>'Match Score and Team Input'!J28</f>
        <v>0</v>
      </c>
      <c r="D28" s="14">
        <f t="shared" si="9"/>
        <v>0</v>
      </c>
      <c r="E28" s="14">
        <f t="shared" si="9"/>
        <v>0</v>
      </c>
      <c r="F28" s="14">
        <f t="shared" si="2"/>
        <v>0</v>
      </c>
      <c r="G28" s="14" t="s">
        <v>18</v>
      </c>
      <c r="H28" s="14">
        <f t="shared" si="3"/>
        <v>0</v>
      </c>
      <c r="I28" s="14">
        <f t="shared" si="4"/>
        <v>0</v>
      </c>
      <c r="J28" s="7">
        <f>'Match Score and Team Input'!M28</f>
        <v>0</v>
      </c>
      <c r="K28" s="7">
        <f t="shared" si="8"/>
        <v>0</v>
      </c>
      <c r="L28" s="7">
        <f t="shared" si="8"/>
        <v>0</v>
      </c>
      <c r="M28" s="7">
        <f t="shared" si="5"/>
        <v>0</v>
      </c>
      <c r="N28" s="7" t="s">
        <v>18</v>
      </c>
      <c r="O28" s="7">
        <f t="shared" si="6"/>
        <v>0</v>
      </c>
      <c r="P28" s="7">
        <f t="shared" si="7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</row>
    <row r="29" spans="1:132">
      <c r="A29" s="12">
        <v>28</v>
      </c>
      <c r="B29" s="12"/>
      <c r="C29" s="14">
        <f>'Match Score and Team Input'!J29</f>
        <v>0</v>
      </c>
      <c r="D29" s="14">
        <f t="shared" si="9"/>
        <v>0</v>
      </c>
      <c r="E29" s="14">
        <f t="shared" si="9"/>
        <v>0</v>
      </c>
      <c r="F29" s="14">
        <f t="shared" si="2"/>
        <v>0</v>
      </c>
      <c r="G29" s="14" t="s">
        <v>18</v>
      </c>
      <c r="H29" s="14">
        <f t="shared" si="3"/>
        <v>0</v>
      </c>
      <c r="I29" s="14">
        <f t="shared" si="4"/>
        <v>0</v>
      </c>
      <c r="J29" s="7">
        <f>'Match Score and Team Input'!M29</f>
        <v>0</v>
      </c>
      <c r="K29" s="7">
        <f t="shared" si="8"/>
        <v>0</v>
      </c>
      <c r="L29" s="7">
        <f t="shared" si="8"/>
        <v>0</v>
      </c>
      <c r="M29" s="7">
        <f t="shared" si="5"/>
        <v>0</v>
      </c>
      <c r="N29" s="7" t="s">
        <v>18</v>
      </c>
      <c r="O29" s="7">
        <f t="shared" si="6"/>
        <v>0</v>
      </c>
      <c r="P29" s="7">
        <f t="shared" si="7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</row>
    <row r="30" spans="1:132">
      <c r="A30" s="12">
        <v>29</v>
      </c>
      <c r="B30" s="12"/>
      <c r="C30" s="14">
        <f>'Match Score and Team Input'!J30</f>
        <v>0</v>
      </c>
      <c r="D30" s="14">
        <f t="shared" si="9"/>
        <v>0</v>
      </c>
      <c r="E30" s="14">
        <f t="shared" si="9"/>
        <v>0</v>
      </c>
      <c r="F30" s="14">
        <f t="shared" si="2"/>
        <v>0</v>
      </c>
      <c r="G30" s="14" t="s">
        <v>18</v>
      </c>
      <c r="H30" s="14">
        <f t="shared" si="3"/>
        <v>50</v>
      </c>
      <c r="I30" s="14">
        <f t="shared" si="4"/>
        <v>0</v>
      </c>
      <c r="J30" s="7">
        <f>'Match Score and Team Input'!M30</f>
        <v>50</v>
      </c>
      <c r="K30" s="7">
        <f t="shared" si="8"/>
        <v>50</v>
      </c>
      <c r="L30" s="7">
        <f t="shared" si="8"/>
        <v>50</v>
      </c>
      <c r="M30" s="7">
        <f t="shared" si="5"/>
        <v>50</v>
      </c>
      <c r="N30" s="7" t="s">
        <v>18</v>
      </c>
      <c r="O30" s="7">
        <f t="shared" si="6"/>
        <v>0</v>
      </c>
      <c r="P30" s="7">
        <f t="shared" si="7"/>
        <v>50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</row>
    <row r="31" spans="1:132">
      <c r="A31" s="12">
        <v>30</v>
      </c>
      <c r="B31" s="12"/>
      <c r="C31" s="14">
        <f>'Match Score and Team Input'!J31</f>
        <v>50</v>
      </c>
      <c r="D31" s="14">
        <f t="shared" si="9"/>
        <v>50</v>
      </c>
      <c r="E31" s="14">
        <f t="shared" si="9"/>
        <v>50</v>
      </c>
      <c r="F31" s="14">
        <f t="shared" si="2"/>
        <v>50</v>
      </c>
      <c r="G31" s="14" t="s">
        <v>18</v>
      </c>
      <c r="H31" s="14">
        <f t="shared" si="3"/>
        <v>40</v>
      </c>
      <c r="I31" s="14">
        <f t="shared" si="4"/>
        <v>50</v>
      </c>
      <c r="J31" s="7">
        <f>'Match Score and Team Input'!M31</f>
        <v>40</v>
      </c>
      <c r="K31" s="7">
        <f t="shared" si="8"/>
        <v>40</v>
      </c>
      <c r="L31" s="7">
        <f t="shared" si="8"/>
        <v>40</v>
      </c>
      <c r="M31" s="7">
        <f t="shared" si="5"/>
        <v>40</v>
      </c>
      <c r="N31" s="7" t="s">
        <v>18</v>
      </c>
      <c r="O31" s="7">
        <f t="shared" si="6"/>
        <v>50</v>
      </c>
      <c r="P31" s="7">
        <f t="shared" si="7"/>
        <v>40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</row>
    <row r="32" spans="1:132">
      <c r="A32" s="12">
        <v>31</v>
      </c>
      <c r="B32" s="12"/>
      <c r="C32" s="14">
        <f>'Match Score and Team Input'!J32</f>
        <v>0</v>
      </c>
      <c r="D32" s="14">
        <f t="shared" si="9"/>
        <v>0</v>
      </c>
      <c r="E32" s="14">
        <f t="shared" si="9"/>
        <v>0</v>
      </c>
      <c r="F32" s="14">
        <f t="shared" si="2"/>
        <v>0</v>
      </c>
      <c r="G32" s="14" t="s">
        <v>18</v>
      </c>
      <c r="H32" s="14">
        <f t="shared" si="3"/>
        <v>0</v>
      </c>
      <c r="I32" s="14">
        <f t="shared" si="4"/>
        <v>0</v>
      </c>
      <c r="J32" s="7">
        <f>'Match Score and Team Input'!M32</f>
        <v>0</v>
      </c>
      <c r="K32" s="7">
        <f t="shared" si="8"/>
        <v>0</v>
      </c>
      <c r="L32" s="7">
        <f t="shared" si="8"/>
        <v>0</v>
      </c>
      <c r="M32" s="7">
        <f t="shared" si="5"/>
        <v>0</v>
      </c>
      <c r="N32" s="7" t="s">
        <v>18</v>
      </c>
      <c r="O32" s="7">
        <f t="shared" si="6"/>
        <v>0</v>
      </c>
      <c r="P32" s="7">
        <f t="shared" si="7"/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</row>
    <row r="33" spans="1:132">
      <c r="A33" s="12">
        <v>32</v>
      </c>
      <c r="B33" s="12"/>
      <c r="C33" s="14">
        <f>'Match Score and Team Input'!J33</f>
        <v>0</v>
      </c>
      <c r="D33" s="14">
        <f t="shared" si="9"/>
        <v>0</v>
      </c>
      <c r="E33" s="14">
        <f t="shared" si="9"/>
        <v>0</v>
      </c>
      <c r="F33" s="14">
        <f t="shared" si="2"/>
        <v>0</v>
      </c>
      <c r="G33" s="14" t="s">
        <v>18</v>
      </c>
      <c r="H33" s="14">
        <f t="shared" si="3"/>
        <v>0</v>
      </c>
      <c r="I33" s="14">
        <f t="shared" si="4"/>
        <v>0</v>
      </c>
      <c r="J33" s="7">
        <f>'Match Score and Team Input'!M33</f>
        <v>0</v>
      </c>
      <c r="K33" s="7">
        <f t="shared" si="8"/>
        <v>0</v>
      </c>
      <c r="L33" s="7">
        <f t="shared" si="8"/>
        <v>0</v>
      </c>
      <c r="M33" s="7">
        <f t="shared" si="5"/>
        <v>0</v>
      </c>
      <c r="N33" s="7" t="s">
        <v>18</v>
      </c>
      <c r="O33" s="7">
        <f t="shared" si="6"/>
        <v>0</v>
      </c>
      <c r="P33" s="7">
        <f t="shared" si="7"/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</row>
    <row r="34" spans="1:132">
      <c r="A34" s="12">
        <v>33</v>
      </c>
      <c r="B34" s="12"/>
      <c r="C34" s="14">
        <f>'Match Score and Team Input'!J34</f>
        <v>20</v>
      </c>
      <c r="D34" s="14">
        <f t="shared" si="9"/>
        <v>20</v>
      </c>
      <c r="E34" s="14">
        <f t="shared" si="9"/>
        <v>20</v>
      </c>
      <c r="F34" s="14">
        <f t="shared" si="2"/>
        <v>20</v>
      </c>
      <c r="G34" s="14" t="s">
        <v>18</v>
      </c>
      <c r="H34" s="14">
        <f t="shared" si="3"/>
        <v>0</v>
      </c>
      <c r="I34" s="14">
        <f t="shared" si="4"/>
        <v>20</v>
      </c>
      <c r="J34" s="7">
        <f>'Match Score and Team Input'!M34</f>
        <v>0</v>
      </c>
      <c r="K34" s="7">
        <f t="shared" ref="K34:L49" si="10">J34</f>
        <v>0</v>
      </c>
      <c r="L34" s="7">
        <f t="shared" si="10"/>
        <v>0</v>
      </c>
      <c r="M34" s="7">
        <f t="shared" si="5"/>
        <v>0</v>
      </c>
      <c r="N34" s="7" t="s">
        <v>18</v>
      </c>
      <c r="O34" s="7">
        <f t="shared" si="6"/>
        <v>20</v>
      </c>
      <c r="P34" s="7">
        <f t="shared" si="7"/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</row>
    <row r="35" spans="1:132">
      <c r="A35" s="12">
        <v>34</v>
      </c>
      <c r="B35" s="12"/>
      <c r="C35" s="14">
        <f>'Match Score and Team Input'!J35</f>
        <v>0</v>
      </c>
      <c r="D35" s="14">
        <f t="shared" ref="D35:E50" si="11">C35</f>
        <v>0</v>
      </c>
      <c r="E35" s="14">
        <f t="shared" si="11"/>
        <v>0</v>
      </c>
      <c r="F35" s="14">
        <f t="shared" si="2"/>
        <v>0</v>
      </c>
      <c r="G35" s="14" t="s">
        <v>18</v>
      </c>
      <c r="H35" s="14">
        <f t="shared" si="3"/>
        <v>20</v>
      </c>
      <c r="I35" s="14">
        <f t="shared" si="4"/>
        <v>0</v>
      </c>
      <c r="J35" s="7">
        <f>'Match Score and Team Input'!M35</f>
        <v>20</v>
      </c>
      <c r="K35" s="7">
        <f t="shared" si="10"/>
        <v>20</v>
      </c>
      <c r="L35" s="7">
        <f t="shared" si="10"/>
        <v>20</v>
      </c>
      <c r="M35" s="7">
        <f t="shared" si="5"/>
        <v>20</v>
      </c>
      <c r="N35" s="7" t="s">
        <v>18</v>
      </c>
      <c r="O35" s="7">
        <f t="shared" si="6"/>
        <v>0</v>
      </c>
      <c r="P35" s="7">
        <f t="shared" si="7"/>
        <v>20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</row>
    <row r="36" spans="1:132">
      <c r="A36" s="12">
        <v>35</v>
      </c>
      <c r="B36" s="12"/>
      <c r="C36" s="14">
        <f>'Match Score and Team Input'!J36</f>
        <v>0</v>
      </c>
      <c r="D36" s="14">
        <f t="shared" si="11"/>
        <v>0</v>
      </c>
      <c r="E36" s="14">
        <f t="shared" si="11"/>
        <v>0</v>
      </c>
      <c r="F36" s="14">
        <f t="shared" si="2"/>
        <v>0</v>
      </c>
      <c r="G36" s="14" t="s">
        <v>18</v>
      </c>
      <c r="H36" s="14">
        <f t="shared" si="3"/>
        <v>0</v>
      </c>
      <c r="I36" s="14">
        <f t="shared" si="4"/>
        <v>0</v>
      </c>
      <c r="J36" s="7">
        <f>'Match Score and Team Input'!M36</f>
        <v>0</v>
      </c>
      <c r="K36" s="7">
        <f t="shared" si="10"/>
        <v>0</v>
      </c>
      <c r="L36" s="7">
        <f t="shared" si="10"/>
        <v>0</v>
      </c>
      <c r="M36" s="7">
        <f t="shared" si="5"/>
        <v>0</v>
      </c>
      <c r="N36" s="7" t="s">
        <v>18</v>
      </c>
      <c r="O36" s="7">
        <f t="shared" si="6"/>
        <v>0</v>
      </c>
      <c r="P36" s="7">
        <f t="shared" si="7"/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</row>
    <row r="37" spans="1:132">
      <c r="A37" s="12">
        <v>36</v>
      </c>
      <c r="B37" s="12"/>
      <c r="C37" s="14">
        <f>'Match Score and Team Input'!J37</f>
        <v>0</v>
      </c>
      <c r="D37" s="14">
        <f t="shared" si="11"/>
        <v>0</v>
      </c>
      <c r="E37" s="14">
        <f t="shared" si="11"/>
        <v>0</v>
      </c>
      <c r="F37" s="14">
        <f t="shared" si="2"/>
        <v>0</v>
      </c>
      <c r="G37" s="14" t="s">
        <v>18</v>
      </c>
      <c r="H37" s="14">
        <f t="shared" si="3"/>
        <v>0</v>
      </c>
      <c r="I37" s="14">
        <f t="shared" si="4"/>
        <v>0</v>
      </c>
      <c r="J37" s="7">
        <f>'Match Score and Team Input'!M37</f>
        <v>0</v>
      </c>
      <c r="K37" s="7">
        <f t="shared" si="10"/>
        <v>0</v>
      </c>
      <c r="L37" s="7">
        <f t="shared" si="10"/>
        <v>0</v>
      </c>
      <c r="M37" s="7">
        <f t="shared" si="5"/>
        <v>0</v>
      </c>
      <c r="N37" s="7" t="s">
        <v>18</v>
      </c>
      <c r="O37" s="7">
        <f t="shared" si="6"/>
        <v>0</v>
      </c>
      <c r="P37" s="7">
        <f t="shared" si="7"/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</row>
    <row r="38" spans="1:132">
      <c r="A38" s="12">
        <v>37</v>
      </c>
      <c r="B38" s="12"/>
      <c r="C38" s="14">
        <f>'Match Score and Team Input'!J38</f>
        <v>0</v>
      </c>
      <c r="D38" s="14">
        <f t="shared" si="11"/>
        <v>0</v>
      </c>
      <c r="E38" s="14">
        <f t="shared" si="11"/>
        <v>0</v>
      </c>
      <c r="F38" s="14">
        <f t="shared" si="2"/>
        <v>0</v>
      </c>
      <c r="G38" s="14" t="s">
        <v>18</v>
      </c>
      <c r="H38" s="14">
        <f t="shared" si="3"/>
        <v>0</v>
      </c>
      <c r="I38" s="14">
        <f t="shared" si="4"/>
        <v>0</v>
      </c>
      <c r="J38" s="7">
        <f>'Match Score and Team Input'!M38</f>
        <v>0</v>
      </c>
      <c r="K38" s="7">
        <f t="shared" si="10"/>
        <v>0</v>
      </c>
      <c r="L38" s="7">
        <f t="shared" si="10"/>
        <v>0</v>
      </c>
      <c r="M38" s="7">
        <f t="shared" si="5"/>
        <v>0</v>
      </c>
      <c r="N38" s="7" t="s">
        <v>18</v>
      </c>
      <c r="O38" s="7">
        <f t="shared" si="6"/>
        <v>0</v>
      </c>
      <c r="P38" s="7">
        <f t="shared" si="7"/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</row>
    <row r="39" spans="1:132">
      <c r="A39" s="12">
        <v>38</v>
      </c>
      <c r="B39" s="12"/>
      <c r="C39" s="14">
        <f>'Match Score and Team Input'!J39</f>
        <v>0</v>
      </c>
      <c r="D39" s="14">
        <f t="shared" si="11"/>
        <v>0</v>
      </c>
      <c r="E39" s="14">
        <f t="shared" si="11"/>
        <v>0</v>
      </c>
      <c r="F39" s="14">
        <f t="shared" si="2"/>
        <v>0</v>
      </c>
      <c r="G39" s="14" t="s">
        <v>18</v>
      </c>
      <c r="H39" s="14">
        <f t="shared" si="3"/>
        <v>0</v>
      </c>
      <c r="I39" s="14">
        <f t="shared" si="4"/>
        <v>0</v>
      </c>
      <c r="J39" s="7">
        <f>'Match Score and Team Input'!M39</f>
        <v>0</v>
      </c>
      <c r="K39" s="7">
        <f t="shared" si="10"/>
        <v>0</v>
      </c>
      <c r="L39" s="7">
        <f t="shared" si="10"/>
        <v>0</v>
      </c>
      <c r="M39" s="7">
        <f t="shared" si="5"/>
        <v>0</v>
      </c>
      <c r="N39" s="7" t="s">
        <v>18</v>
      </c>
      <c r="O39" s="7">
        <f t="shared" si="6"/>
        <v>0</v>
      </c>
      <c r="P39" s="7">
        <f t="shared" si="7"/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</row>
    <row r="40" spans="1:132">
      <c r="A40" s="12">
        <v>39</v>
      </c>
      <c r="B40" s="12"/>
      <c r="C40" s="14">
        <f>'Match Score and Team Input'!J40</f>
        <v>0</v>
      </c>
      <c r="D40" s="14">
        <f t="shared" si="11"/>
        <v>0</v>
      </c>
      <c r="E40" s="14">
        <f t="shared" si="11"/>
        <v>0</v>
      </c>
      <c r="F40" s="14">
        <f t="shared" si="2"/>
        <v>0</v>
      </c>
      <c r="G40" s="14" t="s">
        <v>18</v>
      </c>
      <c r="H40" s="14">
        <f t="shared" si="3"/>
        <v>0</v>
      </c>
      <c r="I40" s="14">
        <f t="shared" si="4"/>
        <v>0</v>
      </c>
      <c r="J40" s="7">
        <f>'Match Score and Team Input'!M40</f>
        <v>0</v>
      </c>
      <c r="K40" s="7">
        <f t="shared" si="10"/>
        <v>0</v>
      </c>
      <c r="L40" s="7">
        <f t="shared" si="10"/>
        <v>0</v>
      </c>
      <c r="M40" s="7">
        <f t="shared" si="5"/>
        <v>0</v>
      </c>
      <c r="N40" s="7" t="s">
        <v>18</v>
      </c>
      <c r="O40" s="7">
        <f t="shared" si="6"/>
        <v>0</v>
      </c>
      <c r="P40" s="7">
        <f t="shared" si="7"/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</row>
    <row r="41" spans="1:132">
      <c r="A41" s="12">
        <v>40</v>
      </c>
      <c r="B41" s="12"/>
      <c r="C41" s="14">
        <f>'Match Score and Team Input'!J41</f>
        <v>0</v>
      </c>
      <c r="D41" s="14">
        <f t="shared" si="11"/>
        <v>0</v>
      </c>
      <c r="E41" s="14">
        <f t="shared" si="11"/>
        <v>0</v>
      </c>
      <c r="F41" s="14">
        <f t="shared" si="2"/>
        <v>0</v>
      </c>
      <c r="G41" s="14" t="s">
        <v>18</v>
      </c>
      <c r="H41" s="14">
        <f t="shared" si="3"/>
        <v>0</v>
      </c>
      <c r="I41" s="14">
        <f t="shared" si="4"/>
        <v>0</v>
      </c>
      <c r="J41" s="7">
        <f>'Match Score and Team Input'!M41</f>
        <v>0</v>
      </c>
      <c r="K41" s="7">
        <f t="shared" si="10"/>
        <v>0</v>
      </c>
      <c r="L41" s="7">
        <f t="shared" si="10"/>
        <v>0</v>
      </c>
      <c r="M41" s="7">
        <f t="shared" si="5"/>
        <v>0</v>
      </c>
      <c r="N41" s="7" t="s">
        <v>18</v>
      </c>
      <c r="O41" s="7">
        <f t="shared" si="6"/>
        <v>0</v>
      </c>
      <c r="P41" s="7">
        <f t="shared" si="7"/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</row>
    <row r="42" spans="1:132">
      <c r="A42" s="12">
        <v>41</v>
      </c>
      <c r="B42" s="12"/>
      <c r="C42" s="14">
        <f>'Match Score and Team Input'!J42</f>
        <v>0</v>
      </c>
      <c r="D42" s="14">
        <f t="shared" si="11"/>
        <v>0</v>
      </c>
      <c r="E42" s="14">
        <f t="shared" si="11"/>
        <v>0</v>
      </c>
      <c r="F42" s="14">
        <f t="shared" si="2"/>
        <v>0</v>
      </c>
      <c r="G42" s="14" t="s">
        <v>18</v>
      </c>
      <c r="H42" s="14">
        <f t="shared" si="3"/>
        <v>0</v>
      </c>
      <c r="I42" s="14">
        <f t="shared" si="4"/>
        <v>0</v>
      </c>
      <c r="J42" s="7">
        <f>'Match Score and Team Input'!M42</f>
        <v>0</v>
      </c>
      <c r="K42" s="7">
        <f t="shared" si="10"/>
        <v>0</v>
      </c>
      <c r="L42" s="7">
        <f t="shared" si="10"/>
        <v>0</v>
      </c>
      <c r="M42" s="7">
        <f t="shared" si="5"/>
        <v>0</v>
      </c>
      <c r="N42" s="7" t="s">
        <v>18</v>
      </c>
      <c r="O42" s="7">
        <f t="shared" si="6"/>
        <v>0</v>
      </c>
      <c r="P42" s="7">
        <f t="shared" si="7"/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</row>
    <row r="43" spans="1:132">
      <c r="A43" s="12">
        <v>42</v>
      </c>
      <c r="B43" s="12"/>
      <c r="C43" s="14">
        <f>'Match Score and Team Input'!J43</f>
        <v>0</v>
      </c>
      <c r="D43" s="14">
        <f t="shared" si="11"/>
        <v>0</v>
      </c>
      <c r="E43" s="14">
        <f t="shared" si="11"/>
        <v>0</v>
      </c>
      <c r="F43" s="14">
        <f t="shared" si="2"/>
        <v>0</v>
      </c>
      <c r="G43" s="14" t="s">
        <v>18</v>
      </c>
      <c r="H43" s="14">
        <f t="shared" si="3"/>
        <v>0</v>
      </c>
      <c r="I43" s="14">
        <f t="shared" si="4"/>
        <v>0</v>
      </c>
      <c r="J43" s="7">
        <f>'Match Score and Team Input'!M43</f>
        <v>0</v>
      </c>
      <c r="K43" s="7">
        <f t="shared" si="10"/>
        <v>0</v>
      </c>
      <c r="L43" s="7">
        <f t="shared" si="10"/>
        <v>0</v>
      </c>
      <c r="M43" s="7">
        <f t="shared" si="5"/>
        <v>0</v>
      </c>
      <c r="N43" s="7" t="s">
        <v>18</v>
      </c>
      <c r="O43" s="7">
        <f t="shared" si="6"/>
        <v>0</v>
      </c>
      <c r="P43" s="7">
        <f t="shared" si="7"/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</row>
    <row r="44" spans="1:132">
      <c r="A44" s="12">
        <v>43</v>
      </c>
      <c r="B44" s="12"/>
      <c r="C44" s="14">
        <f>'Match Score and Team Input'!J44</f>
        <v>0</v>
      </c>
      <c r="D44" s="14">
        <f t="shared" si="11"/>
        <v>0</v>
      </c>
      <c r="E44" s="14">
        <f t="shared" si="11"/>
        <v>0</v>
      </c>
      <c r="F44" s="14">
        <f t="shared" si="2"/>
        <v>0</v>
      </c>
      <c r="G44" s="14" t="s">
        <v>18</v>
      </c>
      <c r="H44" s="14">
        <f t="shared" si="3"/>
        <v>20</v>
      </c>
      <c r="I44" s="14">
        <f t="shared" si="4"/>
        <v>0</v>
      </c>
      <c r="J44" s="7">
        <f>'Match Score and Team Input'!M44</f>
        <v>20</v>
      </c>
      <c r="K44" s="7">
        <f t="shared" si="10"/>
        <v>20</v>
      </c>
      <c r="L44" s="7">
        <f t="shared" si="10"/>
        <v>20</v>
      </c>
      <c r="M44" s="7">
        <f t="shared" si="5"/>
        <v>20</v>
      </c>
      <c r="N44" s="7" t="s">
        <v>18</v>
      </c>
      <c r="O44" s="7">
        <f t="shared" si="6"/>
        <v>0</v>
      </c>
      <c r="P44" s="7">
        <f t="shared" si="7"/>
        <v>20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</row>
    <row r="45" spans="1:132">
      <c r="A45" s="12">
        <v>44</v>
      </c>
      <c r="B45" s="12"/>
      <c r="C45" s="14">
        <f>'Match Score and Team Input'!J45</f>
        <v>0</v>
      </c>
      <c r="D45" s="14">
        <f t="shared" si="11"/>
        <v>0</v>
      </c>
      <c r="E45" s="14">
        <f t="shared" si="11"/>
        <v>0</v>
      </c>
      <c r="F45" s="14">
        <f t="shared" si="2"/>
        <v>0</v>
      </c>
      <c r="G45" s="14" t="s">
        <v>18</v>
      </c>
      <c r="H45" s="14">
        <f t="shared" si="3"/>
        <v>0</v>
      </c>
      <c r="I45" s="14">
        <f t="shared" si="4"/>
        <v>0</v>
      </c>
      <c r="J45" s="7">
        <f>'Match Score and Team Input'!M45</f>
        <v>0</v>
      </c>
      <c r="K45" s="7">
        <f t="shared" si="10"/>
        <v>0</v>
      </c>
      <c r="L45" s="7">
        <f t="shared" si="10"/>
        <v>0</v>
      </c>
      <c r="M45" s="7">
        <f t="shared" si="5"/>
        <v>0</v>
      </c>
      <c r="N45" s="7" t="s">
        <v>18</v>
      </c>
      <c r="O45" s="7">
        <f t="shared" si="6"/>
        <v>0</v>
      </c>
      <c r="P45" s="7">
        <f t="shared" si="7"/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</row>
    <row r="46" spans="1:132">
      <c r="A46" s="12">
        <v>45</v>
      </c>
      <c r="B46" s="12"/>
      <c r="C46" s="14">
        <f>'Match Score and Team Input'!J46</f>
        <v>0</v>
      </c>
      <c r="D46" s="14">
        <f t="shared" si="11"/>
        <v>0</v>
      </c>
      <c r="E46" s="14">
        <f t="shared" si="11"/>
        <v>0</v>
      </c>
      <c r="F46" s="14">
        <f t="shared" si="2"/>
        <v>0</v>
      </c>
      <c r="G46" s="14" t="s">
        <v>18</v>
      </c>
      <c r="H46" s="14">
        <f t="shared" si="3"/>
        <v>0</v>
      </c>
      <c r="I46" s="14">
        <f t="shared" si="4"/>
        <v>0</v>
      </c>
      <c r="J46" s="7">
        <f>'Match Score and Team Input'!M46</f>
        <v>0</v>
      </c>
      <c r="K46" s="7">
        <f t="shared" si="10"/>
        <v>0</v>
      </c>
      <c r="L46" s="7">
        <f t="shared" si="10"/>
        <v>0</v>
      </c>
      <c r="M46" s="7">
        <f t="shared" si="5"/>
        <v>0</v>
      </c>
      <c r="N46" s="7" t="s">
        <v>18</v>
      </c>
      <c r="O46" s="7">
        <f t="shared" si="6"/>
        <v>0</v>
      </c>
      <c r="P46" s="7">
        <f t="shared" si="7"/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</row>
    <row r="47" spans="1:132">
      <c r="A47" s="12">
        <v>46</v>
      </c>
      <c r="B47" s="12"/>
      <c r="C47" s="14">
        <f>'Match Score and Team Input'!J47</f>
        <v>0</v>
      </c>
      <c r="D47" s="14">
        <f t="shared" si="11"/>
        <v>0</v>
      </c>
      <c r="E47" s="14">
        <f t="shared" si="11"/>
        <v>0</v>
      </c>
      <c r="F47" s="14">
        <f t="shared" si="2"/>
        <v>0</v>
      </c>
      <c r="G47" s="14" t="s">
        <v>18</v>
      </c>
      <c r="H47" s="14">
        <f t="shared" si="3"/>
        <v>20</v>
      </c>
      <c r="I47" s="14">
        <f t="shared" si="4"/>
        <v>0</v>
      </c>
      <c r="J47" s="7">
        <f>'Match Score and Team Input'!M47</f>
        <v>20</v>
      </c>
      <c r="K47" s="7">
        <f t="shared" si="10"/>
        <v>20</v>
      </c>
      <c r="L47" s="7">
        <f t="shared" si="10"/>
        <v>20</v>
      </c>
      <c r="M47" s="7">
        <f t="shared" si="5"/>
        <v>20</v>
      </c>
      <c r="N47" s="7" t="s">
        <v>18</v>
      </c>
      <c r="O47" s="7">
        <f t="shared" si="6"/>
        <v>0</v>
      </c>
      <c r="P47" s="7">
        <f t="shared" si="7"/>
        <v>20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</row>
    <row r="48" spans="1:132">
      <c r="A48" s="12">
        <v>47</v>
      </c>
      <c r="B48" s="12"/>
      <c r="C48" s="14">
        <f>'Match Score and Team Input'!J48</f>
        <v>0</v>
      </c>
      <c r="D48" s="14">
        <f t="shared" si="11"/>
        <v>0</v>
      </c>
      <c r="E48" s="14">
        <f t="shared" si="11"/>
        <v>0</v>
      </c>
      <c r="F48" s="14">
        <f t="shared" si="2"/>
        <v>0</v>
      </c>
      <c r="G48" s="14" t="s">
        <v>18</v>
      </c>
      <c r="H48" s="14">
        <f t="shared" si="3"/>
        <v>0</v>
      </c>
      <c r="I48" s="14">
        <f t="shared" si="4"/>
        <v>0</v>
      </c>
      <c r="J48" s="7">
        <f>'Match Score and Team Input'!M48</f>
        <v>0</v>
      </c>
      <c r="K48" s="7">
        <f t="shared" si="10"/>
        <v>0</v>
      </c>
      <c r="L48" s="7">
        <f t="shared" si="10"/>
        <v>0</v>
      </c>
      <c r="M48" s="7">
        <f t="shared" si="5"/>
        <v>0</v>
      </c>
      <c r="N48" s="7" t="s">
        <v>18</v>
      </c>
      <c r="O48" s="7">
        <f t="shared" si="6"/>
        <v>0</v>
      </c>
      <c r="P48" s="7">
        <f t="shared" si="7"/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132">
      <c r="A49" s="12">
        <v>48</v>
      </c>
      <c r="B49" s="12"/>
      <c r="C49" s="14">
        <f>'Match Score and Team Input'!J49</f>
        <v>100</v>
      </c>
      <c r="D49" s="14">
        <f t="shared" si="11"/>
        <v>100</v>
      </c>
      <c r="E49" s="14">
        <f t="shared" si="11"/>
        <v>100</v>
      </c>
      <c r="F49" s="14">
        <f t="shared" si="2"/>
        <v>100</v>
      </c>
      <c r="G49" s="14" t="s">
        <v>18</v>
      </c>
      <c r="H49" s="14">
        <f t="shared" si="3"/>
        <v>0</v>
      </c>
      <c r="I49" s="14">
        <f t="shared" si="4"/>
        <v>100</v>
      </c>
      <c r="J49" s="7">
        <f>'Match Score and Team Input'!M49</f>
        <v>0</v>
      </c>
      <c r="K49" s="7">
        <f t="shared" si="10"/>
        <v>0</v>
      </c>
      <c r="L49" s="7">
        <f t="shared" si="10"/>
        <v>0</v>
      </c>
      <c r="M49" s="7">
        <f t="shared" si="5"/>
        <v>0</v>
      </c>
      <c r="N49" s="7" t="s">
        <v>18</v>
      </c>
      <c r="O49" s="7">
        <f t="shared" si="6"/>
        <v>100</v>
      </c>
      <c r="P49" s="7">
        <f t="shared" si="7"/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132">
      <c r="A50" s="12">
        <v>49</v>
      </c>
      <c r="B50" s="12"/>
      <c r="C50" s="14">
        <f>'Match Score and Team Input'!J50</f>
        <v>0</v>
      </c>
      <c r="D50" s="14">
        <f t="shared" si="11"/>
        <v>0</v>
      </c>
      <c r="E50" s="14">
        <f t="shared" si="11"/>
        <v>0</v>
      </c>
      <c r="F50" s="14">
        <f t="shared" si="2"/>
        <v>0</v>
      </c>
      <c r="G50" s="14" t="s">
        <v>18</v>
      </c>
      <c r="H50" s="14">
        <f t="shared" si="3"/>
        <v>100</v>
      </c>
      <c r="I50" s="14">
        <f t="shared" si="4"/>
        <v>0</v>
      </c>
      <c r="J50" s="7">
        <f>'Match Score and Team Input'!M50</f>
        <v>100</v>
      </c>
      <c r="K50" s="7">
        <f t="shared" ref="K50:L65" si="12">J50</f>
        <v>100</v>
      </c>
      <c r="L50" s="7">
        <f t="shared" si="12"/>
        <v>100</v>
      </c>
      <c r="M50" s="7">
        <f t="shared" si="5"/>
        <v>100</v>
      </c>
      <c r="N50" s="7" t="s">
        <v>18</v>
      </c>
      <c r="O50" s="7">
        <f t="shared" si="6"/>
        <v>0</v>
      </c>
      <c r="P50" s="7">
        <f t="shared" si="7"/>
        <v>100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</row>
    <row r="51" spans="1:132">
      <c r="A51" s="12">
        <v>50</v>
      </c>
      <c r="B51" s="12"/>
      <c r="C51" s="14">
        <f>'Match Score and Team Input'!J51</f>
        <v>40</v>
      </c>
      <c r="D51" s="14">
        <f t="shared" ref="D51:E66" si="13">C51</f>
        <v>40</v>
      </c>
      <c r="E51" s="14">
        <f t="shared" si="13"/>
        <v>40</v>
      </c>
      <c r="F51" s="14">
        <f t="shared" si="2"/>
        <v>40</v>
      </c>
      <c r="G51" s="14" t="s">
        <v>18</v>
      </c>
      <c r="H51" s="14">
        <f t="shared" si="3"/>
        <v>0</v>
      </c>
      <c r="I51" s="14">
        <f t="shared" si="4"/>
        <v>40</v>
      </c>
      <c r="J51" s="7">
        <f>'Match Score and Team Input'!M51</f>
        <v>0</v>
      </c>
      <c r="K51" s="7">
        <f t="shared" si="12"/>
        <v>0</v>
      </c>
      <c r="L51" s="7">
        <f t="shared" si="12"/>
        <v>0</v>
      </c>
      <c r="M51" s="7">
        <f t="shared" si="5"/>
        <v>0</v>
      </c>
      <c r="N51" s="7" t="s">
        <v>18</v>
      </c>
      <c r="O51" s="7">
        <f t="shared" si="6"/>
        <v>40</v>
      </c>
      <c r="P51" s="7">
        <f t="shared" si="7"/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</row>
    <row r="52" spans="1:132">
      <c r="A52" s="12">
        <v>51</v>
      </c>
      <c r="B52" s="12"/>
      <c r="C52" s="14">
        <f>'Match Score and Team Input'!J52</f>
        <v>0</v>
      </c>
      <c r="D52" s="14">
        <f t="shared" si="13"/>
        <v>0</v>
      </c>
      <c r="E52" s="14">
        <f t="shared" si="13"/>
        <v>0</v>
      </c>
      <c r="F52" s="14">
        <f t="shared" si="2"/>
        <v>0</v>
      </c>
      <c r="G52" s="14" t="s">
        <v>18</v>
      </c>
      <c r="H52" s="14">
        <f t="shared" si="3"/>
        <v>0</v>
      </c>
      <c r="I52" s="14">
        <f t="shared" si="4"/>
        <v>0</v>
      </c>
      <c r="J52" s="7">
        <f>'Match Score and Team Input'!M52</f>
        <v>0</v>
      </c>
      <c r="K52" s="7">
        <f t="shared" si="12"/>
        <v>0</v>
      </c>
      <c r="L52" s="7">
        <f t="shared" si="12"/>
        <v>0</v>
      </c>
      <c r="M52" s="7">
        <f t="shared" si="5"/>
        <v>0</v>
      </c>
      <c r="N52" s="7" t="s">
        <v>18</v>
      </c>
      <c r="O52" s="7">
        <f t="shared" si="6"/>
        <v>0</v>
      </c>
      <c r="P52" s="7">
        <f t="shared" si="7"/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</row>
    <row r="53" spans="1:132">
      <c r="A53" s="12">
        <v>52</v>
      </c>
      <c r="B53" s="12"/>
      <c r="C53" s="14">
        <f>'Match Score and Team Input'!J53</f>
        <v>0</v>
      </c>
      <c r="D53" s="14">
        <f t="shared" si="13"/>
        <v>0</v>
      </c>
      <c r="E53" s="14">
        <f t="shared" si="13"/>
        <v>0</v>
      </c>
      <c r="F53" s="14">
        <f t="shared" si="2"/>
        <v>0</v>
      </c>
      <c r="G53" s="14" t="s">
        <v>18</v>
      </c>
      <c r="H53" s="14">
        <f t="shared" si="3"/>
        <v>0</v>
      </c>
      <c r="I53" s="14">
        <f t="shared" si="4"/>
        <v>0</v>
      </c>
      <c r="J53" s="7">
        <f>'Match Score and Team Input'!M53</f>
        <v>0</v>
      </c>
      <c r="K53" s="7">
        <f t="shared" si="12"/>
        <v>0</v>
      </c>
      <c r="L53" s="7">
        <f t="shared" si="12"/>
        <v>0</v>
      </c>
      <c r="M53" s="7">
        <f t="shared" si="5"/>
        <v>0</v>
      </c>
      <c r="N53" s="7" t="s">
        <v>18</v>
      </c>
      <c r="O53" s="7">
        <f t="shared" si="6"/>
        <v>0</v>
      </c>
      <c r="P53" s="7">
        <f t="shared" si="7"/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</row>
    <row r="54" spans="1:132">
      <c r="A54" s="12">
        <v>53</v>
      </c>
      <c r="B54" s="12"/>
      <c r="C54" s="14">
        <f>'Match Score and Team Input'!J54</f>
        <v>0</v>
      </c>
      <c r="D54" s="14">
        <f t="shared" si="13"/>
        <v>0</v>
      </c>
      <c r="E54" s="14">
        <f t="shared" si="13"/>
        <v>0</v>
      </c>
      <c r="F54" s="14">
        <f t="shared" si="2"/>
        <v>0</v>
      </c>
      <c r="G54" s="14" t="s">
        <v>18</v>
      </c>
      <c r="H54" s="14">
        <f t="shared" si="3"/>
        <v>0</v>
      </c>
      <c r="I54" s="14">
        <f t="shared" si="4"/>
        <v>0</v>
      </c>
      <c r="J54" s="7">
        <f>'Match Score and Team Input'!M54</f>
        <v>0</v>
      </c>
      <c r="K54" s="7">
        <f t="shared" si="12"/>
        <v>0</v>
      </c>
      <c r="L54" s="7">
        <f t="shared" si="12"/>
        <v>0</v>
      </c>
      <c r="M54" s="7">
        <f t="shared" si="5"/>
        <v>0</v>
      </c>
      <c r="N54" s="7" t="s">
        <v>18</v>
      </c>
      <c r="O54" s="7">
        <f t="shared" si="6"/>
        <v>0</v>
      </c>
      <c r="P54" s="7">
        <f t="shared" si="7"/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</row>
    <row r="55" spans="1:132">
      <c r="A55" s="12">
        <v>54</v>
      </c>
      <c r="B55" s="12"/>
      <c r="C55" s="14">
        <f>'Match Score and Team Input'!J55</f>
        <v>70</v>
      </c>
      <c r="D55" s="14">
        <f t="shared" si="13"/>
        <v>70</v>
      </c>
      <c r="E55" s="14">
        <f t="shared" si="13"/>
        <v>70</v>
      </c>
      <c r="F55" s="14">
        <f t="shared" si="2"/>
        <v>70</v>
      </c>
      <c r="G55" s="14" t="s">
        <v>18</v>
      </c>
      <c r="H55" s="14">
        <f t="shared" si="3"/>
        <v>0</v>
      </c>
      <c r="I55" s="14">
        <f t="shared" si="4"/>
        <v>70</v>
      </c>
      <c r="J55" s="7">
        <f>'Match Score and Team Input'!M55</f>
        <v>0</v>
      </c>
      <c r="K55" s="7">
        <f t="shared" si="12"/>
        <v>0</v>
      </c>
      <c r="L55" s="7">
        <f t="shared" si="12"/>
        <v>0</v>
      </c>
      <c r="M55" s="7">
        <f t="shared" si="5"/>
        <v>0</v>
      </c>
      <c r="N55" s="7" t="s">
        <v>18</v>
      </c>
      <c r="O55" s="7">
        <f t="shared" si="6"/>
        <v>70</v>
      </c>
      <c r="P55" s="7">
        <f t="shared" si="7"/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</row>
    <row r="56" spans="1:132">
      <c r="A56" s="12">
        <v>55</v>
      </c>
      <c r="B56" s="12"/>
      <c r="C56" s="14">
        <f>'Match Score and Team Input'!J56</f>
        <v>50</v>
      </c>
      <c r="D56" s="14">
        <f t="shared" si="13"/>
        <v>50</v>
      </c>
      <c r="E56" s="14">
        <f t="shared" si="13"/>
        <v>50</v>
      </c>
      <c r="F56" s="14">
        <f t="shared" si="2"/>
        <v>50</v>
      </c>
      <c r="G56" s="14" t="s">
        <v>18</v>
      </c>
      <c r="H56" s="14">
        <f t="shared" si="3"/>
        <v>0</v>
      </c>
      <c r="I56" s="14">
        <f t="shared" si="4"/>
        <v>50</v>
      </c>
      <c r="J56" s="7">
        <f>'Match Score and Team Input'!M56</f>
        <v>0</v>
      </c>
      <c r="K56" s="7">
        <f t="shared" si="12"/>
        <v>0</v>
      </c>
      <c r="L56" s="7">
        <f t="shared" si="12"/>
        <v>0</v>
      </c>
      <c r="M56" s="7">
        <f t="shared" si="5"/>
        <v>0</v>
      </c>
      <c r="N56" s="7" t="s">
        <v>18</v>
      </c>
      <c r="O56" s="7">
        <f t="shared" si="6"/>
        <v>50</v>
      </c>
      <c r="P56" s="7">
        <f t="shared" si="7"/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</row>
    <row r="57" spans="1:132">
      <c r="A57" s="12">
        <v>56</v>
      </c>
      <c r="B57" s="12"/>
      <c r="C57" s="14">
        <f>'Match Score and Team Input'!J57</f>
        <v>90</v>
      </c>
      <c r="D57" s="14">
        <f t="shared" si="13"/>
        <v>90</v>
      </c>
      <c r="E57" s="14">
        <f t="shared" si="13"/>
        <v>90</v>
      </c>
      <c r="F57" s="14">
        <f t="shared" si="2"/>
        <v>90</v>
      </c>
      <c r="G57" s="14" t="s">
        <v>18</v>
      </c>
      <c r="H57" s="14">
        <f t="shared" si="3"/>
        <v>0</v>
      </c>
      <c r="I57" s="14">
        <f t="shared" si="4"/>
        <v>90</v>
      </c>
      <c r="J57" s="7">
        <f>'Match Score and Team Input'!M57</f>
        <v>0</v>
      </c>
      <c r="K57" s="7">
        <f t="shared" si="12"/>
        <v>0</v>
      </c>
      <c r="L57" s="7">
        <f t="shared" si="12"/>
        <v>0</v>
      </c>
      <c r="M57" s="7">
        <f t="shared" si="5"/>
        <v>0</v>
      </c>
      <c r="N57" s="7" t="s">
        <v>18</v>
      </c>
      <c r="O57" s="7">
        <f t="shared" si="6"/>
        <v>90</v>
      </c>
      <c r="P57" s="7">
        <f t="shared" si="7"/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</row>
    <row r="58" spans="1:132">
      <c r="A58" s="12">
        <v>57</v>
      </c>
      <c r="B58" s="12"/>
      <c r="C58" s="14">
        <f>'Match Score and Team Input'!J58</f>
        <v>120</v>
      </c>
      <c r="D58" s="14">
        <f t="shared" si="13"/>
        <v>120</v>
      </c>
      <c r="E58" s="14">
        <f t="shared" si="13"/>
        <v>120</v>
      </c>
      <c r="F58" s="14">
        <f t="shared" si="2"/>
        <v>120</v>
      </c>
      <c r="G58" s="14" t="s">
        <v>18</v>
      </c>
      <c r="H58" s="14">
        <f t="shared" si="3"/>
        <v>0</v>
      </c>
      <c r="I58" s="14">
        <f t="shared" si="4"/>
        <v>120</v>
      </c>
      <c r="J58" s="7">
        <f>'Match Score and Team Input'!M58</f>
        <v>0</v>
      </c>
      <c r="K58" s="7">
        <f t="shared" si="12"/>
        <v>0</v>
      </c>
      <c r="L58" s="7">
        <f t="shared" si="12"/>
        <v>0</v>
      </c>
      <c r="M58" s="7">
        <f t="shared" si="5"/>
        <v>0</v>
      </c>
      <c r="N58" s="7" t="s">
        <v>18</v>
      </c>
      <c r="O58" s="7">
        <f t="shared" si="6"/>
        <v>120</v>
      </c>
      <c r="P58" s="7">
        <f t="shared" si="7"/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</row>
    <row r="59" spans="1:132">
      <c r="A59" s="12">
        <v>58</v>
      </c>
      <c r="B59" s="12"/>
      <c r="C59" s="14">
        <f>'Match Score and Team Input'!J59</f>
        <v>0</v>
      </c>
      <c r="D59" s="14">
        <f t="shared" si="13"/>
        <v>0</v>
      </c>
      <c r="E59" s="14">
        <f t="shared" si="13"/>
        <v>0</v>
      </c>
      <c r="F59" s="14">
        <f t="shared" si="2"/>
        <v>0</v>
      </c>
      <c r="G59" s="14" t="s">
        <v>18</v>
      </c>
      <c r="H59" s="14">
        <f t="shared" si="3"/>
        <v>0</v>
      </c>
      <c r="I59" s="14">
        <f t="shared" si="4"/>
        <v>0</v>
      </c>
      <c r="J59" s="7">
        <f>'Match Score and Team Input'!M59</f>
        <v>0</v>
      </c>
      <c r="K59" s="7">
        <f t="shared" si="12"/>
        <v>0</v>
      </c>
      <c r="L59" s="7">
        <f t="shared" si="12"/>
        <v>0</v>
      </c>
      <c r="M59" s="7">
        <f t="shared" si="5"/>
        <v>0</v>
      </c>
      <c r="N59" s="7" t="s">
        <v>18</v>
      </c>
      <c r="O59" s="7">
        <f t="shared" si="6"/>
        <v>0</v>
      </c>
      <c r="P59" s="7">
        <f t="shared" si="7"/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</row>
    <row r="60" spans="1:132">
      <c r="A60" s="12">
        <v>59</v>
      </c>
      <c r="B60" s="12"/>
      <c r="C60" s="14">
        <f>'Match Score and Team Input'!J60</f>
        <v>0</v>
      </c>
      <c r="D60" s="14">
        <f t="shared" si="13"/>
        <v>0</v>
      </c>
      <c r="E60" s="14">
        <f t="shared" si="13"/>
        <v>0</v>
      </c>
      <c r="F60" s="14">
        <f t="shared" si="2"/>
        <v>0</v>
      </c>
      <c r="G60" s="14" t="s">
        <v>18</v>
      </c>
      <c r="H60" s="14">
        <f t="shared" si="3"/>
        <v>0</v>
      </c>
      <c r="I60" s="14">
        <f t="shared" si="4"/>
        <v>0</v>
      </c>
      <c r="J60" s="7">
        <f>'Match Score and Team Input'!M60</f>
        <v>0</v>
      </c>
      <c r="K60" s="7">
        <f t="shared" si="12"/>
        <v>0</v>
      </c>
      <c r="L60" s="7">
        <f t="shared" si="12"/>
        <v>0</v>
      </c>
      <c r="M60" s="7">
        <f t="shared" si="5"/>
        <v>0</v>
      </c>
      <c r="N60" s="7" t="s">
        <v>18</v>
      </c>
      <c r="O60" s="7">
        <f t="shared" si="6"/>
        <v>0</v>
      </c>
      <c r="P60" s="7">
        <f t="shared" si="7"/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</row>
    <row r="61" spans="1:132">
      <c r="A61" s="12">
        <v>60</v>
      </c>
      <c r="B61" s="12"/>
      <c r="C61" s="14">
        <f>'Match Score and Team Input'!J61</f>
        <v>50</v>
      </c>
      <c r="D61" s="14">
        <f t="shared" si="13"/>
        <v>50</v>
      </c>
      <c r="E61" s="14">
        <f t="shared" si="13"/>
        <v>50</v>
      </c>
      <c r="F61" s="14">
        <f t="shared" si="2"/>
        <v>50</v>
      </c>
      <c r="G61" s="14" t="s">
        <v>18</v>
      </c>
      <c r="H61" s="14">
        <f t="shared" si="3"/>
        <v>20</v>
      </c>
      <c r="I61" s="14">
        <f t="shared" si="4"/>
        <v>50</v>
      </c>
      <c r="J61" s="7">
        <f>'Match Score and Team Input'!M61</f>
        <v>20</v>
      </c>
      <c r="K61" s="7">
        <f t="shared" si="12"/>
        <v>20</v>
      </c>
      <c r="L61" s="7">
        <f t="shared" si="12"/>
        <v>20</v>
      </c>
      <c r="M61" s="7">
        <f t="shared" si="5"/>
        <v>20</v>
      </c>
      <c r="N61" s="7" t="s">
        <v>18</v>
      </c>
      <c r="O61" s="7">
        <f t="shared" si="6"/>
        <v>50</v>
      </c>
      <c r="P61" s="7">
        <f t="shared" si="7"/>
        <v>20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</row>
    <row r="62" spans="1:132">
      <c r="A62" s="12">
        <v>61</v>
      </c>
      <c r="B62" s="12"/>
      <c r="C62" s="14">
        <f>'Match Score and Team Input'!J62</f>
        <v>0</v>
      </c>
      <c r="D62" s="14">
        <f t="shared" si="13"/>
        <v>0</v>
      </c>
      <c r="E62" s="14">
        <f t="shared" si="13"/>
        <v>0</v>
      </c>
      <c r="F62" s="14">
        <f t="shared" si="2"/>
        <v>0</v>
      </c>
      <c r="G62" s="14" t="s">
        <v>18</v>
      </c>
      <c r="H62" s="14">
        <f t="shared" si="3"/>
        <v>50</v>
      </c>
      <c r="I62" s="14">
        <f t="shared" si="4"/>
        <v>0</v>
      </c>
      <c r="J62" s="7">
        <f>'Match Score and Team Input'!M62</f>
        <v>50</v>
      </c>
      <c r="K62" s="7">
        <f t="shared" si="12"/>
        <v>50</v>
      </c>
      <c r="L62" s="7">
        <f t="shared" si="12"/>
        <v>50</v>
      </c>
      <c r="M62" s="7">
        <f t="shared" si="5"/>
        <v>50</v>
      </c>
      <c r="N62" s="7" t="s">
        <v>18</v>
      </c>
      <c r="O62" s="7">
        <f t="shared" si="6"/>
        <v>0</v>
      </c>
      <c r="P62" s="7">
        <f t="shared" si="7"/>
        <v>50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</row>
    <row r="63" spans="1:132">
      <c r="A63" s="12">
        <v>62</v>
      </c>
      <c r="B63" s="12"/>
      <c r="C63" s="14">
        <f>'Match Score and Team Input'!J63</f>
        <v>20</v>
      </c>
      <c r="D63" s="14">
        <f t="shared" si="13"/>
        <v>20</v>
      </c>
      <c r="E63" s="14">
        <f t="shared" si="13"/>
        <v>20</v>
      </c>
      <c r="F63" s="14">
        <f t="shared" si="2"/>
        <v>20</v>
      </c>
      <c r="G63" s="14" t="s">
        <v>18</v>
      </c>
      <c r="H63" s="14">
        <f t="shared" si="3"/>
        <v>20</v>
      </c>
      <c r="I63" s="14">
        <f t="shared" si="4"/>
        <v>20</v>
      </c>
      <c r="J63" s="7">
        <f>'Match Score and Team Input'!M63</f>
        <v>20</v>
      </c>
      <c r="K63" s="7">
        <f t="shared" si="12"/>
        <v>20</v>
      </c>
      <c r="L63" s="7">
        <f t="shared" si="12"/>
        <v>20</v>
      </c>
      <c r="M63" s="7">
        <f t="shared" si="5"/>
        <v>20</v>
      </c>
      <c r="N63" s="7" t="s">
        <v>18</v>
      </c>
      <c r="O63" s="7">
        <f t="shared" si="6"/>
        <v>20</v>
      </c>
      <c r="P63" s="7">
        <f t="shared" si="7"/>
        <v>20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</row>
    <row r="64" spans="1:132">
      <c r="A64" s="12">
        <v>63</v>
      </c>
      <c r="B64" s="12"/>
      <c r="C64" s="14">
        <f>'Match Score and Team Input'!J62</f>
        <v>0</v>
      </c>
      <c r="D64" s="14">
        <f t="shared" si="13"/>
        <v>0</v>
      </c>
      <c r="E64" s="14">
        <f t="shared" si="13"/>
        <v>0</v>
      </c>
      <c r="F64" s="14">
        <f t="shared" si="2"/>
        <v>0</v>
      </c>
      <c r="G64" s="14" t="s">
        <v>18</v>
      </c>
      <c r="H64" s="14">
        <f t="shared" si="3"/>
        <v>50</v>
      </c>
      <c r="I64" s="14">
        <f t="shared" si="4"/>
        <v>0</v>
      </c>
      <c r="J64" s="7">
        <f>'Match Score and Team Input'!M62</f>
        <v>50</v>
      </c>
      <c r="K64" s="7">
        <f t="shared" si="12"/>
        <v>50</v>
      </c>
      <c r="L64" s="7">
        <f t="shared" si="12"/>
        <v>50</v>
      </c>
      <c r="M64" s="7">
        <f t="shared" si="5"/>
        <v>50</v>
      </c>
      <c r="N64" s="7" t="s">
        <v>18</v>
      </c>
      <c r="O64" s="7">
        <f t="shared" si="6"/>
        <v>0</v>
      </c>
      <c r="P64" s="7">
        <f t="shared" si="7"/>
        <v>50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</row>
    <row r="65" spans="1:132">
      <c r="A65" s="12">
        <v>64</v>
      </c>
      <c r="B65" s="12"/>
      <c r="C65" s="14">
        <f>'Match Score and Team Input'!J65</f>
        <v>0</v>
      </c>
      <c r="D65" s="14">
        <f t="shared" si="13"/>
        <v>0</v>
      </c>
      <c r="E65" s="14">
        <f t="shared" si="13"/>
        <v>0</v>
      </c>
      <c r="F65" s="14">
        <f t="shared" si="2"/>
        <v>0</v>
      </c>
      <c r="G65" s="14" t="s">
        <v>18</v>
      </c>
      <c r="H65" s="14">
        <f t="shared" si="3"/>
        <v>0</v>
      </c>
      <c r="I65" s="14">
        <f t="shared" si="4"/>
        <v>0</v>
      </c>
      <c r="J65" s="7">
        <f>'Match Score and Team Input'!M65</f>
        <v>0</v>
      </c>
      <c r="K65" s="7">
        <f t="shared" si="12"/>
        <v>0</v>
      </c>
      <c r="L65" s="7">
        <f t="shared" si="12"/>
        <v>0</v>
      </c>
      <c r="M65" s="7">
        <f t="shared" si="5"/>
        <v>0</v>
      </c>
      <c r="N65" s="7" t="s">
        <v>18</v>
      </c>
      <c r="O65" s="7">
        <f t="shared" si="6"/>
        <v>0</v>
      </c>
      <c r="P65" s="7">
        <f t="shared" si="7"/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</row>
    <row r="66" spans="1:132">
      <c r="A66" s="12">
        <v>65</v>
      </c>
      <c r="B66" s="12"/>
      <c r="C66" s="14">
        <f>'Match Score and Team Input'!J66</f>
        <v>100</v>
      </c>
      <c r="D66" s="14">
        <f t="shared" si="13"/>
        <v>100</v>
      </c>
      <c r="E66" s="14">
        <f t="shared" si="13"/>
        <v>100</v>
      </c>
      <c r="F66" s="14">
        <f t="shared" si="2"/>
        <v>100</v>
      </c>
      <c r="G66" s="14" t="s">
        <v>18</v>
      </c>
      <c r="H66" s="14">
        <f t="shared" si="3"/>
        <v>0</v>
      </c>
      <c r="I66" s="14">
        <f t="shared" si="4"/>
        <v>100</v>
      </c>
      <c r="J66" s="7">
        <f>'Match Score and Team Input'!M66</f>
        <v>0</v>
      </c>
      <c r="K66" s="7">
        <f t="shared" ref="K66:L81" si="14">J66</f>
        <v>0</v>
      </c>
      <c r="L66" s="7">
        <f t="shared" si="14"/>
        <v>0</v>
      </c>
      <c r="M66" s="7">
        <f t="shared" si="5"/>
        <v>0</v>
      </c>
      <c r="N66" s="7" t="s">
        <v>18</v>
      </c>
      <c r="O66" s="7">
        <f t="shared" si="6"/>
        <v>100</v>
      </c>
      <c r="P66" s="7">
        <f t="shared" si="7"/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</row>
    <row r="67" spans="1:132">
      <c r="A67" s="12">
        <v>66</v>
      </c>
      <c r="B67" s="12"/>
      <c r="C67" s="14">
        <f>'Match Score and Team Input'!J67</f>
        <v>0</v>
      </c>
      <c r="D67" s="14">
        <f t="shared" ref="D67:E82" si="15">C67</f>
        <v>0</v>
      </c>
      <c r="E67" s="14">
        <f t="shared" si="15"/>
        <v>0</v>
      </c>
      <c r="F67" s="14">
        <f t="shared" ref="F67:F130" si="16">AVERAGE(C67:E67)</f>
        <v>0</v>
      </c>
      <c r="G67" s="14" t="s">
        <v>18</v>
      </c>
      <c r="H67" s="14">
        <f t="shared" ref="H67:H130" si="17">P67</f>
        <v>20</v>
      </c>
      <c r="I67" s="14">
        <f t="shared" ref="I67:I130" si="18">F67</f>
        <v>0</v>
      </c>
      <c r="J67" s="7">
        <f>'Match Score and Team Input'!M67</f>
        <v>20</v>
      </c>
      <c r="K67" s="7">
        <f t="shared" si="14"/>
        <v>20</v>
      </c>
      <c r="L67" s="7">
        <f t="shared" si="14"/>
        <v>20</v>
      </c>
      <c r="M67" s="7">
        <f t="shared" ref="M67:M130" si="19">AVERAGE(J67:L67)</f>
        <v>20</v>
      </c>
      <c r="N67" s="7" t="s">
        <v>18</v>
      </c>
      <c r="O67" s="7">
        <f t="shared" ref="O67:O130" si="20">I67</f>
        <v>0</v>
      </c>
      <c r="P67" s="7">
        <f t="shared" ref="P67:P130" si="21">M67</f>
        <v>20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</row>
    <row r="68" spans="1:132">
      <c r="A68" s="12">
        <v>67</v>
      </c>
      <c r="B68" s="12"/>
      <c r="C68" s="14">
        <f>'Match Score and Team Input'!J68</f>
        <v>0</v>
      </c>
      <c r="D68" s="14">
        <f t="shared" si="15"/>
        <v>0</v>
      </c>
      <c r="E68" s="14">
        <f t="shared" si="15"/>
        <v>0</v>
      </c>
      <c r="F68" s="14">
        <f t="shared" si="16"/>
        <v>0</v>
      </c>
      <c r="G68" s="14" t="s">
        <v>18</v>
      </c>
      <c r="H68" s="14">
        <f t="shared" si="17"/>
        <v>0</v>
      </c>
      <c r="I68" s="14">
        <f t="shared" si="18"/>
        <v>0</v>
      </c>
      <c r="J68" s="7">
        <f>'Match Score and Team Input'!M68</f>
        <v>0</v>
      </c>
      <c r="K68" s="7">
        <f t="shared" si="14"/>
        <v>0</v>
      </c>
      <c r="L68" s="7">
        <f t="shared" si="14"/>
        <v>0</v>
      </c>
      <c r="M68" s="7">
        <f t="shared" si="19"/>
        <v>0</v>
      </c>
      <c r="N68" s="7" t="s">
        <v>18</v>
      </c>
      <c r="O68" s="7">
        <f t="shared" si="20"/>
        <v>0</v>
      </c>
      <c r="P68" s="7">
        <f t="shared" si="21"/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</row>
    <row r="69" spans="1:132">
      <c r="A69" s="12">
        <v>68</v>
      </c>
      <c r="B69" s="12"/>
      <c r="C69" s="14">
        <f>'Match Score and Team Input'!J69</f>
        <v>0</v>
      </c>
      <c r="D69" s="14">
        <f t="shared" si="15"/>
        <v>0</v>
      </c>
      <c r="E69" s="14">
        <f t="shared" si="15"/>
        <v>0</v>
      </c>
      <c r="F69" s="14">
        <f t="shared" si="16"/>
        <v>0</v>
      </c>
      <c r="G69" s="14" t="s">
        <v>18</v>
      </c>
      <c r="H69" s="14">
        <f t="shared" si="17"/>
        <v>0</v>
      </c>
      <c r="I69" s="14">
        <f t="shared" si="18"/>
        <v>0</v>
      </c>
      <c r="J69" s="7">
        <f>'Match Score and Team Input'!M69</f>
        <v>0</v>
      </c>
      <c r="K69" s="7">
        <f t="shared" si="14"/>
        <v>0</v>
      </c>
      <c r="L69" s="7">
        <f t="shared" si="14"/>
        <v>0</v>
      </c>
      <c r="M69" s="7">
        <f t="shared" si="19"/>
        <v>0</v>
      </c>
      <c r="N69" s="7" t="s">
        <v>18</v>
      </c>
      <c r="O69" s="7">
        <f t="shared" si="20"/>
        <v>0</v>
      </c>
      <c r="P69" s="7">
        <f t="shared" si="21"/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</row>
    <row r="70" spans="1:132">
      <c r="A70" s="12">
        <v>69</v>
      </c>
      <c r="B70" s="12"/>
      <c r="C70" s="14">
        <f>'Match Score and Team Input'!J70</f>
        <v>0</v>
      </c>
      <c r="D70" s="14">
        <f t="shared" si="15"/>
        <v>0</v>
      </c>
      <c r="E70" s="14">
        <f t="shared" si="15"/>
        <v>0</v>
      </c>
      <c r="F70" s="14">
        <f t="shared" si="16"/>
        <v>0</v>
      </c>
      <c r="G70" s="14" t="s">
        <v>18</v>
      </c>
      <c r="H70" s="14">
        <f t="shared" si="17"/>
        <v>0</v>
      </c>
      <c r="I70" s="14">
        <f t="shared" si="18"/>
        <v>0</v>
      </c>
      <c r="J70" s="7">
        <f>'Match Score and Team Input'!M70</f>
        <v>0</v>
      </c>
      <c r="K70" s="7">
        <f t="shared" si="14"/>
        <v>0</v>
      </c>
      <c r="L70" s="7">
        <f t="shared" si="14"/>
        <v>0</v>
      </c>
      <c r="M70" s="7">
        <f t="shared" si="19"/>
        <v>0</v>
      </c>
      <c r="N70" s="7" t="s">
        <v>18</v>
      </c>
      <c r="O70" s="7">
        <f t="shared" si="20"/>
        <v>0</v>
      </c>
      <c r="P70" s="7">
        <f t="shared" si="21"/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</row>
    <row r="71" spans="1:132">
      <c r="A71" s="12">
        <v>70</v>
      </c>
      <c r="B71" s="12"/>
      <c r="C71" s="14">
        <f>'Match Score and Team Input'!J71</f>
        <v>0</v>
      </c>
      <c r="D71" s="14">
        <f t="shared" si="15"/>
        <v>0</v>
      </c>
      <c r="E71" s="14">
        <f t="shared" si="15"/>
        <v>0</v>
      </c>
      <c r="F71" s="14">
        <f t="shared" si="16"/>
        <v>0</v>
      </c>
      <c r="G71" s="14" t="s">
        <v>18</v>
      </c>
      <c r="H71" s="14">
        <f t="shared" si="17"/>
        <v>0</v>
      </c>
      <c r="I71" s="14">
        <f t="shared" si="18"/>
        <v>0</v>
      </c>
      <c r="J71" s="7">
        <f>'Match Score and Team Input'!M71</f>
        <v>0</v>
      </c>
      <c r="K71" s="7">
        <f t="shared" si="14"/>
        <v>0</v>
      </c>
      <c r="L71" s="7">
        <f t="shared" si="14"/>
        <v>0</v>
      </c>
      <c r="M71" s="7">
        <f t="shared" si="19"/>
        <v>0</v>
      </c>
      <c r="N71" s="7" t="s">
        <v>18</v>
      </c>
      <c r="O71" s="7">
        <f t="shared" si="20"/>
        <v>0</v>
      </c>
      <c r="P71" s="7">
        <f t="shared" si="21"/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</row>
    <row r="72" spans="1:132">
      <c r="A72" s="12">
        <v>71</v>
      </c>
      <c r="B72" s="12"/>
      <c r="C72" s="14">
        <f>'Match Score and Team Input'!J72</f>
        <v>0</v>
      </c>
      <c r="D72" s="14">
        <f t="shared" si="15"/>
        <v>0</v>
      </c>
      <c r="E72" s="14">
        <f t="shared" si="15"/>
        <v>0</v>
      </c>
      <c r="F72" s="14">
        <f t="shared" si="16"/>
        <v>0</v>
      </c>
      <c r="G72" s="14" t="s">
        <v>18</v>
      </c>
      <c r="H72" s="14">
        <f t="shared" si="17"/>
        <v>50</v>
      </c>
      <c r="I72" s="14">
        <f t="shared" si="18"/>
        <v>0</v>
      </c>
      <c r="J72" s="7">
        <f>'Match Score and Team Input'!M72</f>
        <v>50</v>
      </c>
      <c r="K72" s="7">
        <f t="shared" si="14"/>
        <v>50</v>
      </c>
      <c r="L72" s="7">
        <f t="shared" si="14"/>
        <v>50</v>
      </c>
      <c r="M72" s="7">
        <f t="shared" si="19"/>
        <v>50</v>
      </c>
      <c r="N72" s="7" t="s">
        <v>18</v>
      </c>
      <c r="O72" s="7">
        <f t="shared" si="20"/>
        <v>0</v>
      </c>
      <c r="P72" s="7">
        <f t="shared" si="21"/>
        <v>50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</row>
    <row r="73" spans="1:132">
      <c r="A73" s="12">
        <v>72</v>
      </c>
      <c r="B73" s="12"/>
      <c r="C73" s="14">
        <f>'Match Score and Team Input'!J73</f>
        <v>0</v>
      </c>
      <c r="D73" s="14">
        <f t="shared" si="15"/>
        <v>0</v>
      </c>
      <c r="E73" s="14">
        <f t="shared" si="15"/>
        <v>0</v>
      </c>
      <c r="F73" s="14">
        <f t="shared" si="16"/>
        <v>0</v>
      </c>
      <c r="G73" s="14" t="s">
        <v>18</v>
      </c>
      <c r="H73" s="14">
        <f t="shared" si="17"/>
        <v>0</v>
      </c>
      <c r="I73" s="14">
        <f t="shared" si="18"/>
        <v>0</v>
      </c>
      <c r="J73" s="7">
        <f>'Match Score and Team Input'!M73</f>
        <v>0</v>
      </c>
      <c r="K73" s="7">
        <f t="shared" si="14"/>
        <v>0</v>
      </c>
      <c r="L73" s="7">
        <f t="shared" si="14"/>
        <v>0</v>
      </c>
      <c r="M73" s="7">
        <f t="shared" si="19"/>
        <v>0</v>
      </c>
      <c r="N73" s="7" t="s">
        <v>18</v>
      </c>
      <c r="O73" s="7">
        <f t="shared" si="20"/>
        <v>0</v>
      </c>
      <c r="P73" s="7">
        <f t="shared" si="21"/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</row>
    <row r="74" spans="1:132">
      <c r="A74" s="12">
        <v>73</v>
      </c>
      <c r="B74" s="12"/>
      <c r="C74" s="14">
        <f>'Match Score and Team Input'!J74</f>
        <v>0</v>
      </c>
      <c r="D74" s="14">
        <f t="shared" si="15"/>
        <v>0</v>
      </c>
      <c r="E74" s="14">
        <f t="shared" si="15"/>
        <v>0</v>
      </c>
      <c r="F74" s="14">
        <f t="shared" si="16"/>
        <v>0</v>
      </c>
      <c r="G74" s="14" t="s">
        <v>18</v>
      </c>
      <c r="H74" s="14">
        <f t="shared" si="17"/>
        <v>0</v>
      </c>
      <c r="I74" s="14">
        <f t="shared" si="18"/>
        <v>0</v>
      </c>
      <c r="J74" s="7">
        <f>'Match Score and Team Input'!M74</f>
        <v>0</v>
      </c>
      <c r="K74" s="7">
        <f t="shared" si="14"/>
        <v>0</v>
      </c>
      <c r="L74" s="7">
        <f t="shared" si="14"/>
        <v>0</v>
      </c>
      <c r="M74" s="7">
        <f t="shared" si="19"/>
        <v>0</v>
      </c>
      <c r="N74" s="7" t="s">
        <v>18</v>
      </c>
      <c r="O74" s="7">
        <f t="shared" si="20"/>
        <v>0</v>
      </c>
      <c r="P74" s="7">
        <f t="shared" si="21"/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</row>
    <row r="75" spans="1:132">
      <c r="A75" s="12">
        <v>74</v>
      </c>
      <c r="B75" s="12"/>
      <c r="C75" s="14">
        <f>'Match Score and Team Input'!J75</f>
        <v>0</v>
      </c>
      <c r="D75" s="14">
        <f t="shared" si="15"/>
        <v>0</v>
      </c>
      <c r="E75" s="14">
        <f t="shared" si="15"/>
        <v>0</v>
      </c>
      <c r="F75" s="14">
        <f t="shared" si="16"/>
        <v>0</v>
      </c>
      <c r="G75" s="14" t="s">
        <v>18</v>
      </c>
      <c r="H75" s="14">
        <f t="shared" si="17"/>
        <v>0</v>
      </c>
      <c r="I75" s="14">
        <f t="shared" si="18"/>
        <v>0</v>
      </c>
      <c r="J75" s="7">
        <f>'Match Score and Team Input'!M75</f>
        <v>0</v>
      </c>
      <c r="K75" s="7">
        <f t="shared" si="14"/>
        <v>0</v>
      </c>
      <c r="L75" s="7">
        <f t="shared" si="14"/>
        <v>0</v>
      </c>
      <c r="M75" s="7">
        <f t="shared" si="19"/>
        <v>0</v>
      </c>
      <c r="N75" s="7" t="s">
        <v>18</v>
      </c>
      <c r="O75" s="7">
        <f t="shared" si="20"/>
        <v>0</v>
      </c>
      <c r="P75" s="7">
        <f t="shared" si="21"/>
        <v>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</row>
    <row r="76" spans="1:132">
      <c r="A76" s="12">
        <v>75</v>
      </c>
      <c r="B76" s="12"/>
      <c r="C76" s="14">
        <f>'Match Score and Team Input'!J76</f>
        <v>50</v>
      </c>
      <c r="D76" s="14">
        <f t="shared" si="15"/>
        <v>50</v>
      </c>
      <c r="E76" s="14">
        <f t="shared" si="15"/>
        <v>50</v>
      </c>
      <c r="F76" s="14">
        <f t="shared" si="16"/>
        <v>50</v>
      </c>
      <c r="G76" s="14" t="s">
        <v>18</v>
      </c>
      <c r="H76" s="14">
        <f t="shared" si="17"/>
        <v>20</v>
      </c>
      <c r="I76" s="14">
        <f t="shared" si="18"/>
        <v>50</v>
      </c>
      <c r="J76" s="7">
        <f>'Match Score and Team Input'!M76</f>
        <v>20</v>
      </c>
      <c r="K76" s="7">
        <f t="shared" si="14"/>
        <v>20</v>
      </c>
      <c r="L76" s="7">
        <f t="shared" si="14"/>
        <v>20</v>
      </c>
      <c r="M76" s="7">
        <f t="shared" si="19"/>
        <v>20</v>
      </c>
      <c r="N76" s="7" t="s">
        <v>18</v>
      </c>
      <c r="O76" s="7">
        <f t="shared" si="20"/>
        <v>50</v>
      </c>
      <c r="P76" s="7">
        <f t="shared" si="21"/>
        <v>20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</row>
    <row r="77" spans="1:132">
      <c r="A77" s="12">
        <v>76</v>
      </c>
      <c r="B77" s="12"/>
      <c r="C77" s="14">
        <f>'Match Score and Team Input'!J77</f>
        <v>20</v>
      </c>
      <c r="D77" s="14">
        <f t="shared" si="15"/>
        <v>20</v>
      </c>
      <c r="E77" s="14">
        <f t="shared" si="15"/>
        <v>20</v>
      </c>
      <c r="F77" s="14">
        <f t="shared" si="16"/>
        <v>20</v>
      </c>
      <c r="G77" s="14" t="s">
        <v>18</v>
      </c>
      <c r="H77" s="14">
        <f t="shared" si="17"/>
        <v>0</v>
      </c>
      <c r="I77" s="14">
        <f t="shared" si="18"/>
        <v>20</v>
      </c>
      <c r="J77" s="7">
        <f>'Match Score and Team Input'!M77</f>
        <v>0</v>
      </c>
      <c r="K77" s="7">
        <f t="shared" si="14"/>
        <v>0</v>
      </c>
      <c r="L77" s="7">
        <f t="shared" si="14"/>
        <v>0</v>
      </c>
      <c r="M77" s="7">
        <f t="shared" si="19"/>
        <v>0</v>
      </c>
      <c r="N77" s="7" t="s">
        <v>18</v>
      </c>
      <c r="O77" s="7">
        <f t="shared" si="20"/>
        <v>20</v>
      </c>
      <c r="P77" s="7">
        <f t="shared" si="21"/>
        <v>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</row>
    <row r="78" spans="1:132">
      <c r="A78" s="12">
        <v>77</v>
      </c>
      <c r="B78" s="12"/>
      <c r="C78" s="14">
        <f>'Match Score and Team Input'!J78</f>
        <v>0</v>
      </c>
      <c r="D78" s="14">
        <f t="shared" si="15"/>
        <v>0</v>
      </c>
      <c r="E78" s="14">
        <f t="shared" si="15"/>
        <v>0</v>
      </c>
      <c r="F78" s="14">
        <f t="shared" si="16"/>
        <v>0</v>
      </c>
      <c r="G78" s="14" t="s">
        <v>18</v>
      </c>
      <c r="H78" s="14">
        <f t="shared" si="17"/>
        <v>0</v>
      </c>
      <c r="I78" s="14">
        <f t="shared" si="18"/>
        <v>0</v>
      </c>
      <c r="J78" s="7">
        <f>'Match Score and Team Input'!M78</f>
        <v>0</v>
      </c>
      <c r="K78" s="7">
        <f t="shared" si="14"/>
        <v>0</v>
      </c>
      <c r="L78" s="7">
        <f t="shared" si="14"/>
        <v>0</v>
      </c>
      <c r="M78" s="7">
        <f t="shared" si="19"/>
        <v>0</v>
      </c>
      <c r="N78" s="7" t="s">
        <v>18</v>
      </c>
      <c r="O78" s="7">
        <f t="shared" si="20"/>
        <v>0</v>
      </c>
      <c r="P78" s="7">
        <f t="shared" si="21"/>
        <v>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</row>
    <row r="79" spans="1:132">
      <c r="A79" s="12">
        <v>78</v>
      </c>
      <c r="B79" s="12"/>
      <c r="C79" s="14">
        <f>'Match Score and Team Input'!J79</f>
        <v>0</v>
      </c>
      <c r="D79" s="14">
        <f t="shared" si="15"/>
        <v>0</v>
      </c>
      <c r="E79" s="14">
        <f t="shared" si="15"/>
        <v>0</v>
      </c>
      <c r="F79" s="14">
        <f t="shared" si="16"/>
        <v>0</v>
      </c>
      <c r="G79" s="14" t="s">
        <v>18</v>
      </c>
      <c r="H79" s="14">
        <f t="shared" si="17"/>
        <v>0</v>
      </c>
      <c r="I79" s="14">
        <f t="shared" si="18"/>
        <v>0</v>
      </c>
      <c r="J79" s="7">
        <f>'Match Score and Team Input'!M79</f>
        <v>0</v>
      </c>
      <c r="K79" s="7">
        <f t="shared" si="14"/>
        <v>0</v>
      </c>
      <c r="L79" s="7">
        <f t="shared" si="14"/>
        <v>0</v>
      </c>
      <c r="M79" s="7">
        <f t="shared" si="19"/>
        <v>0</v>
      </c>
      <c r="N79" s="7" t="s">
        <v>18</v>
      </c>
      <c r="O79" s="7">
        <f t="shared" si="20"/>
        <v>0</v>
      </c>
      <c r="P79" s="7">
        <f t="shared" si="21"/>
        <v>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</row>
    <row r="80" spans="1:132">
      <c r="A80" s="12">
        <v>79</v>
      </c>
      <c r="B80" s="12"/>
      <c r="C80" s="14">
        <f>'Match Score and Team Input'!J80</f>
        <v>0</v>
      </c>
      <c r="D80" s="14">
        <f t="shared" si="15"/>
        <v>0</v>
      </c>
      <c r="E80" s="14">
        <f t="shared" si="15"/>
        <v>0</v>
      </c>
      <c r="F80" s="14">
        <f t="shared" si="16"/>
        <v>0</v>
      </c>
      <c r="G80" s="14" t="s">
        <v>18</v>
      </c>
      <c r="H80" s="14">
        <f t="shared" si="17"/>
        <v>0</v>
      </c>
      <c r="I80" s="14">
        <f t="shared" si="18"/>
        <v>0</v>
      </c>
      <c r="J80" s="7">
        <f>'Match Score and Team Input'!M80</f>
        <v>0</v>
      </c>
      <c r="K80" s="7">
        <f t="shared" si="14"/>
        <v>0</v>
      </c>
      <c r="L80" s="7">
        <f t="shared" si="14"/>
        <v>0</v>
      </c>
      <c r="M80" s="7">
        <f t="shared" si="19"/>
        <v>0</v>
      </c>
      <c r="N80" s="7" t="s">
        <v>18</v>
      </c>
      <c r="O80" s="7">
        <f t="shared" si="20"/>
        <v>0</v>
      </c>
      <c r="P80" s="7">
        <f t="shared" si="21"/>
        <v>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</row>
    <row r="81" spans="1:132">
      <c r="A81" s="12">
        <v>80</v>
      </c>
      <c r="B81" s="12"/>
      <c r="C81" s="14">
        <f>'Match Score and Team Input'!J81</f>
        <v>0</v>
      </c>
      <c r="D81" s="14">
        <f t="shared" si="15"/>
        <v>0</v>
      </c>
      <c r="E81" s="14">
        <f t="shared" si="15"/>
        <v>0</v>
      </c>
      <c r="F81" s="14">
        <f t="shared" si="16"/>
        <v>0</v>
      </c>
      <c r="G81" s="14" t="s">
        <v>18</v>
      </c>
      <c r="H81" s="14">
        <f t="shared" si="17"/>
        <v>0</v>
      </c>
      <c r="I81" s="14">
        <f t="shared" si="18"/>
        <v>0</v>
      </c>
      <c r="J81" s="7">
        <f>'Match Score and Team Input'!M81</f>
        <v>0</v>
      </c>
      <c r="K81" s="7">
        <f t="shared" si="14"/>
        <v>0</v>
      </c>
      <c r="L81" s="7">
        <f t="shared" si="14"/>
        <v>0</v>
      </c>
      <c r="M81" s="7">
        <f t="shared" si="19"/>
        <v>0</v>
      </c>
      <c r="N81" s="7" t="s">
        <v>18</v>
      </c>
      <c r="O81" s="7">
        <f t="shared" si="20"/>
        <v>0</v>
      </c>
      <c r="P81" s="7">
        <f t="shared" si="21"/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</row>
    <row r="82" spans="1:132">
      <c r="A82" s="12">
        <v>81</v>
      </c>
      <c r="B82" s="12"/>
      <c r="C82" s="14">
        <f>'Match Score and Team Input'!J82</f>
        <v>50</v>
      </c>
      <c r="D82" s="14">
        <f t="shared" si="15"/>
        <v>50</v>
      </c>
      <c r="E82" s="14">
        <f t="shared" si="15"/>
        <v>50</v>
      </c>
      <c r="F82" s="14">
        <f t="shared" si="16"/>
        <v>50</v>
      </c>
      <c r="G82" s="14" t="s">
        <v>18</v>
      </c>
      <c r="H82" s="14">
        <f t="shared" si="17"/>
        <v>0</v>
      </c>
      <c r="I82" s="14">
        <f t="shared" si="18"/>
        <v>50</v>
      </c>
      <c r="J82" s="7">
        <f>'Match Score and Team Input'!M82</f>
        <v>0</v>
      </c>
      <c r="K82" s="7">
        <f t="shared" ref="K82:L97" si="22">J82</f>
        <v>0</v>
      </c>
      <c r="L82" s="7">
        <f t="shared" si="22"/>
        <v>0</v>
      </c>
      <c r="M82" s="7">
        <f t="shared" si="19"/>
        <v>0</v>
      </c>
      <c r="N82" s="7" t="s">
        <v>18</v>
      </c>
      <c r="O82" s="7">
        <f t="shared" si="20"/>
        <v>50</v>
      </c>
      <c r="P82" s="7">
        <f t="shared" si="21"/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</row>
    <row r="83" spans="1:132">
      <c r="A83" s="12">
        <v>82</v>
      </c>
      <c r="B83" s="12"/>
      <c r="C83" s="14">
        <f>'Match Score and Team Input'!J83</f>
        <v>0</v>
      </c>
      <c r="D83" s="14">
        <f t="shared" ref="D83:E98" si="23">C83</f>
        <v>0</v>
      </c>
      <c r="E83" s="14">
        <f t="shared" si="23"/>
        <v>0</v>
      </c>
      <c r="F83" s="14">
        <f t="shared" si="16"/>
        <v>0</v>
      </c>
      <c r="G83" s="14" t="s">
        <v>18</v>
      </c>
      <c r="H83" s="14">
        <f t="shared" si="17"/>
        <v>0</v>
      </c>
      <c r="I83" s="14">
        <f t="shared" si="18"/>
        <v>0</v>
      </c>
      <c r="J83" s="7">
        <f>'Match Score and Team Input'!M83</f>
        <v>0</v>
      </c>
      <c r="K83" s="7">
        <f t="shared" si="22"/>
        <v>0</v>
      </c>
      <c r="L83" s="7">
        <f t="shared" si="22"/>
        <v>0</v>
      </c>
      <c r="M83" s="7">
        <f t="shared" si="19"/>
        <v>0</v>
      </c>
      <c r="N83" s="7" t="s">
        <v>18</v>
      </c>
      <c r="O83" s="7">
        <f t="shared" si="20"/>
        <v>0</v>
      </c>
      <c r="P83" s="7">
        <f t="shared" si="21"/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</row>
    <row r="84" spans="1:132">
      <c r="A84" s="12">
        <v>83</v>
      </c>
      <c r="B84" s="12"/>
      <c r="C84" s="14">
        <f>'Match Score and Team Input'!J84</f>
        <v>0</v>
      </c>
      <c r="D84" s="14">
        <f t="shared" si="23"/>
        <v>0</v>
      </c>
      <c r="E84" s="14">
        <f t="shared" si="23"/>
        <v>0</v>
      </c>
      <c r="F84" s="14">
        <f t="shared" si="16"/>
        <v>0</v>
      </c>
      <c r="G84" s="14" t="s">
        <v>18</v>
      </c>
      <c r="H84" s="14">
        <f t="shared" si="17"/>
        <v>0</v>
      </c>
      <c r="I84" s="14">
        <f t="shared" si="18"/>
        <v>0</v>
      </c>
      <c r="J84" s="7">
        <f>'Match Score and Team Input'!M84</f>
        <v>0</v>
      </c>
      <c r="K84" s="7">
        <f t="shared" si="22"/>
        <v>0</v>
      </c>
      <c r="L84" s="7">
        <f t="shared" si="22"/>
        <v>0</v>
      </c>
      <c r="M84" s="7">
        <f t="shared" si="19"/>
        <v>0</v>
      </c>
      <c r="N84" s="7" t="s">
        <v>18</v>
      </c>
      <c r="O84" s="7">
        <f t="shared" si="20"/>
        <v>0</v>
      </c>
      <c r="P84" s="7">
        <f t="shared" si="21"/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</row>
    <row r="85" spans="1:132">
      <c r="A85" s="12">
        <v>84</v>
      </c>
      <c r="B85" s="12"/>
      <c r="C85" s="14">
        <f>'Match Score and Team Input'!J85</f>
        <v>0</v>
      </c>
      <c r="D85" s="14">
        <f t="shared" si="23"/>
        <v>0</v>
      </c>
      <c r="E85" s="14">
        <f t="shared" si="23"/>
        <v>0</v>
      </c>
      <c r="F85" s="14">
        <f t="shared" si="16"/>
        <v>0</v>
      </c>
      <c r="G85" s="14" t="s">
        <v>18</v>
      </c>
      <c r="H85" s="14">
        <f t="shared" si="17"/>
        <v>0</v>
      </c>
      <c r="I85" s="14">
        <f t="shared" si="18"/>
        <v>0</v>
      </c>
      <c r="J85" s="7">
        <f>'Match Score and Team Input'!M85</f>
        <v>0</v>
      </c>
      <c r="K85" s="7">
        <f t="shared" si="22"/>
        <v>0</v>
      </c>
      <c r="L85" s="7">
        <f t="shared" si="22"/>
        <v>0</v>
      </c>
      <c r="M85" s="7">
        <f t="shared" si="19"/>
        <v>0</v>
      </c>
      <c r="N85" s="7" t="s">
        <v>18</v>
      </c>
      <c r="O85" s="7">
        <f t="shared" si="20"/>
        <v>0</v>
      </c>
      <c r="P85" s="7">
        <f t="shared" si="21"/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132">
      <c r="A86" s="12">
        <v>85</v>
      </c>
      <c r="B86" s="12"/>
      <c r="C86" s="14">
        <f>'Match Score and Team Input'!J86</f>
        <v>20</v>
      </c>
      <c r="D86" s="14">
        <f t="shared" si="23"/>
        <v>20</v>
      </c>
      <c r="E86" s="14">
        <f t="shared" si="23"/>
        <v>20</v>
      </c>
      <c r="F86" s="14">
        <f t="shared" si="16"/>
        <v>20</v>
      </c>
      <c r="G86" s="14" t="s">
        <v>18</v>
      </c>
      <c r="H86" s="14">
        <f t="shared" si="17"/>
        <v>0</v>
      </c>
      <c r="I86" s="14">
        <f t="shared" si="18"/>
        <v>20</v>
      </c>
      <c r="J86" s="7">
        <f>'Match Score and Team Input'!M86</f>
        <v>0</v>
      </c>
      <c r="K86" s="7">
        <f t="shared" si="22"/>
        <v>0</v>
      </c>
      <c r="L86" s="7">
        <f t="shared" si="22"/>
        <v>0</v>
      </c>
      <c r="M86" s="7">
        <f t="shared" si="19"/>
        <v>0</v>
      </c>
      <c r="N86" s="7" t="s">
        <v>18</v>
      </c>
      <c r="O86" s="7">
        <f t="shared" si="20"/>
        <v>20</v>
      </c>
      <c r="P86" s="7">
        <f t="shared" si="21"/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132">
      <c r="A87" s="12">
        <v>86</v>
      </c>
      <c r="B87" s="12"/>
      <c r="C87" s="14">
        <f>'Match Score and Team Input'!J87</f>
        <v>0</v>
      </c>
      <c r="D87" s="14">
        <f t="shared" si="23"/>
        <v>0</v>
      </c>
      <c r="E87" s="14">
        <f t="shared" si="23"/>
        <v>0</v>
      </c>
      <c r="F87" s="14">
        <f t="shared" si="16"/>
        <v>0</v>
      </c>
      <c r="G87" s="14" t="s">
        <v>18</v>
      </c>
      <c r="H87" s="14">
        <f t="shared" si="17"/>
        <v>20</v>
      </c>
      <c r="I87" s="14">
        <f t="shared" si="18"/>
        <v>0</v>
      </c>
      <c r="J87" s="7">
        <f>'Match Score and Team Input'!M87</f>
        <v>20</v>
      </c>
      <c r="K87" s="7">
        <f t="shared" si="22"/>
        <v>20</v>
      </c>
      <c r="L87" s="7">
        <f t="shared" si="22"/>
        <v>20</v>
      </c>
      <c r="M87" s="7">
        <f t="shared" si="19"/>
        <v>20</v>
      </c>
      <c r="N87" s="7" t="s">
        <v>18</v>
      </c>
      <c r="O87" s="7">
        <f t="shared" si="20"/>
        <v>0</v>
      </c>
      <c r="P87" s="7">
        <f t="shared" si="21"/>
        <v>20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132">
      <c r="A88" s="12">
        <v>87</v>
      </c>
      <c r="B88" s="12"/>
      <c r="C88" s="14">
        <f>'Match Score and Team Input'!J88</f>
        <v>0</v>
      </c>
      <c r="D88" s="14">
        <f t="shared" si="23"/>
        <v>0</v>
      </c>
      <c r="E88" s="14">
        <f t="shared" si="23"/>
        <v>0</v>
      </c>
      <c r="F88" s="14">
        <f t="shared" si="16"/>
        <v>0</v>
      </c>
      <c r="G88" s="14" t="s">
        <v>18</v>
      </c>
      <c r="H88" s="14">
        <f t="shared" si="17"/>
        <v>0</v>
      </c>
      <c r="I88" s="14">
        <f t="shared" si="18"/>
        <v>0</v>
      </c>
      <c r="J88" s="7">
        <f>'Match Score and Team Input'!M88</f>
        <v>0</v>
      </c>
      <c r="K88" s="7">
        <f t="shared" si="22"/>
        <v>0</v>
      </c>
      <c r="L88" s="7">
        <f t="shared" si="22"/>
        <v>0</v>
      </c>
      <c r="M88" s="7">
        <f t="shared" si="19"/>
        <v>0</v>
      </c>
      <c r="N88" s="7" t="s">
        <v>18</v>
      </c>
      <c r="O88" s="7">
        <f t="shared" si="20"/>
        <v>0</v>
      </c>
      <c r="P88" s="7">
        <f t="shared" si="21"/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</row>
    <row r="89" spans="1:132">
      <c r="A89" s="12">
        <v>88</v>
      </c>
      <c r="B89" s="12"/>
      <c r="C89" s="14">
        <f>'Match Score and Team Input'!J89</f>
        <v>0</v>
      </c>
      <c r="D89" s="14">
        <f t="shared" si="23"/>
        <v>0</v>
      </c>
      <c r="E89" s="14">
        <f t="shared" si="23"/>
        <v>0</v>
      </c>
      <c r="F89" s="14">
        <f t="shared" si="16"/>
        <v>0</v>
      </c>
      <c r="G89" s="14" t="s">
        <v>18</v>
      </c>
      <c r="H89" s="14">
        <f t="shared" si="17"/>
        <v>0</v>
      </c>
      <c r="I89" s="14">
        <f t="shared" si="18"/>
        <v>0</v>
      </c>
      <c r="J89" s="7">
        <f>'Match Score and Team Input'!M89</f>
        <v>0</v>
      </c>
      <c r="K89" s="7">
        <f t="shared" si="22"/>
        <v>0</v>
      </c>
      <c r="L89" s="7">
        <f t="shared" si="22"/>
        <v>0</v>
      </c>
      <c r="M89" s="7">
        <f t="shared" si="19"/>
        <v>0</v>
      </c>
      <c r="N89" s="7" t="s">
        <v>18</v>
      </c>
      <c r="O89" s="7">
        <f t="shared" si="20"/>
        <v>0</v>
      </c>
      <c r="P89" s="7">
        <f t="shared" si="21"/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</row>
    <row r="90" spans="1:132">
      <c r="A90" s="12">
        <v>89</v>
      </c>
      <c r="B90" s="12"/>
      <c r="C90" s="14">
        <f>'Match Score and Team Input'!J90</f>
        <v>0</v>
      </c>
      <c r="D90" s="14">
        <f t="shared" si="23"/>
        <v>0</v>
      </c>
      <c r="E90" s="14">
        <f t="shared" si="23"/>
        <v>0</v>
      </c>
      <c r="F90" s="14">
        <f t="shared" si="16"/>
        <v>0</v>
      </c>
      <c r="G90" s="14" t="s">
        <v>18</v>
      </c>
      <c r="H90" s="14">
        <f t="shared" si="17"/>
        <v>0</v>
      </c>
      <c r="I90" s="14">
        <f t="shared" si="18"/>
        <v>0</v>
      </c>
      <c r="J90" s="7">
        <f>'Match Score and Team Input'!M90</f>
        <v>0</v>
      </c>
      <c r="K90" s="7">
        <f t="shared" si="22"/>
        <v>0</v>
      </c>
      <c r="L90" s="7">
        <f t="shared" si="22"/>
        <v>0</v>
      </c>
      <c r="M90" s="7">
        <f t="shared" si="19"/>
        <v>0</v>
      </c>
      <c r="N90" s="7" t="s">
        <v>18</v>
      </c>
      <c r="O90" s="7">
        <f t="shared" si="20"/>
        <v>0</v>
      </c>
      <c r="P90" s="7">
        <f t="shared" si="21"/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</row>
    <row r="91" spans="1:132">
      <c r="A91" s="12">
        <v>90</v>
      </c>
      <c r="B91" s="12"/>
      <c r="C91" s="14">
        <f>'Match Score and Team Input'!J91</f>
        <v>0</v>
      </c>
      <c r="D91" s="14">
        <f t="shared" si="23"/>
        <v>0</v>
      </c>
      <c r="E91" s="14">
        <f t="shared" si="23"/>
        <v>0</v>
      </c>
      <c r="F91" s="14">
        <f t="shared" si="16"/>
        <v>0</v>
      </c>
      <c r="G91" s="14" t="s">
        <v>18</v>
      </c>
      <c r="H91" s="14">
        <f t="shared" si="17"/>
        <v>50</v>
      </c>
      <c r="I91" s="14">
        <f t="shared" si="18"/>
        <v>0</v>
      </c>
      <c r="J91" s="7">
        <f>'Match Score and Team Input'!M91</f>
        <v>50</v>
      </c>
      <c r="K91" s="7">
        <f t="shared" si="22"/>
        <v>50</v>
      </c>
      <c r="L91" s="7">
        <f t="shared" si="22"/>
        <v>50</v>
      </c>
      <c r="M91" s="7">
        <f t="shared" si="19"/>
        <v>50</v>
      </c>
      <c r="N91" s="7" t="s">
        <v>18</v>
      </c>
      <c r="O91" s="7">
        <f t="shared" si="20"/>
        <v>0</v>
      </c>
      <c r="P91" s="7">
        <f t="shared" si="21"/>
        <v>50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</row>
    <row r="92" spans="1:132">
      <c r="A92" s="12">
        <v>91</v>
      </c>
      <c r="B92" s="12"/>
      <c r="C92" s="14">
        <f>'Match Score and Team Input'!J92</f>
        <v>0</v>
      </c>
      <c r="D92" s="14">
        <f t="shared" si="23"/>
        <v>0</v>
      </c>
      <c r="E92" s="14">
        <f t="shared" si="23"/>
        <v>0</v>
      </c>
      <c r="F92" s="14">
        <f t="shared" si="16"/>
        <v>0</v>
      </c>
      <c r="G92" s="14" t="s">
        <v>18</v>
      </c>
      <c r="H92" s="14">
        <f t="shared" si="17"/>
        <v>0</v>
      </c>
      <c r="I92" s="14">
        <f t="shared" si="18"/>
        <v>0</v>
      </c>
      <c r="J92" s="7">
        <f>'Match Score and Team Input'!M92</f>
        <v>0</v>
      </c>
      <c r="K92" s="7">
        <f t="shared" si="22"/>
        <v>0</v>
      </c>
      <c r="L92" s="7">
        <f t="shared" si="22"/>
        <v>0</v>
      </c>
      <c r="M92" s="7">
        <f t="shared" si="19"/>
        <v>0</v>
      </c>
      <c r="N92" s="7" t="s">
        <v>18</v>
      </c>
      <c r="O92" s="7">
        <f t="shared" si="20"/>
        <v>0</v>
      </c>
      <c r="P92" s="7">
        <f t="shared" si="21"/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</row>
    <row r="93" spans="1:132">
      <c r="A93" s="12">
        <v>92</v>
      </c>
      <c r="B93" s="12"/>
      <c r="C93" s="14">
        <f>'Match Score and Team Input'!J93</f>
        <v>0</v>
      </c>
      <c r="D93" s="14">
        <f t="shared" si="23"/>
        <v>0</v>
      </c>
      <c r="E93" s="14">
        <f t="shared" si="23"/>
        <v>0</v>
      </c>
      <c r="F93" s="14">
        <f t="shared" si="16"/>
        <v>0</v>
      </c>
      <c r="G93" s="14" t="s">
        <v>18</v>
      </c>
      <c r="H93" s="14">
        <f t="shared" si="17"/>
        <v>0</v>
      </c>
      <c r="I93" s="14">
        <f t="shared" si="18"/>
        <v>0</v>
      </c>
      <c r="J93" s="7">
        <f>'Match Score and Team Input'!M93</f>
        <v>0</v>
      </c>
      <c r="K93" s="7">
        <f t="shared" si="22"/>
        <v>0</v>
      </c>
      <c r="L93" s="7">
        <f t="shared" si="22"/>
        <v>0</v>
      </c>
      <c r="M93" s="7">
        <f t="shared" si="19"/>
        <v>0</v>
      </c>
      <c r="N93" s="7" t="s">
        <v>18</v>
      </c>
      <c r="O93" s="7">
        <f t="shared" si="20"/>
        <v>0</v>
      </c>
      <c r="P93" s="7">
        <f t="shared" si="21"/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</row>
    <row r="94" spans="1:132">
      <c r="A94" s="12">
        <v>93</v>
      </c>
      <c r="B94" s="12"/>
      <c r="C94" s="14">
        <f>'Match Score and Team Input'!J94</f>
        <v>0</v>
      </c>
      <c r="D94" s="14">
        <f t="shared" si="23"/>
        <v>0</v>
      </c>
      <c r="E94" s="14">
        <f t="shared" si="23"/>
        <v>0</v>
      </c>
      <c r="F94" s="14">
        <f t="shared" si="16"/>
        <v>0</v>
      </c>
      <c r="G94" s="14" t="s">
        <v>18</v>
      </c>
      <c r="H94" s="14">
        <f t="shared" si="17"/>
        <v>0</v>
      </c>
      <c r="I94" s="14">
        <f t="shared" si="18"/>
        <v>0</v>
      </c>
      <c r="J94" s="7">
        <f>'Match Score and Team Input'!M94</f>
        <v>0</v>
      </c>
      <c r="K94" s="7">
        <f t="shared" si="22"/>
        <v>0</v>
      </c>
      <c r="L94" s="7">
        <f t="shared" si="22"/>
        <v>0</v>
      </c>
      <c r="M94" s="7">
        <f t="shared" si="19"/>
        <v>0</v>
      </c>
      <c r="N94" s="7" t="s">
        <v>18</v>
      </c>
      <c r="O94" s="7">
        <f t="shared" si="20"/>
        <v>0</v>
      </c>
      <c r="P94" s="7">
        <f t="shared" si="21"/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</row>
    <row r="95" spans="1:132">
      <c r="A95" s="12">
        <v>94</v>
      </c>
      <c r="B95" s="12"/>
      <c r="C95" s="14">
        <f>'Match Score and Team Input'!J95</f>
        <v>0</v>
      </c>
      <c r="D95" s="14">
        <f t="shared" si="23"/>
        <v>0</v>
      </c>
      <c r="E95" s="14">
        <f t="shared" si="23"/>
        <v>0</v>
      </c>
      <c r="F95" s="14">
        <f t="shared" si="16"/>
        <v>0</v>
      </c>
      <c r="G95" s="14" t="s">
        <v>18</v>
      </c>
      <c r="H95" s="14">
        <f t="shared" si="17"/>
        <v>0</v>
      </c>
      <c r="I95" s="14">
        <f t="shared" si="18"/>
        <v>0</v>
      </c>
      <c r="J95" s="7">
        <f>'Match Score and Team Input'!M95</f>
        <v>0</v>
      </c>
      <c r="K95" s="7">
        <f t="shared" si="22"/>
        <v>0</v>
      </c>
      <c r="L95" s="7">
        <f t="shared" si="22"/>
        <v>0</v>
      </c>
      <c r="M95" s="7">
        <f t="shared" si="19"/>
        <v>0</v>
      </c>
      <c r="N95" s="7" t="s">
        <v>18</v>
      </c>
      <c r="O95" s="7">
        <f t="shared" si="20"/>
        <v>0</v>
      </c>
      <c r="P95" s="7">
        <f t="shared" si="21"/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</row>
    <row r="96" spans="1:132">
      <c r="A96" s="12">
        <v>95</v>
      </c>
      <c r="B96" s="12"/>
      <c r="C96" s="14">
        <f>'Match Score and Team Input'!J96</f>
        <v>0</v>
      </c>
      <c r="D96" s="14">
        <f t="shared" si="23"/>
        <v>0</v>
      </c>
      <c r="E96" s="14">
        <f t="shared" si="23"/>
        <v>0</v>
      </c>
      <c r="F96" s="14">
        <f t="shared" si="16"/>
        <v>0</v>
      </c>
      <c r="G96" s="14" t="s">
        <v>18</v>
      </c>
      <c r="H96" s="14">
        <f t="shared" si="17"/>
        <v>0</v>
      </c>
      <c r="I96" s="14">
        <f t="shared" si="18"/>
        <v>0</v>
      </c>
      <c r="J96" s="7">
        <f>'Match Score and Team Input'!M96</f>
        <v>0</v>
      </c>
      <c r="K96" s="7">
        <f t="shared" si="22"/>
        <v>0</v>
      </c>
      <c r="L96" s="7">
        <f t="shared" si="22"/>
        <v>0</v>
      </c>
      <c r="M96" s="7">
        <f t="shared" si="19"/>
        <v>0</v>
      </c>
      <c r="N96" s="7" t="s">
        <v>18</v>
      </c>
      <c r="O96" s="7">
        <f t="shared" si="20"/>
        <v>0</v>
      </c>
      <c r="P96" s="7">
        <f t="shared" si="21"/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</row>
    <row r="97" spans="1:132">
      <c r="A97" s="12">
        <v>96</v>
      </c>
      <c r="B97" s="12"/>
      <c r="C97" s="14">
        <f>'Match Score and Team Input'!J97</f>
        <v>0</v>
      </c>
      <c r="D97" s="14">
        <f t="shared" si="23"/>
        <v>0</v>
      </c>
      <c r="E97" s="14">
        <f t="shared" si="23"/>
        <v>0</v>
      </c>
      <c r="F97" s="14">
        <f t="shared" si="16"/>
        <v>0</v>
      </c>
      <c r="G97" s="14" t="s">
        <v>18</v>
      </c>
      <c r="H97" s="14">
        <f t="shared" si="17"/>
        <v>0</v>
      </c>
      <c r="I97" s="14">
        <f t="shared" si="18"/>
        <v>0</v>
      </c>
      <c r="J97" s="7">
        <f>'Match Score and Team Input'!M97</f>
        <v>0</v>
      </c>
      <c r="K97" s="7">
        <f t="shared" si="22"/>
        <v>0</v>
      </c>
      <c r="L97" s="7">
        <f t="shared" si="22"/>
        <v>0</v>
      </c>
      <c r="M97" s="7">
        <f t="shared" si="19"/>
        <v>0</v>
      </c>
      <c r="N97" s="7" t="s">
        <v>18</v>
      </c>
      <c r="O97" s="7">
        <f t="shared" si="20"/>
        <v>0</v>
      </c>
      <c r="P97" s="7">
        <f t="shared" si="21"/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</row>
    <row r="98" spans="1:132">
      <c r="A98" s="12">
        <v>97</v>
      </c>
      <c r="B98" s="12"/>
      <c r="C98" s="14">
        <f>'Match Score and Team Input'!J98</f>
        <v>0</v>
      </c>
      <c r="D98" s="14">
        <f t="shared" si="23"/>
        <v>0</v>
      </c>
      <c r="E98" s="14">
        <f t="shared" si="23"/>
        <v>0</v>
      </c>
      <c r="F98" s="14">
        <f t="shared" si="16"/>
        <v>0</v>
      </c>
      <c r="G98" s="14" t="s">
        <v>18</v>
      </c>
      <c r="H98" s="14">
        <f t="shared" si="17"/>
        <v>0</v>
      </c>
      <c r="I98" s="14">
        <f t="shared" si="18"/>
        <v>0</v>
      </c>
      <c r="J98" s="7">
        <f>'Match Score and Team Input'!M98</f>
        <v>0</v>
      </c>
      <c r="K98" s="7">
        <f t="shared" ref="K98:L113" si="24">J98</f>
        <v>0</v>
      </c>
      <c r="L98" s="7">
        <f t="shared" si="24"/>
        <v>0</v>
      </c>
      <c r="M98" s="7">
        <f t="shared" si="19"/>
        <v>0</v>
      </c>
      <c r="N98" s="7" t="s">
        <v>18</v>
      </c>
      <c r="O98" s="7">
        <f t="shared" si="20"/>
        <v>0</v>
      </c>
      <c r="P98" s="7">
        <f t="shared" si="21"/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</row>
    <row r="99" spans="1:132">
      <c r="A99" s="12">
        <v>98</v>
      </c>
      <c r="B99" s="12"/>
      <c r="C99" s="14">
        <f>'Match Score and Team Input'!J99</f>
        <v>0</v>
      </c>
      <c r="D99" s="14">
        <f t="shared" ref="D99:E114" si="25">C99</f>
        <v>0</v>
      </c>
      <c r="E99" s="14">
        <f t="shared" si="25"/>
        <v>0</v>
      </c>
      <c r="F99" s="14">
        <f t="shared" si="16"/>
        <v>0</v>
      </c>
      <c r="G99" s="14" t="s">
        <v>18</v>
      </c>
      <c r="H99" s="14">
        <f t="shared" si="17"/>
        <v>0</v>
      </c>
      <c r="I99" s="14">
        <f t="shared" si="18"/>
        <v>0</v>
      </c>
      <c r="J99" s="7">
        <f>'Match Score and Team Input'!M99</f>
        <v>0</v>
      </c>
      <c r="K99" s="7">
        <f t="shared" si="24"/>
        <v>0</v>
      </c>
      <c r="L99" s="7">
        <f t="shared" si="24"/>
        <v>0</v>
      </c>
      <c r="M99" s="7">
        <f t="shared" si="19"/>
        <v>0</v>
      </c>
      <c r="N99" s="7" t="s">
        <v>18</v>
      </c>
      <c r="O99" s="7">
        <f t="shared" si="20"/>
        <v>0</v>
      </c>
      <c r="P99" s="7">
        <f t="shared" si="21"/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</row>
    <row r="100" spans="1:132">
      <c r="A100" s="12">
        <v>99</v>
      </c>
      <c r="B100" s="12"/>
      <c r="C100" s="14">
        <f>'Match Score and Team Input'!J100</f>
        <v>0</v>
      </c>
      <c r="D100" s="14">
        <f t="shared" si="25"/>
        <v>0</v>
      </c>
      <c r="E100" s="14">
        <f t="shared" si="25"/>
        <v>0</v>
      </c>
      <c r="F100" s="14">
        <f t="shared" si="16"/>
        <v>0</v>
      </c>
      <c r="G100" s="14" t="s">
        <v>18</v>
      </c>
      <c r="H100" s="14">
        <f t="shared" si="17"/>
        <v>0</v>
      </c>
      <c r="I100" s="14">
        <f t="shared" si="18"/>
        <v>0</v>
      </c>
      <c r="J100" s="7">
        <f>'Match Score and Team Input'!M100</f>
        <v>0</v>
      </c>
      <c r="K100" s="7">
        <f t="shared" si="24"/>
        <v>0</v>
      </c>
      <c r="L100" s="7">
        <f t="shared" si="24"/>
        <v>0</v>
      </c>
      <c r="M100" s="7">
        <f t="shared" si="19"/>
        <v>0</v>
      </c>
      <c r="N100" s="7" t="s">
        <v>18</v>
      </c>
      <c r="O100" s="7">
        <f t="shared" si="20"/>
        <v>0</v>
      </c>
      <c r="P100" s="7">
        <f t="shared" si="21"/>
        <v>0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</row>
    <row r="101" spans="1:132">
      <c r="A101" s="12">
        <v>100</v>
      </c>
      <c r="B101" s="12"/>
      <c r="C101" s="14">
        <f>'Match Score and Team Input'!J101</f>
        <v>20</v>
      </c>
      <c r="D101" s="14">
        <f t="shared" si="25"/>
        <v>20</v>
      </c>
      <c r="E101" s="14">
        <f t="shared" si="25"/>
        <v>20</v>
      </c>
      <c r="F101" s="14">
        <f t="shared" si="16"/>
        <v>20</v>
      </c>
      <c r="G101" s="14" t="s">
        <v>18</v>
      </c>
      <c r="H101" s="14">
        <f t="shared" si="17"/>
        <v>0</v>
      </c>
      <c r="I101" s="14">
        <f t="shared" si="18"/>
        <v>20</v>
      </c>
      <c r="J101" s="7">
        <f>'Match Score and Team Input'!M101</f>
        <v>0</v>
      </c>
      <c r="K101" s="7">
        <f t="shared" si="24"/>
        <v>0</v>
      </c>
      <c r="L101" s="7">
        <f t="shared" si="24"/>
        <v>0</v>
      </c>
      <c r="M101" s="7">
        <f t="shared" si="19"/>
        <v>0</v>
      </c>
      <c r="N101" s="7" t="s">
        <v>18</v>
      </c>
      <c r="O101" s="7">
        <f t="shared" si="20"/>
        <v>20</v>
      </c>
      <c r="P101" s="7">
        <f t="shared" si="21"/>
        <v>0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</row>
    <row r="102" spans="1:132">
      <c r="A102" s="12">
        <v>101</v>
      </c>
      <c r="B102" s="12"/>
      <c r="C102" s="14">
        <f>'Match Score and Team Input'!J102</f>
        <v>0</v>
      </c>
      <c r="D102" s="14">
        <f t="shared" si="25"/>
        <v>0</v>
      </c>
      <c r="E102" s="14">
        <f t="shared" si="25"/>
        <v>0</v>
      </c>
      <c r="F102" s="14">
        <f t="shared" si="16"/>
        <v>0</v>
      </c>
      <c r="G102" s="14" t="s">
        <v>18</v>
      </c>
      <c r="H102" s="14">
        <f t="shared" si="17"/>
        <v>0</v>
      </c>
      <c r="I102" s="14">
        <f t="shared" si="18"/>
        <v>0</v>
      </c>
      <c r="J102" s="7">
        <f>'Match Score and Team Input'!M102</f>
        <v>0</v>
      </c>
      <c r="K102" s="7">
        <f t="shared" si="24"/>
        <v>0</v>
      </c>
      <c r="L102" s="7">
        <f t="shared" si="24"/>
        <v>0</v>
      </c>
      <c r="M102" s="7">
        <f t="shared" si="19"/>
        <v>0</v>
      </c>
      <c r="N102" s="7" t="s">
        <v>18</v>
      </c>
      <c r="O102" s="7">
        <f t="shared" si="20"/>
        <v>0</v>
      </c>
      <c r="P102" s="7">
        <f t="shared" si="21"/>
        <v>0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</row>
    <row r="103" spans="1:132">
      <c r="A103" s="12">
        <v>102</v>
      </c>
      <c r="B103" s="12"/>
      <c r="C103" s="14">
        <f>'Match Score and Team Input'!J103</f>
        <v>0</v>
      </c>
      <c r="D103" s="14">
        <f t="shared" si="25"/>
        <v>0</v>
      </c>
      <c r="E103" s="14">
        <f t="shared" si="25"/>
        <v>0</v>
      </c>
      <c r="F103" s="14">
        <f t="shared" si="16"/>
        <v>0</v>
      </c>
      <c r="G103" s="14" t="s">
        <v>18</v>
      </c>
      <c r="H103" s="14">
        <f t="shared" si="17"/>
        <v>0</v>
      </c>
      <c r="I103" s="14">
        <f t="shared" si="18"/>
        <v>0</v>
      </c>
      <c r="J103" s="7">
        <f>'Match Score and Team Input'!M103</f>
        <v>0</v>
      </c>
      <c r="K103" s="7">
        <f t="shared" si="24"/>
        <v>0</v>
      </c>
      <c r="L103" s="7">
        <f t="shared" si="24"/>
        <v>0</v>
      </c>
      <c r="M103" s="7">
        <f t="shared" si="19"/>
        <v>0</v>
      </c>
      <c r="N103" s="7" t="s">
        <v>18</v>
      </c>
      <c r="O103" s="7">
        <f t="shared" si="20"/>
        <v>0</v>
      </c>
      <c r="P103" s="7">
        <f t="shared" si="21"/>
        <v>0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</row>
    <row r="104" spans="1:132">
      <c r="A104" s="12">
        <v>103</v>
      </c>
      <c r="B104" s="12"/>
      <c r="C104" s="14">
        <f>'Match Score and Team Input'!J104</f>
        <v>0</v>
      </c>
      <c r="D104" s="14">
        <f t="shared" si="25"/>
        <v>0</v>
      </c>
      <c r="E104" s="14">
        <f t="shared" si="25"/>
        <v>0</v>
      </c>
      <c r="F104" s="14">
        <f t="shared" si="16"/>
        <v>0</v>
      </c>
      <c r="G104" s="14" t="s">
        <v>18</v>
      </c>
      <c r="H104" s="14">
        <f t="shared" si="17"/>
        <v>0</v>
      </c>
      <c r="I104" s="14">
        <f t="shared" si="18"/>
        <v>0</v>
      </c>
      <c r="J104" s="7">
        <f>'Match Score and Team Input'!M104</f>
        <v>0</v>
      </c>
      <c r="K104" s="7">
        <f t="shared" si="24"/>
        <v>0</v>
      </c>
      <c r="L104" s="7">
        <f t="shared" si="24"/>
        <v>0</v>
      </c>
      <c r="M104" s="7">
        <f t="shared" si="19"/>
        <v>0</v>
      </c>
      <c r="N104" s="7" t="s">
        <v>18</v>
      </c>
      <c r="O104" s="7">
        <f t="shared" si="20"/>
        <v>0</v>
      </c>
      <c r="P104" s="7">
        <f t="shared" si="21"/>
        <v>0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</row>
    <row r="105" spans="1:132">
      <c r="A105" s="12">
        <v>104</v>
      </c>
      <c r="B105" s="12"/>
      <c r="C105" s="14">
        <f>'Match Score and Team Input'!J105</f>
        <v>0</v>
      </c>
      <c r="D105" s="14">
        <f t="shared" si="25"/>
        <v>0</v>
      </c>
      <c r="E105" s="14">
        <f t="shared" si="25"/>
        <v>0</v>
      </c>
      <c r="F105" s="14">
        <f t="shared" si="16"/>
        <v>0</v>
      </c>
      <c r="G105" s="14" t="s">
        <v>18</v>
      </c>
      <c r="H105" s="14">
        <f t="shared" si="17"/>
        <v>50</v>
      </c>
      <c r="I105" s="14">
        <f t="shared" si="18"/>
        <v>0</v>
      </c>
      <c r="J105" s="7">
        <f>'Match Score and Team Input'!M105</f>
        <v>50</v>
      </c>
      <c r="K105" s="7">
        <f t="shared" si="24"/>
        <v>50</v>
      </c>
      <c r="L105" s="7">
        <f t="shared" si="24"/>
        <v>50</v>
      </c>
      <c r="M105" s="7">
        <f t="shared" si="19"/>
        <v>50</v>
      </c>
      <c r="N105" s="7" t="s">
        <v>18</v>
      </c>
      <c r="O105" s="7">
        <f t="shared" si="20"/>
        <v>0</v>
      </c>
      <c r="P105" s="7">
        <f t="shared" si="21"/>
        <v>50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</row>
    <row r="106" spans="1:132">
      <c r="A106" s="12">
        <v>105</v>
      </c>
      <c r="B106" s="12"/>
      <c r="C106" s="14">
        <f>'Match Score and Team Input'!J106</f>
        <v>0</v>
      </c>
      <c r="D106" s="14">
        <f t="shared" si="25"/>
        <v>0</v>
      </c>
      <c r="E106" s="14">
        <f t="shared" si="25"/>
        <v>0</v>
      </c>
      <c r="F106" s="14">
        <f t="shared" si="16"/>
        <v>0</v>
      </c>
      <c r="G106" s="14" t="s">
        <v>18</v>
      </c>
      <c r="H106" s="14">
        <f t="shared" si="17"/>
        <v>0</v>
      </c>
      <c r="I106" s="14">
        <f t="shared" si="18"/>
        <v>0</v>
      </c>
      <c r="J106" s="7">
        <f>'Match Score and Team Input'!M106</f>
        <v>0</v>
      </c>
      <c r="K106" s="7">
        <f t="shared" si="24"/>
        <v>0</v>
      </c>
      <c r="L106" s="7">
        <f t="shared" si="24"/>
        <v>0</v>
      </c>
      <c r="M106" s="7">
        <f t="shared" si="19"/>
        <v>0</v>
      </c>
      <c r="N106" s="7" t="s">
        <v>18</v>
      </c>
      <c r="O106" s="7">
        <f t="shared" si="20"/>
        <v>0</v>
      </c>
      <c r="P106" s="7">
        <f t="shared" si="21"/>
        <v>0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</row>
    <row r="107" spans="1:132">
      <c r="A107" s="12">
        <v>106</v>
      </c>
      <c r="B107" s="12"/>
      <c r="C107" s="14">
        <f>'Match Score and Team Input'!J107</f>
        <v>0</v>
      </c>
      <c r="D107" s="14">
        <f t="shared" si="25"/>
        <v>0</v>
      </c>
      <c r="E107" s="14">
        <f t="shared" si="25"/>
        <v>0</v>
      </c>
      <c r="F107" s="14">
        <f t="shared" si="16"/>
        <v>0</v>
      </c>
      <c r="G107" s="14" t="s">
        <v>18</v>
      </c>
      <c r="H107" s="14">
        <f t="shared" si="17"/>
        <v>0</v>
      </c>
      <c r="I107" s="14">
        <f t="shared" si="18"/>
        <v>0</v>
      </c>
      <c r="J107" s="7">
        <f>'Match Score and Team Input'!M107</f>
        <v>0</v>
      </c>
      <c r="K107" s="7">
        <f t="shared" si="24"/>
        <v>0</v>
      </c>
      <c r="L107" s="7">
        <f t="shared" si="24"/>
        <v>0</v>
      </c>
      <c r="M107" s="7">
        <f t="shared" si="19"/>
        <v>0</v>
      </c>
      <c r="N107" s="7" t="s">
        <v>18</v>
      </c>
      <c r="O107" s="7">
        <f t="shared" si="20"/>
        <v>0</v>
      </c>
      <c r="P107" s="7">
        <f t="shared" si="21"/>
        <v>0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</row>
    <row r="108" spans="1:132">
      <c r="A108" s="12">
        <v>107</v>
      </c>
      <c r="B108" s="12"/>
      <c r="C108" s="14">
        <f>'Match Score and Team Input'!J108</f>
        <v>0</v>
      </c>
      <c r="D108" s="14">
        <f t="shared" si="25"/>
        <v>0</v>
      </c>
      <c r="E108" s="14">
        <f t="shared" si="25"/>
        <v>0</v>
      </c>
      <c r="F108" s="14">
        <f t="shared" si="16"/>
        <v>0</v>
      </c>
      <c r="G108" s="14" t="s">
        <v>18</v>
      </c>
      <c r="H108" s="14">
        <f t="shared" si="17"/>
        <v>0</v>
      </c>
      <c r="I108" s="14">
        <f t="shared" si="18"/>
        <v>0</v>
      </c>
      <c r="J108" s="7">
        <f>'Match Score and Team Input'!M108</f>
        <v>0</v>
      </c>
      <c r="K108" s="7">
        <f t="shared" si="24"/>
        <v>0</v>
      </c>
      <c r="L108" s="7">
        <f t="shared" si="24"/>
        <v>0</v>
      </c>
      <c r="M108" s="7">
        <f t="shared" si="19"/>
        <v>0</v>
      </c>
      <c r="N108" s="7" t="s">
        <v>18</v>
      </c>
      <c r="O108" s="7">
        <f t="shared" si="20"/>
        <v>0</v>
      </c>
      <c r="P108" s="7">
        <f t="shared" si="21"/>
        <v>0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</row>
    <row r="109" spans="1:132">
      <c r="A109" s="12">
        <v>108</v>
      </c>
      <c r="B109" s="12"/>
      <c r="C109" s="14">
        <f>'Match Score and Team Input'!J109</f>
        <v>0</v>
      </c>
      <c r="D109" s="14">
        <f t="shared" si="25"/>
        <v>0</v>
      </c>
      <c r="E109" s="14">
        <f t="shared" si="25"/>
        <v>0</v>
      </c>
      <c r="F109" s="14">
        <f t="shared" si="16"/>
        <v>0</v>
      </c>
      <c r="G109" s="14" t="s">
        <v>18</v>
      </c>
      <c r="H109" s="14">
        <f t="shared" si="17"/>
        <v>0</v>
      </c>
      <c r="I109" s="14">
        <f t="shared" si="18"/>
        <v>0</v>
      </c>
      <c r="J109" s="7">
        <f>'Match Score and Team Input'!M109</f>
        <v>0</v>
      </c>
      <c r="K109" s="7">
        <f t="shared" si="24"/>
        <v>0</v>
      </c>
      <c r="L109" s="7">
        <f t="shared" si="24"/>
        <v>0</v>
      </c>
      <c r="M109" s="7">
        <f t="shared" si="19"/>
        <v>0</v>
      </c>
      <c r="N109" s="7" t="s">
        <v>18</v>
      </c>
      <c r="O109" s="7">
        <f t="shared" si="20"/>
        <v>0</v>
      </c>
      <c r="P109" s="7">
        <f t="shared" si="21"/>
        <v>0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</row>
    <row r="110" spans="1:132">
      <c r="A110" s="12">
        <v>109</v>
      </c>
      <c r="B110" s="12"/>
      <c r="C110" s="14">
        <f>'Match Score and Team Input'!J110</f>
        <v>0</v>
      </c>
      <c r="D110" s="14">
        <f t="shared" si="25"/>
        <v>0</v>
      </c>
      <c r="E110" s="14">
        <f t="shared" si="25"/>
        <v>0</v>
      </c>
      <c r="F110" s="14">
        <f t="shared" si="16"/>
        <v>0</v>
      </c>
      <c r="G110" s="14" t="s">
        <v>18</v>
      </c>
      <c r="H110" s="14">
        <f t="shared" si="17"/>
        <v>20</v>
      </c>
      <c r="I110" s="14">
        <f t="shared" si="18"/>
        <v>0</v>
      </c>
      <c r="J110" s="7">
        <f>'Match Score and Team Input'!M110</f>
        <v>20</v>
      </c>
      <c r="K110" s="7">
        <f t="shared" si="24"/>
        <v>20</v>
      </c>
      <c r="L110" s="7">
        <f t="shared" si="24"/>
        <v>20</v>
      </c>
      <c r="M110" s="7">
        <f t="shared" si="19"/>
        <v>20</v>
      </c>
      <c r="N110" s="7" t="s">
        <v>18</v>
      </c>
      <c r="O110" s="7">
        <f t="shared" si="20"/>
        <v>0</v>
      </c>
      <c r="P110" s="7">
        <f t="shared" si="21"/>
        <v>20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</row>
    <row r="111" spans="1:132">
      <c r="A111" s="12">
        <v>110</v>
      </c>
      <c r="B111" s="12"/>
      <c r="C111" s="14">
        <f>'Match Score and Team Input'!J111</f>
        <v>0</v>
      </c>
      <c r="D111" s="14">
        <f t="shared" si="25"/>
        <v>0</v>
      </c>
      <c r="E111" s="14">
        <f t="shared" si="25"/>
        <v>0</v>
      </c>
      <c r="F111" s="14">
        <f t="shared" si="16"/>
        <v>0</v>
      </c>
      <c r="G111" s="14" t="s">
        <v>18</v>
      </c>
      <c r="H111" s="14">
        <f t="shared" si="17"/>
        <v>0</v>
      </c>
      <c r="I111" s="14">
        <f t="shared" si="18"/>
        <v>0</v>
      </c>
      <c r="J111" s="7">
        <f>'Match Score and Team Input'!M111</f>
        <v>0</v>
      </c>
      <c r="K111" s="7">
        <f t="shared" si="24"/>
        <v>0</v>
      </c>
      <c r="L111" s="7">
        <f t="shared" si="24"/>
        <v>0</v>
      </c>
      <c r="M111" s="7">
        <f t="shared" si="19"/>
        <v>0</v>
      </c>
      <c r="N111" s="7" t="s">
        <v>18</v>
      </c>
      <c r="O111" s="7">
        <f t="shared" si="20"/>
        <v>0</v>
      </c>
      <c r="P111" s="7">
        <f t="shared" si="21"/>
        <v>0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</row>
    <row r="112" spans="1:132">
      <c r="A112" s="12">
        <v>111</v>
      </c>
      <c r="B112" s="12"/>
      <c r="C112" s="14">
        <f>'Match Score and Team Input'!J112</f>
        <v>0</v>
      </c>
      <c r="D112" s="14">
        <f t="shared" si="25"/>
        <v>0</v>
      </c>
      <c r="E112" s="14">
        <f t="shared" si="25"/>
        <v>0</v>
      </c>
      <c r="F112" s="14">
        <f t="shared" si="16"/>
        <v>0</v>
      </c>
      <c r="G112" s="14" t="s">
        <v>18</v>
      </c>
      <c r="H112" s="14">
        <f t="shared" si="17"/>
        <v>0</v>
      </c>
      <c r="I112" s="14">
        <f t="shared" si="18"/>
        <v>0</v>
      </c>
      <c r="J112" s="7">
        <f>'Match Score and Team Input'!M112</f>
        <v>0</v>
      </c>
      <c r="K112" s="7">
        <f t="shared" si="24"/>
        <v>0</v>
      </c>
      <c r="L112" s="7">
        <f t="shared" si="24"/>
        <v>0</v>
      </c>
      <c r="M112" s="7">
        <f t="shared" si="19"/>
        <v>0</v>
      </c>
      <c r="N112" s="7" t="s">
        <v>18</v>
      </c>
      <c r="O112" s="7">
        <f t="shared" si="20"/>
        <v>0</v>
      </c>
      <c r="P112" s="7">
        <f t="shared" si="21"/>
        <v>0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</row>
    <row r="113" spans="1:132">
      <c r="A113" s="12">
        <v>112</v>
      </c>
      <c r="B113" s="12"/>
      <c r="C113" s="14">
        <f>'Match Score and Team Input'!J113</f>
        <v>0</v>
      </c>
      <c r="D113" s="14">
        <f t="shared" si="25"/>
        <v>0</v>
      </c>
      <c r="E113" s="14">
        <f t="shared" si="25"/>
        <v>0</v>
      </c>
      <c r="F113" s="14">
        <f t="shared" si="16"/>
        <v>0</v>
      </c>
      <c r="G113" s="14" t="s">
        <v>18</v>
      </c>
      <c r="H113" s="14">
        <f t="shared" si="17"/>
        <v>0</v>
      </c>
      <c r="I113" s="14">
        <f t="shared" si="18"/>
        <v>0</v>
      </c>
      <c r="J113" s="7">
        <f>'Match Score and Team Input'!M113</f>
        <v>0</v>
      </c>
      <c r="K113" s="7">
        <f t="shared" si="24"/>
        <v>0</v>
      </c>
      <c r="L113" s="7">
        <f t="shared" si="24"/>
        <v>0</v>
      </c>
      <c r="M113" s="7">
        <f t="shared" si="19"/>
        <v>0</v>
      </c>
      <c r="N113" s="7" t="s">
        <v>18</v>
      </c>
      <c r="O113" s="7">
        <f t="shared" si="20"/>
        <v>0</v>
      </c>
      <c r="P113" s="7">
        <f t="shared" si="21"/>
        <v>0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</row>
    <row r="114" spans="1:132">
      <c r="A114" s="12">
        <v>113</v>
      </c>
      <c r="B114" s="12"/>
      <c r="C114" s="14">
        <f>'Match Score and Team Input'!J114</f>
        <v>0</v>
      </c>
      <c r="D114" s="14">
        <f t="shared" si="25"/>
        <v>0</v>
      </c>
      <c r="E114" s="14">
        <f t="shared" si="25"/>
        <v>0</v>
      </c>
      <c r="F114" s="14">
        <f t="shared" si="16"/>
        <v>0</v>
      </c>
      <c r="G114" s="14" t="s">
        <v>18</v>
      </c>
      <c r="H114" s="14">
        <f t="shared" si="17"/>
        <v>20</v>
      </c>
      <c r="I114" s="14">
        <f t="shared" si="18"/>
        <v>0</v>
      </c>
      <c r="J114" s="7">
        <f>'Match Score and Team Input'!M114</f>
        <v>20</v>
      </c>
      <c r="K114" s="7">
        <f t="shared" ref="K114:L129" si="26">J114</f>
        <v>20</v>
      </c>
      <c r="L114" s="7">
        <f t="shared" si="26"/>
        <v>20</v>
      </c>
      <c r="M114" s="7">
        <f t="shared" si="19"/>
        <v>20</v>
      </c>
      <c r="N114" s="7" t="s">
        <v>18</v>
      </c>
      <c r="O114" s="7">
        <f t="shared" si="20"/>
        <v>0</v>
      </c>
      <c r="P114" s="7">
        <f t="shared" si="21"/>
        <v>20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</row>
    <row r="115" spans="1:132">
      <c r="A115" s="12">
        <v>114</v>
      </c>
      <c r="B115" s="12"/>
      <c r="C115" s="14">
        <f>'Match Score and Team Input'!J115</f>
        <v>0</v>
      </c>
      <c r="D115" s="14">
        <f t="shared" ref="D115:E130" si="27">C115</f>
        <v>0</v>
      </c>
      <c r="E115" s="14">
        <f t="shared" si="27"/>
        <v>0</v>
      </c>
      <c r="F115" s="14">
        <f t="shared" si="16"/>
        <v>0</v>
      </c>
      <c r="G115" s="14" t="s">
        <v>18</v>
      </c>
      <c r="H115" s="14">
        <f t="shared" si="17"/>
        <v>0</v>
      </c>
      <c r="I115" s="14">
        <f t="shared" si="18"/>
        <v>0</v>
      </c>
      <c r="J115" s="7">
        <f>'Match Score and Team Input'!M115</f>
        <v>0</v>
      </c>
      <c r="K115" s="7">
        <f t="shared" si="26"/>
        <v>0</v>
      </c>
      <c r="L115" s="7">
        <f t="shared" si="26"/>
        <v>0</v>
      </c>
      <c r="M115" s="7">
        <f t="shared" si="19"/>
        <v>0</v>
      </c>
      <c r="N115" s="7" t="s">
        <v>18</v>
      </c>
      <c r="O115" s="7">
        <f t="shared" si="20"/>
        <v>0</v>
      </c>
      <c r="P115" s="7">
        <f t="shared" si="21"/>
        <v>0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</row>
    <row r="116" spans="1:132">
      <c r="A116" s="12">
        <v>115</v>
      </c>
      <c r="B116" s="12"/>
      <c r="C116" s="14">
        <f>'Match Score and Team Input'!J116</f>
        <v>0</v>
      </c>
      <c r="D116" s="14">
        <f t="shared" si="27"/>
        <v>0</v>
      </c>
      <c r="E116" s="14">
        <f t="shared" si="27"/>
        <v>0</v>
      </c>
      <c r="F116" s="14">
        <f t="shared" si="16"/>
        <v>0</v>
      </c>
      <c r="G116" s="14" t="s">
        <v>18</v>
      </c>
      <c r="H116" s="14">
        <f t="shared" si="17"/>
        <v>0</v>
      </c>
      <c r="I116" s="14">
        <f t="shared" si="18"/>
        <v>0</v>
      </c>
      <c r="J116" s="7">
        <f>'Match Score and Team Input'!M116</f>
        <v>0</v>
      </c>
      <c r="K116" s="7">
        <f t="shared" si="26"/>
        <v>0</v>
      </c>
      <c r="L116" s="7">
        <f t="shared" si="26"/>
        <v>0</v>
      </c>
      <c r="M116" s="7">
        <f t="shared" si="19"/>
        <v>0</v>
      </c>
      <c r="N116" s="7" t="s">
        <v>18</v>
      </c>
      <c r="O116" s="7">
        <f t="shared" si="20"/>
        <v>0</v>
      </c>
      <c r="P116" s="7">
        <f t="shared" si="21"/>
        <v>0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</row>
    <row r="117" spans="1:132">
      <c r="A117" s="12">
        <v>116</v>
      </c>
      <c r="B117" s="12"/>
      <c r="C117" s="14">
        <f>'Match Score and Team Input'!J117</f>
        <v>0</v>
      </c>
      <c r="D117" s="14">
        <f t="shared" si="27"/>
        <v>0</v>
      </c>
      <c r="E117" s="14">
        <f t="shared" si="27"/>
        <v>0</v>
      </c>
      <c r="F117" s="14">
        <f t="shared" si="16"/>
        <v>0</v>
      </c>
      <c r="G117" s="14" t="s">
        <v>18</v>
      </c>
      <c r="H117" s="14">
        <f t="shared" si="17"/>
        <v>0</v>
      </c>
      <c r="I117" s="14">
        <f t="shared" si="18"/>
        <v>0</v>
      </c>
      <c r="J117" s="7">
        <f>'Match Score and Team Input'!M117</f>
        <v>0</v>
      </c>
      <c r="K117" s="7">
        <f t="shared" si="26"/>
        <v>0</v>
      </c>
      <c r="L117" s="7">
        <f t="shared" si="26"/>
        <v>0</v>
      </c>
      <c r="M117" s="7">
        <f t="shared" si="19"/>
        <v>0</v>
      </c>
      <c r="N117" s="7" t="s">
        <v>18</v>
      </c>
      <c r="O117" s="7">
        <f t="shared" si="20"/>
        <v>0</v>
      </c>
      <c r="P117" s="7">
        <f t="shared" si="21"/>
        <v>0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</row>
    <row r="118" spans="1:132">
      <c r="A118" s="12">
        <v>117</v>
      </c>
      <c r="B118" s="12"/>
      <c r="C118" s="14">
        <f>'Match Score and Team Input'!J118</f>
        <v>50</v>
      </c>
      <c r="D118" s="14">
        <f t="shared" si="27"/>
        <v>50</v>
      </c>
      <c r="E118" s="14">
        <f t="shared" si="27"/>
        <v>50</v>
      </c>
      <c r="F118" s="14">
        <f t="shared" si="16"/>
        <v>50</v>
      </c>
      <c r="G118" s="14" t="s">
        <v>18</v>
      </c>
      <c r="H118" s="14">
        <f t="shared" si="17"/>
        <v>0</v>
      </c>
      <c r="I118" s="14">
        <f t="shared" si="18"/>
        <v>50</v>
      </c>
      <c r="J118" s="7">
        <f>'Match Score and Team Input'!M118</f>
        <v>0</v>
      </c>
      <c r="K118" s="7">
        <f t="shared" si="26"/>
        <v>0</v>
      </c>
      <c r="L118" s="7">
        <f t="shared" si="26"/>
        <v>0</v>
      </c>
      <c r="M118" s="7">
        <f t="shared" si="19"/>
        <v>0</v>
      </c>
      <c r="N118" s="7" t="s">
        <v>18</v>
      </c>
      <c r="O118" s="7">
        <f t="shared" si="20"/>
        <v>50</v>
      </c>
      <c r="P118" s="7">
        <f t="shared" si="21"/>
        <v>0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</row>
    <row r="119" spans="1:132">
      <c r="A119" s="12">
        <v>118</v>
      </c>
      <c r="B119" s="12"/>
      <c r="C119" s="14">
        <f>'Match Score and Team Input'!J119</f>
        <v>0</v>
      </c>
      <c r="D119" s="14">
        <f t="shared" si="27"/>
        <v>0</v>
      </c>
      <c r="E119" s="14">
        <f t="shared" si="27"/>
        <v>0</v>
      </c>
      <c r="F119" s="14">
        <f t="shared" si="16"/>
        <v>0</v>
      </c>
      <c r="G119" s="14" t="s">
        <v>18</v>
      </c>
      <c r="H119" s="14">
        <f t="shared" si="17"/>
        <v>0</v>
      </c>
      <c r="I119" s="14">
        <f t="shared" si="18"/>
        <v>0</v>
      </c>
      <c r="J119" s="7">
        <f>'Match Score and Team Input'!M119</f>
        <v>0</v>
      </c>
      <c r="K119" s="7">
        <f t="shared" si="26"/>
        <v>0</v>
      </c>
      <c r="L119" s="7">
        <f t="shared" si="26"/>
        <v>0</v>
      </c>
      <c r="M119" s="7">
        <f t="shared" si="19"/>
        <v>0</v>
      </c>
      <c r="N119" s="7" t="s">
        <v>18</v>
      </c>
      <c r="O119" s="7">
        <f t="shared" si="20"/>
        <v>0</v>
      </c>
      <c r="P119" s="7">
        <f t="shared" si="21"/>
        <v>0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</row>
    <row r="120" spans="1:132">
      <c r="A120" s="12">
        <v>119</v>
      </c>
      <c r="B120" s="12"/>
      <c r="C120" s="14">
        <f>'Match Score and Team Input'!J120</f>
        <v>50</v>
      </c>
      <c r="D120" s="14">
        <f t="shared" si="27"/>
        <v>50</v>
      </c>
      <c r="E120" s="14">
        <f t="shared" si="27"/>
        <v>50</v>
      </c>
      <c r="F120" s="14">
        <f t="shared" si="16"/>
        <v>50</v>
      </c>
      <c r="G120" s="14" t="s">
        <v>18</v>
      </c>
      <c r="H120" s="14">
        <f t="shared" si="17"/>
        <v>0</v>
      </c>
      <c r="I120" s="14">
        <f t="shared" si="18"/>
        <v>50</v>
      </c>
      <c r="J120" s="7">
        <f>'Match Score and Team Input'!M120</f>
        <v>0</v>
      </c>
      <c r="K120" s="7">
        <f t="shared" si="26"/>
        <v>0</v>
      </c>
      <c r="L120" s="7">
        <f t="shared" si="26"/>
        <v>0</v>
      </c>
      <c r="M120" s="7">
        <f t="shared" si="19"/>
        <v>0</v>
      </c>
      <c r="N120" s="7" t="s">
        <v>18</v>
      </c>
      <c r="O120" s="7">
        <f t="shared" si="20"/>
        <v>50</v>
      </c>
      <c r="P120" s="7">
        <f t="shared" si="21"/>
        <v>0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</row>
    <row r="121" spans="1:132">
      <c r="A121" s="12">
        <v>120</v>
      </c>
      <c r="B121" s="12"/>
      <c r="C121" s="14">
        <f>'Match Score and Team Input'!J121</f>
        <v>0</v>
      </c>
      <c r="D121" s="14">
        <f t="shared" si="27"/>
        <v>0</v>
      </c>
      <c r="E121" s="14">
        <f t="shared" si="27"/>
        <v>0</v>
      </c>
      <c r="F121" s="14">
        <f t="shared" si="16"/>
        <v>0</v>
      </c>
      <c r="G121" s="14" t="s">
        <v>18</v>
      </c>
      <c r="H121" s="14">
        <f t="shared" si="17"/>
        <v>0</v>
      </c>
      <c r="I121" s="14">
        <f t="shared" si="18"/>
        <v>0</v>
      </c>
      <c r="J121" s="7">
        <f>'Match Score and Team Input'!M121</f>
        <v>0</v>
      </c>
      <c r="K121" s="7">
        <f t="shared" si="26"/>
        <v>0</v>
      </c>
      <c r="L121" s="7">
        <f t="shared" si="26"/>
        <v>0</v>
      </c>
      <c r="M121" s="7">
        <f t="shared" si="19"/>
        <v>0</v>
      </c>
      <c r="N121" s="7" t="s">
        <v>18</v>
      </c>
      <c r="O121" s="7">
        <f t="shared" si="20"/>
        <v>0</v>
      </c>
      <c r="P121" s="7">
        <f t="shared" si="21"/>
        <v>0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</row>
    <row r="122" spans="1:132">
      <c r="A122" s="12">
        <v>121</v>
      </c>
      <c r="B122" s="12"/>
      <c r="C122" s="14">
        <f>'Match Score and Team Input'!J122</f>
        <v>0</v>
      </c>
      <c r="D122" s="14">
        <f t="shared" si="27"/>
        <v>0</v>
      </c>
      <c r="E122" s="14">
        <f t="shared" si="27"/>
        <v>0</v>
      </c>
      <c r="F122" s="14">
        <f t="shared" si="16"/>
        <v>0</v>
      </c>
      <c r="G122" s="14" t="s">
        <v>18</v>
      </c>
      <c r="H122" s="14">
        <f t="shared" si="17"/>
        <v>0</v>
      </c>
      <c r="I122" s="14">
        <f t="shared" si="18"/>
        <v>0</v>
      </c>
      <c r="J122" s="7">
        <f>'Match Score and Team Input'!M122</f>
        <v>0</v>
      </c>
      <c r="K122" s="7">
        <f t="shared" si="26"/>
        <v>0</v>
      </c>
      <c r="L122" s="7">
        <f t="shared" si="26"/>
        <v>0</v>
      </c>
      <c r="M122" s="7">
        <f t="shared" si="19"/>
        <v>0</v>
      </c>
      <c r="N122" s="7" t="s">
        <v>18</v>
      </c>
      <c r="O122" s="7">
        <f t="shared" si="20"/>
        <v>0</v>
      </c>
      <c r="P122" s="7">
        <f t="shared" si="21"/>
        <v>0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</row>
    <row r="123" spans="1:132">
      <c r="A123" s="12">
        <v>122</v>
      </c>
      <c r="B123" s="12"/>
      <c r="C123" s="14">
        <f>'Match Score and Team Input'!J123</f>
        <v>0</v>
      </c>
      <c r="D123" s="14">
        <f t="shared" si="27"/>
        <v>0</v>
      </c>
      <c r="E123" s="14">
        <f t="shared" si="27"/>
        <v>0</v>
      </c>
      <c r="F123" s="14">
        <f t="shared" si="16"/>
        <v>0</v>
      </c>
      <c r="G123" s="14" t="s">
        <v>18</v>
      </c>
      <c r="H123" s="14">
        <f t="shared" si="17"/>
        <v>0</v>
      </c>
      <c r="I123" s="14">
        <f t="shared" si="18"/>
        <v>0</v>
      </c>
      <c r="J123" s="7">
        <f>'Match Score and Team Input'!M123</f>
        <v>0</v>
      </c>
      <c r="K123" s="7">
        <f t="shared" si="26"/>
        <v>0</v>
      </c>
      <c r="L123" s="7">
        <f t="shared" si="26"/>
        <v>0</v>
      </c>
      <c r="M123" s="7">
        <f t="shared" si="19"/>
        <v>0</v>
      </c>
      <c r="N123" s="7" t="s">
        <v>18</v>
      </c>
      <c r="O123" s="7">
        <f t="shared" si="20"/>
        <v>0</v>
      </c>
      <c r="P123" s="7">
        <f t="shared" si="21"/>
        <v>0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</row>
    <row r="124" spans="1:132">
      <c r="A124" s="12">
        <v>123</v>
      </c>
      <c r="B124" s="12"/>
      <c r="C124" s="14">
        <f>'Match Score and Team Input'!J124</f>
        <v>0</v>
      </c>
      <c r="D124" s="14">
        <f t="shared" si="27"/>
        <v>0</v>
      </c>
      <c r="E124" s="14">
        <f t="shared" si="27"/>
        <v>0</v>
      </c>
      <c r="F124" s="14">
        <f t="shared" si="16"/>
        <v>0</v>
      </c>
      <c r="G124" s="14" t="s">
        <v>18</v>
      </c>
      <c r="H124" s="14">
        <f t="shared" si="17"/>
        <v>0</v>
      </c>
      <c r="I124" s="14">
        <f t="shared" si="18"/>
        <v>0</v>
      </c>
      <c r="J124" s="7">
        <f>'Match Score and Team Input'!M124</f>
        <v>0</v>
      </c>
      <c r="K124" s="7">
        <f t="shared" si="26"/>
        <v>0</v>
      </c>
      <c r="L124" s="7">
        <f t="shared" si="26"/>
        <v>0</v>
      </c>
      <c r="M124" s="7">
        <f t="shared" si="19"/>
        <v>0</v>
      </c>
      <c r="N124" s="7" t="s">
        <v>18</v>
      </c>
      <c r="O124" s="7">
        <f t="shared" si="20"/>
        <v>0</v>
      </c>
      <c r="P124" s="7">
        <f t="shared" si="21"/>
        <v>0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</row>
    <row r="125" spans="1:132">
      <c r="A125" s="12">
        <v>124</v>
      </c>
      <c r="B125" s="12"/>
      <c r="C125" s="14">
        <f>'Match Score and Team Input'!J125</f>
        <v>0</v>
      </c>
      <c r="D125" s="14">
        <f t="shared" si="27"/>
        <v>0</v>
      </c>
      <c r="E125" s="14">
        <f t="shared" si="27"/>
        <v>0</v>
      </c>
      <c r="F125" s="14">
        <f t="shared" si="16"/>
        <v>0</v>
      </c>
      <c r="G125" s="14" t="s">
        <v>18</v>
      </c>
      <c r="H125" s="14">
        <f t="shared" si="17"/>
        <v>20</v>
      </c>
      <c r="I125" s="14">
        <f t="shared" si="18"/>
        <v>0</v>
      </c>
      <c r="J125" s="7">
        <f>'Match Score and Team Input'!M125</f>
        <v>20</v>
      </c>
      <c r="K125" s="7">
        <f t="shared" si="26"/>
        <v>20</v>
      </c>
      <c r="L125" s="7">
        <f t="shared" si="26"/>
        <v>20</v>
      </c>
      <c r="M125" s="7">
        <f t="shared" si="19"/>
        <v>20</v>
      </c>
      <c r="N125" s="7" t="s">
        <v>18</v>
      </c>
      <c r="O125" s="7">
        <f t="shared" si="20"/>
        <v>0</v>
      </c>
      <c r="P125" s="7">
        <f t="shared" si="21"/>
        <v>20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</row>
    <row r="126" spans="1:132">
      <c r="A126" s="12">
        <v>125</v>
      </c>
      <c r="B126" s="12"/>
      <c r="C126" s="14">
        <f>'Match Score and Team Input'!J126</f>
        <v>0</v>
      </c>
      <c r="D126" s="14">
        <f t="shared" si="27"/>
        <v>0</v>
      </c>
      <c r="E126" s="14">
        <f t="shared" si="27"/>
        <v>0</v>
      </c>
      <c r="F126" s="14">
        <f t="shared" si="16"/>
        <v>0</v>
      </c>
      <c r="G126" s="14" t="s">
        <v>18</v>
      </c>
      <c r="H126" s="14">
        <f t="shared" si="17"/>
        <v>0</v>
      </c>
      <c r="I126" s="14">
        <f t="shared" si="18"/>
        <v>0</v>
      </c>
      <c r="J126" s="7">
        <f>'Match Score and Team Input'!M126</f>
        <v>0</v>
      </c>
      <c r="K126" s="7">
        <f t="shared" si="26"/>
        <v>0</v>
      </c>
      <c r="L126" s="7">
        <f t="shared" si="26"/>
        <v>0</v>
      </c>
      <c r="M126" s="7">
        <f t="shared" si="19"/>
        <v>0</v>
      </c>
      <c r="N126" s="7" t="s">
        <v>18</v>
      </c>
      <c r="O126" s="7">
        <f t="shared" si="20"/>
        <v>0</v>
      </c>
      <c r="P126" s="7">
        <f t="shared" si="21"/>
        <v>0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</row>
    <row r="127" spans="1:132">
      <c r="A127" s="12">
        <v>126</v>
      </c>
      <c r="B127" s="12"/>
      <c r="C127" s="14">
        <f>'Match Score and Team Input'!J127</f>
        <v>0</v>
      </c>
      <c r="D127" s="14">
        <f t="shared" si="27"/>
        <v>0</v>
      </c>
      <c r="E127" s="14">
        <f t="shared" si="27"/>
        <v>0</v>
      </c>
      <c r="F127" s="14">
        <f t="shared" si="16"/>
        <v>0</v>
      </c>
      <c r="G127" s="14" t="s">
        <v>18</v>
      </c>
      <c r="H127" s="14">
        <f t="shared" si="17"/>
        <v>0</v>
      </c>
      <c r="I127" s="14">
        <f t="shared" si="18"/>
        <v>0</v>
      </c>
      <c r="J127" s="7">
        <f>'Match Score and Team Input'!M127</f>
        <v>0</v>
      </c>
      <c r="K127" s="7">
        <f t="shared" si="26"/>
        <v>0</v>
      </c>
      <c r="L127" s="7">
        <f t="shared" si="26"/>
        <v>0</v>
      </c>
      <c r="M127" s="7">
        <f t="shared" si="19"/>
        <v>0</v>
      </c>
      <c r="N127" s="7" t="s">
        <v>18</v>
      </c>
      <c r="O127" s="7">
        <f t="shared" si="20"/>
        <v>0</v>
      </c>
      <c r="P127" s="7">
        <f t="shared" si="21"/>
        <v>0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</row>
    <row r="128" spans="1:132">
      <c r="A128" s="12">
        <v>127</v>
      </c>
      <c r="B128" s="12"/>
      <c r="C128" s="14">
        <f>'Match Score and Team Input'!J128</f>
        <v>0</v>
      </c>
      <c r="D128" s="14">
        <f t="shared" si="27"/>
        <v>0</v>
      </c>
      <c r="E128" s="14">
        <f t="shared" si="27"/>
        <v>0</v>
      </c>
      <c r="F128" s="14">
        <f t="shared" si="16"/>
        <v>0</v>
      </c>
      <c r="G128" s="14" t="s">
        <v>18</v>
      </c>
      <c r="H128" s="14">
        <f t="shared" si="17"/>
        <v>0</v>
      </c>
      <c r="I128" s="14">
        <f t="shared" si="18"/>
        <v>0</v>
      </c>
      <c r="J128" s="7">
        <f>'Match Score and Team Input'!M128</f>
        <v>0</v>
      </c>
      <c r="K128" s="7">
        <f t="shared" si="26"/>
        <v>0</v>
      </c>
      <c r="L128" s="7">
        <f t="shared" si="26"/>
        <v>0</v>
      </c>
      <c r="M128" s="7">
        <f t="shared" si="19"/>
        <v>0</v>
      </c>
      <c r="N128" s="7" t="s">
        <v>18</v>
      </c>
      <c r="O128" s="7">
        <f t="shared" si="20"/>
        <v>0</v>
      </c>
      <c r="P128" s="7">
        <f t="shared" si="21"/>
        <v>0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</row>
    <row r="129" spans="1:132">
      <c r="A129" s="12">
        <v>128</v>
      </c>
      <c r="B129" s="12"/>
      <c r="C129" s="14">
        <f>'Match Score and Team Input'!J129</f>
        <v>0</v>
      </c>
      <c r="D129" s="14">
        <f t="shared" si="27"/>
        <v>0</v>
      </c>
      <c r="E129" s="14">
        <f t="shared" si="27"/>
        <v>0</v>
      </c>
      <c r="F129" s="14">
        <f t="shared" si="16"/>
        <v>0</v>
      </c>
      <c r="G129" s="14" t="s">
        <v>18</v>
      </c>
      <c r="H129" s="14">
        <f t="shared" si="17"/>
        <v>50</v>
      </c>
      <c r="I129" s="14">
        <f t="shared" si="18"/>
        <v>0</v>
      </c>
      <c r="J129" s="7">
        <f>'Match Score and Team Input'!M129</f>
        <v>50</v>
      </c>
      <c r="K129" s="7">
        <f t="shared" si="26"/>
        <v>50</v>
      </c>
      <c r="L129" s="7">
        <f t="shared" si="26"/>
        <v>50</v>
      </c>
      <c r="M129" s="7">
        <f t="shared" si="19"/>
        <v>50</v>
      </c>
      <c r="N129" s="7" t="s">
        <v>18</v>
      </c>
      <c r="O129" s="7">
        <f t="shared" si="20"/>
        <v>0</v>
      </c>
      <c r="P129" s="7">
        <f t="shared" si="21"/>
        <v>50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</row>
    <row r="130" spans="1:132">
      <c r="A130" s="12">
        <v>129</v>
      </c>
      <c r="B130" s="12"/>
      <c r="C130" s="14">
        <f>'Match Score and Team Input'!J130</f>
        <v>20</v>
      </c>
      <c r="D130" s="14">
        <f t="shared" si="27"/>
        <v>20</v>
      </c>
      <c r="E130" s="14">
        <f t="shared" si="27"/>
        <v>20</v>
      </c>
      <c r="F130" s="14">
        <f t="shared" si="16"/>
        <v>20</v>
      </c>
      <c r="G130" s="14" t="s">
        <v>18</v>
      </c>
      <c r="H130" s="14">
        <f t="shared" si="17"/>
        <v>20</v>
      </c>
      <c r="I130" s="14">
        <f t="shared" si="18"/>
        <v>20</v>
      </c>
      <c r="J130" s="7">
        <f>'Match Score and Team Input'!M130</f>
        <v>20</v>
      </c>
      <c r="K130" s="7">
        <f t="shared" ref="K130:L145" si="28">J130</f>
        <v>20</v>
      </c>
      <c r="L130" s="7">
        <f t="shared" si="28"/>
        <v>20</v>
      </c>
      <c r="M130" s="7">
        <f t="shared" si="19"/>
        <v>20</v>
      </c>
      <c r="N130" s="7" t="s">
        <v>18</v>
      </c>
      <c r="O130" s="7">
        <f t="shared" si="20"/>
        <v>20</v>
      </c>
      <c r="P130" s="7">
        <f t="shared" si="21"/>
        <v>20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</row>
    <row r="131" spans="1:132">
      <c r="A131" s="12">
        <v>130</v>
      </c>
      <c r="B131" s="12"/>
      <c r="C131" s="14">
        <f>'Match Score and Team Input'!J131</f>
        <v>0</v>
      </c>
      <c r="D131" s="14">
        <f t="shared" ref="D131:E146" si="29">C131</f>
        <v>0</v>
      </c>
      <c r="E131" s="14">
        <f t="shared" si="29"/>
        <v>0</v>
      </c>
      <c r="F131" s="14">
        <f t="shared" ref="F131:F151" si="30">AVERAGE(C131:E131)</f>
        <v>0</v>
      </c>
      <c r="G131" s="14" t="s">
        <v>18</v>
      </c>
      <c r="H131" s="14">
        <f t="shared" ref="H131:H151" si="31">P131</f>
        <v>0</v>
      </c>
      <c r="I131" s="14">
        <f t="shared" ref="I131:I151" si="32">F131</f>
        <v>0</v>
      </c>
      <c r="J131" s="7">
        <f>'Match Score and Team Input'!M131</f>
        <v>0</v>
      </c>
      <c r="K131" s="7">
        <f t="shared" si="28"/>
        <v>0</v>
      </c>
      <c r="L131" s="7">
        <f t="shared" si="28"/>
        <v>0</v>
      </c>
      <c r="M131" s="7">
        <f t="shared" ref="M131:M151" si="33">AVERAGE(J131:L131)</f>
        <v>0</v>
      </c>
      <c r="N131" s="7" t="s">
        <v>18</v>
      </c>
      <c r="O131" s="7">
        <f t="shared" ref="O131:O151" si="34">I131</f>
        <v>0</v>
      </c>
      <c r="P131" s="7">
        <f t="shared" ref="P131:P151" si="35">M131</f>
        <v>0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</row>
    <row r="132" spans="1:132">
      <c r="A132" s="12">
        <v>131</v>
      </c>
      <c r="B132" s="12"/>
      <c r="C132" s="14">
        <f>'Match Score and Team Input'!J132</f>
        <v>20</v>
      </c>
      <c r="D132" s="14">
        <f t="shared" si="29"/>
        <v>20</v>
      </c>
      <c r="E132" s="14">
        <f t="shared" si="29"/>
        <v>20</v>
      </c>
      <c r="F132" s="14">
        <f t="shared" si="30"/>
        <v>20</v>
      </c>
      <c r="G132" s="14" t="s">
        <v>18</v>
      </c>
      <c r="H132" s="14">
        <f t="shared" si="31"/>
        <v>0</v>
      </c>
      <c r="I132" s="14">
        <f t="shared" si="32"/>
        <v>20</v>
      </c>
      <c r="J132" s="7">
        <f>'Match Score and Team Input'!M132</f>
        <v>0</v>
      </c>
      <c r="K132" s="7">
        <f t="shared" si="28"/>
        <v>0</v>
      </c>
      <c r="L132" s="7">
        <f t="shared" si="28"/>
        <v>0</v>
      </c>
      <c r="M132" s="7">
        <f t="shared" si="33"/>
        <v>0</v>
      </c>
      <c r="N132" s="7" t="s">
        <v>18</v>
      </c>
      <c r="O132" s="7">
        <f t="shared" si="34"/>
        <v>20</v>
      </c>
      <c r="P132" s="7">
        <f t="shared" si="35"/>
        <v>0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</row>
    <row r="133" spans="1:132">
      <c r="A133" s="12">
        <v>132</v>
      </c>
      <c r="B133" s="12"/>
      <c r="C133" s="14">
        <f>'Match Score and Team Input'!J133</f>
        <v>0</v>
      </c>
      <c r="D133" s="14">
        <f t="shared" si="29"/>
        <v>0</v>
      </c>
      <c r="E133" s="14">
        <f t="shared" si="29"/>
        <v>0</v>
      </c>
      <c r="F133" s="14">
        <f t="shared" si="30"/>
        <v>0</v>
      </c>
      <c r="G133" s="14" t="s">
        <v>18</v>
      </c>
      <c r="H133" s="14">
        <f t="shared" si="31"/>
        <v>0</v>
      </c>
      <c r="I133" s="14">
        <f t="shared" si="32"/>
        <v>0</v>
      </c>
      <c r="J133" s="7">
        <f>'Match Score and Team Input'!M133</f>
        <v>0</v>
      </c>
      <c r="K133" s="7">
        <f t="shared" si="28"/>
        <v>0</v>
      </c>
      <c r="L133" s="7">
        <f t="shared" si="28"/>
        <v>0</v>
      </c>
      <c r="M133" s="7">
        <f t="shared" si="33"/>
        <v>0</v>
      </c>
      <c r="N133" s="7" t="s">
        <v>18</v>
      </c>
      <c r="O133" s="7">
        <f t="shared" si="34"/>
        <v>0</v>
      </c>
      <c r="P133" s="7">
        <f t="shared" si="35"/>
        <v>0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</row>
    <row r="134" spans="1:132">
      <c r="A134" s="12">
        <v>133</v>
      </c>
      <c r="B134" s="12"/>
      <c r="C134" s="14">
        <f>'Match Score and Team Input'!J134</f>
        <v>20</v>
      </c>
      <c r="D134" s="14">
        <f t="shared" si="29"/>
        <v>20</v>
      </c>
      <c r="E134" s="14">
        <f t="shared" si="29"/>
        <v>20</v>
      </c>
      <c r="F134" s="14">
        <f t="shared" si="30"/>
        <v>20</v>
      </c>
      <c r="G134" s="14" t="s">
        <v>18</v>
      </c>
      <c r="H134" s="14">
        <f t="shared" si="31"/>
        <v>0</v>
      </c>
      <c r="I134" s="14">
        <f t="shared" si="32"/>
        <v>20</v>
      </c>
      <c r="J134" s="7">
        <f>'Match Score and Team Input'!M134</f>
        <v>0</v>
      </c>
      <c r="K134" s="7">
        <f t="shared" si="28"/>
        <v>0</v>
      </c>
      <c r="L134" s="7">
        <f t="shared" si="28"/>
        <v>0</v>
      </c>
      <c r="M134" s="7">
        <f t="shared" si="33"/>
        <v>0</v>
      </c>
      <c r="N134" s="7" t="s">
        <v>18</v>
      </c>
      <c r="O134" s="7">
        <f t="shared" si="34"/>
        <v>20</v>
      </c>
      <c r="P134" s="7">
        <f t="shared" si="35"/>
        <v>0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</row>
    <row r="135" spans="1:132">
      <c r="A135" s="12">
        <v>134</v>
      </c>
      <c r="B135" s="12"/>
      <c r="C135" s="14">
        <f>'Match Score and Team Input'!J135</f>
        <v>50</v>
      </c>
      <c r="D135" s="14">
        <f t="shared" si="29"/>
        <v>50</v>
      </c>
      <c r="E135" s="14">
        <f t="shared" si="29"/>
        <v>50</v>
      </c>
      <c r="F135" s="14">
        <f t="shared" si="30"/>
        <v>50</v>
      </c>
      <c r="G135" s="14" t="s">
        <v>18</v>
      </c>
      <c r="H135" s="14">
        <f t="shared" si="31"/>
        <v>50</v>
      </c>
      <c r="I135" s="14">
        <f t="shared" si="32"/>
        <v>50</v>
      </c>
      <c r="J135" s="7">
        <f>'Match Score and Team Input'!M135</f>
        <v>50</v>
      </c>
      <c r="K135" s="7">
        <f t="shared" si="28"/>
        <v>50</v>
      </c>
      <c r="L135" s="7">
        <f t="shared" si="28"/>
        <v>50</v>
      </c>
      <c r="M135" s="7">
        <f t="shared" si="33"/>
        <v>50</v>
      </c>
      <c r="N135" s="7" t="s">
        <v>18</v>
      </c>
      <c r="O135" s="7">
        <f t="shared" si="34"/>
        <v>50</v>
      </c>
      <c r="P135" s="7">
        <f t="shared" si="35"/>
        <v>50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</row>
    <row r="136" spans="1:132">
      <c r="A136" s="12">
        <v>135</v>
      </c>
      <c r="B136" s="12"/>
      <c r="C136" s="14">
        <f>'Match Score and Team Input'!J136</f>
        <v>0</v>
      </c>
      <c r="D136" s="14">
        <f t="shared" si="29"/>
        <v>0</v>
      </c>
      <c r="E136" s="14">
        <f t="shared" si="29"/>
        <v>0</v>
      </c>
      <c r="F136" s="14">
        <f t="shared" si="30"/>
        <v>0</v>
      </c>
      <c r="G136" s="14" t="s">
        <v>18</v>
      </c>
      <c r="H136" s="14">
        <f t="shared" si="31"/>
        <v>0</v>
      </c>
      <c r="I136" s="14">
        <f t="shared" si="32"/>
        <v>0</v>
      </c>
      <c r="J136" s="7">
        <f>'Match Score and Team Input'!M136</f>
        <v>0</v>
      </c>
      <c r="K136" s="7">
        <f t="shared" si="28"/>
        <v>0</v>
      </c>
      <c r="L136" s="7">
        <f t="shared" si="28"/>
        <v>0</v>
      </c>
      <c r="M136" s="7">
        <f t="shared" si="33"/>
        <v>0</v>
      </c>
      <c r="N136" s="7" t="s">
        <v>18</v>
      </c>
      <c r="O136" s="7">
        <f t="shared" si="34"/>
        <v>0</v>
      </c>
      <c r="P136" s="7">
        <f t="shared" si="35"/>
        <v>0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</row>
    <row r="137" spans="1:132">
      <c r="A137" s="12">
        <v>136</v>
      </c>
      <c r="B137" s="12"/>
      <c r="C137" s="14">
        <f>'Match Score and Team Input'!J137</f>
        <v>0</v>
      </c>
      <c r="D137" s="14">
        <f t="shared" si="29"/>
        <v>0</v>
      </c>
      <c r="E137" s="14">
        <f t="shared" si="29"/>
        <v>0</v>
      </c>
      <c r="F137" s="14">
        <f t="shared" si="30"/>
        <v>0</v>
      </c>
      <c r="G137" s="14" t="s">
        <v>18</v>
      </c>
      <c r="H137" s="14">
        <f t="shared" si="31"/>
        <v>0</v>
      </c>
      <c r="I137" s="14">
        <f t="shared" si="32"/>
        <v>0</v>
      </c>
      <c r="J137" s="7">
        <f>'Match Score and Team Input'!M137</f>
        <v>0</v>
      </c>
      <c r="K137" s="7">
        <f t="shared" si="28"/>
        <v>0</v>
      </c>
      <c r="L137" s="7">
        <f t="shared" si="28"/>
        <v>0</v>
      </c>
      <c r="M137" s="7">
        <f t="shared" si="33"/>
        <v>0</v>
      </c>
      <c r="N137" s="7" t="s">
        <v>18</v>
      </c>
      <c r="O137" s="7">
        <f t="shared" si="34"/>
        <v>0</v>
      </c>
      <c r="P137" s="7">
        <f t="shared" si="35"/>
        <v>0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</row>
    <row r="138" spans="1:132">
      <c r="A138" s="12">
        <v>137</v>
      </c>
      <c r="B138" s="12"/>
      <c r="C138" s="14">
        <f>'Match Score and Team Input'!J138</f>
        <v>0</v>
      </c>
      <c r="D138" s="14">
        <f t="shared" si="29"/>
        <v>0</v>
      </c>
      <c r="E138" s="14">
        <f t="shared" si="29"/>
        <v>0</v>
      </c>
      <c r="F138" s="14">
        <f t="shared" si="30"/>
        <v>0</v>
      </c>
      <c r="G138" s="14" t="s">
        <v>18</v>
      </c>
      <c r="H138" s="14">
        <f t="shared" si="31"/>
        <v>0</v>
      </c>
      <c r="I138" s="14">
        <f t="shared" si="32"/>
        <v>0</v>
      </c>
      <c r="J138" s="7">
        <f>'Match Score and Team Input'!M138</f>
        <v>0</v>
      </c>
      <c r="K138" s="7">
        <f t="shared" si="28"/>
        <v>0</v>
      </c>
      <c r="L138" s="7">
        <f t="shared" si="28"/>
        <v>0</v>
      </c>
      <c r="M138" s="7">
        <f t="shared" si="33"/>
        <v>0</v>
      </c>
      <c r="N138" s="7" t="s">
        <v>18</v>
      </c>
      <c r="O138" s="7">
        <f t="shared" si="34"/>
        <v>0</v>
      </c>
      <c r="P138" s="7">
        <f t="shared" si="35"/>
        <v>0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</row>
    <row r="139" spans="1:132">
      <c r="A139" s="12">
        <v>138</v>
      </c>
      <c r="B139" s="12"/>
      <c r="C139" s="14">
        <f>'Match Score and Team Input'!J139</f>
        <v>100</v>
      </c>
      <c r="D139" s="14">
        <f t="shared" si="29"/>
        <v>100</v>
      </c>
      <c r="E139" s="14">
        <f t="shared" si="29"/>
        <v>100</v>
      </c>
      <c r="F139" s="14">
        <f t="shared" si="30"/>
        <v>100</v>
      </c>
      <c r="G139" s="14" t="s">
        <v>18</v>
      </c>
      <c r="H139" s="14">
        <f t="shared" si="31"/>
        <v>0</v>
      </c>
      <c r="I139" s="14">
        <f t="shared" si="32"/>
        <v>100</v>
      </c>
      <c r="J139" s="7">
        <f>'Match Score and Team Input'!M139</f>
        <v>0</v>
      </c>
      <c r="K139" s="7">
        <f t="shared" si="28"/>
        <v>0</v>
      </c>
      <c r="L139" s="7">
        <f t="shared" si="28"/>
        <v>0</v>
      </c>
      <c r="M139" s="7">
        <f t="shared" si="33"/>
        <v>0</v>
      </c>
      <c r="N139" s="7" t="s">
        <v>18</v>
      </c>
      <c r="O139" s="7">
        <f t="shared" si="34"/>
        <v>100</v>
      </c>
      <c r="P139" s="7">
        <f t="shared" si="35"/>
        <v>0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</row>
    <row r="140" spans="1:132">
      <c r="A140" s="12">
        <v>139</v>
      </c>
      <c r="B140" s="12"/>
      <c r="C140" s="14">
        <f>'Match Score and Team Input'!J140</f>
        <v>0</v>
      </c>
      <c r="D140" s="14">
        <f t="shared" si="29"/>
        <v>0</v>
      </c>
      <c r="E140" s="14">
        <f t="shared" si="29"/>
        <v>0</v>
      </c>
      <c r="F140" s="14">
        <f t="shared" si="30"/>
        <v>0</v>
      </c>
      <c r="G140" s="14" t="s">
        <v>18</v>
      </c>
      <c r="H140" s="14">
        <f t="shared" si="31"/>
        <v>0</v>
      </c>
      <c r="I140" s="14">
        <f t="shared" si="32"/>
        <v>0</v>
      </c>
      <c r="J140" s="7">
        <f>'Match Score and Team Input'!M140</f>
        <v>0</v>
      </c>
      <c r="K140" s="7">
        <f t="shared" si="28"/>
        <v>0</v>
      </c>
      <c r="L140" s="7">
        <f t="shared" si="28"/>
        <v>0</v>
      </c>
      <c r="M140" s="7">
        <f t="shared" si="33"/>
        <v>0</v>
      </c>
      <c r="N140" s="7" t="s">
        <v>18</v>
      </c>
      <c r="O140" s="7">
        <f t="shared" si="34"/>
        <v>0</v>
      </c>
      <c r="P140" s="7">
        <f t="shared" si="35"/>
        <v>0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</row>
    <row r="141" spans="1:132">
      <c r="A141" s="12">
        <v>140</v>
      </c>
      <c r="B141" s="12"/>
      <c r="C141" s="14">
        <f>'Match Score and Team Input'!J141</f>
        <v>0</v>
      </c>
      <c r="D141" s="14">
        <f t="shared" si="29"/>
        <v>0</v>
      </c>
      <c r="E141" s="14">
        <f t="shared" si="29"/>
        <v>0</v>
      </c>
      <c r="F141" s="14">
        <f t="shared" si="30"/>
        <v>0</v>
      </c>
      <c r="G141" s="14" t="s">
        <v>18</v>
      </c>
      <c r="H141" s="14">
        <f t="shared" si="31"/>
        <v>0</v>
      </c>
      <c r="I141" s="14">
        <f t="shared" si="32"/>
        <v>0</v>
      </c>
      <c r="J141" s="7">
        <f>'Match Score and Team Input'!M141</f>
        <v>0</v>
      </c>
      <c r="K141" s="7">
        <f t="shared" si="28"/>
        <v>0</v>
      </c>
      <c r="L141" s="7">
        <f t="shared" si="28"/>
        <v>0</v>
      </c>
      <c r="M141" s="7">
        <f t="shared" si="33"/>
        <v>0</v>
      </c>
      <c r="N141" s="7" t="s">
        <v>18</v>
      </c>
      <c r="O141" s="7">
        <f t="shared" si="34"/>
        <v>0</v>
      </c>
      <c r="P141" s="7">
        <f t="shared" si="35"/>
        <v>0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</row>
    <row r="142" spans="1:132">
      <c r="A142" s="12">
        <v>141</v>
      </c>
      <c r="B142" s="12"/>
      <c r="C142" s="14">
        <f>'Match Score and Team Input'!J142</f>
        <v>0</v>
      </c>
      <c r="D142" s="14">
        <f t="shared" si="29"/>
        <v>0</v>
      </c>
      <c r="E142" s="14">
        <f t="shared" si="29"/>
        <v>0</v>
      </c>
      <c r="F142" s="14">
        <f t="shared" si="30"/>
        <v>0</v>
      </c>
      <c r="G142" s="14" t="s">
        <v>18</v>
      </c>
      <c r="H142" s="14">
        <f t="shared" si="31"/>
        <v>0</v>
      </c>
      <c r="I142" s="14">
        <f t="shared" si="32"/>
        <v>0</v>
      </c>
      <c r="J142" s="7">
        <f>'Match Score and Team Input'!M142</f>
        <v>0</v>
      </c>
      <c r="K142" s="7">
        <f t="shared" si="28"/>
        <v>0</v>
      </c>
      <c r="L142" s="7">
        <f t="shared" si="28"/>
        <v>0</v>
      </c>
      <c r="M142" s="7">
        <f t="shared" si="33"/>
        <v>0</v>
      </c>
      <c r="N142" s="7" t="s">
        <v>18</v>
      </c>
      <c r="O142" s="7">
        <f t="shared" si="34"/>
        <v>0</v>
      </c>
      <c r="P142" s="7">
        <f t="shared" si="35"/>
        <v>0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</row>
    <row r="143" spans="1:132">
      <c r="A143" s="12">
        <v>142</v>
      </c>
      <c r="B143" s="12"/>
      <c r="C143" s="14">
        <f>'Match Score and Team Input'!J143</f>
        <v>0</v>
      </c>
      <c r="D143" s="14">
        <f t="shared" si="29"/>
        <v>0</v>
      </c>
      <c r="E143" s="14">
        <f t="shared" si="29"/>
        <v>0</v>
      </c>
      <c r="F143" s="14">
        <f t="shared" si="30"/>
        <v>0</v>
      </c>
      <c r="G143" s="14" t="s">
        <v>18</v>
      </c>
      <c r="H143" s="14">
        <f t="shared" si="31"/>
        <v>0</v>
      </c>
      <c r="I143" s="14">
        <f t="shared" si="32"/>
        <v>0</v>
      </c>
      <c r="J143" s="7">
        <f>'Match Score and Team Input'!M143</f>
        <v>0</v>
      </c>
      <c r="K143" s="7">
        <f t="shared" si="28"/>
        <v>0</v>
      </c>
      <c r="L143" s="7">
        <f t="shared" si="28"/>
        <v>0</v>
      </c>
      <c r="M143" s="7">
        <f t="shared" si="33"/>
        <v>0</v>
      </c>
      <c r="N143" s="7" t="s">
        <v>18</v>
      </c>
      <c r="O143" s="7">
        <f t="shared" si="34"/>
        <v>0</v>
      </c>
      <c r="P143" s="7">
        <f t="shared" si="35"/>
        <v>0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</row>
    <row r="144" spans="1:132">
      <c r="A144" s="12">
        <v>143</v>
      </c>
      <c r="B144" s="12"/>
      <c r="C144" s="14">
        <f>'Match Score and Team Input'!J144</f>
        <v>0</v>
      </c>
      <c r="D144" s="14">
        <f t="shared" si="29"/>
        <v>0</v>
      </c>
      <c r="E144" s="14">
        <f t="shared" si="29"/>
        <v>0</v>
      </c>
      <c r="F144" s="14">
        <f t="shared" si="30"/>
        <v>0</v>
      </c>
      <c r="G144" s="14" t="s">
        <v>18</v>
      </c>
      <c r="H144" s="14">
        <f t="shared" si="31"/>
        <v>50</v>
      </c>
      <c r="I144" s="14">
        <f t="shared" si="32"/>
        <v>0</v>
      </c>
      <c r="J144" s="7">
        <f>'Match Score and Team Input'!M144</f>
        <v>50</v>
      </c>
      <c r="K144" s="7">
        <f t="shared" si="28"/>
        <v>50</v>
      </c>
      <c r="L144" s="7">
        <f t="shared" si="28"/>
        <v>50</v>
      </c>
      <c r="M144" s="7">
        <f t="shared" si="33"/>
        <v>50</v>
      </c>
      <c r="N144" s="7" t="s">
        <v>18</v>
      </c>
      <c r="O144" s="7">
        <f t="shared" si="34"/>
        <v>0</v>
      </c>
      <c r="P144" s="7">
        <f t="shared" si="35"/>
        <v>50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</row>
    <row r="145" spans="1:132">
      <c r="A145" s="12">
        <v>144</v>
      </c>
      <c r="B145" s="12"/>
      <c r="C145" s="14">
        <f>'Match Score and Team Input'!J145</f>
        <v>0</v>
      </c>
      <c r="D145" s="14">
        <f t="shared" si="29"/>
        <v>0</v>
      </c>
      <c r="E145" s="14">
        <f t="shared" si="29"/>
        <v>0</v>
      </c>
      <c r="F145" s="14">
        <f t="shared" si="30"/>
        <v>0</v>
      </c>
      <c r="G145" s="14" t="s">
        <v>18</v>
      </c>
      <c r="H145" s="14">
        <f t="shared" si="31"/>
        <v>0</v>
      </c>
      <c r="I145" s="14">
        <f t="shared" si="32"/>
        <v>0</v>
      </c>
      <c r="J145" s="7">
        <f>'Match Score and Team Input'!M145</f>
        <v>0</v>
      </c>
      <c r="K145" s="7">
        <f t="shared" si="28"/>
        <v>0</v>
      </c>
      <c r="L145" s="7">
        <f t="shared" si="28"/>
        <v>0</v>
      </c>
      <c r="M145" s="7">
        <f t="shared" si="33"/>
        <v>0</v>
      </c>
      <c r="N145" s="7" t="s">
        <v>18</v>
      </c>
      <c r="O145" s="7">
        <f t="shared" si="34"/>
        <v>0</v>
      </c>
      <c r="P145" s="7">
        <f t="shared" si="35"/>
        <v>0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</row>
    <row r="146" spans="1:132">
      <c r="A146" s="12">
        <v>145</v>
      </c>
      <c r="B146" s="12"/>
      <c r="C146" s="14">
        <f>'Match Score and Team Input'!J146</f>
        <v>0</v>
      </c>
      <c r="D146" s="14">
        <f t="shared" si="29"/>
        <v>0</v>
      </c>
      <c r="E146" s="14">
        <f t="shared" si="29"/>
        <v>0</v>
      </c>
      <c r="F146" s="14">
        <f t="shared" si="30"/>
        <v>0</v>
      </c>
      <c r="G146" s="14" t="s">
        <v>18</v>
      </c>
      <c r="H146" s="14">
        <f t="shared" si="31"/>
        <v>0</v>
      </c>
      <c r="I146" s="14">
        <f t="shared" si="32"/>
        <v>0</v>
      </c>
      <c r="J146" s="7">
        <f>'Match Score and Team Input'!M146</f>
        <v>0</v>
      </c>
      <c r="K146" s="7">
        <f t="shared" ref="K146:L151" si="36">J146</f>
        <v>0</v>
      </c>
      <c r="L146" s="7">
        <f t="shared" si="36"/>
        <v>0</v>
      </c>
      <c r="M146" s="7">
        <f t="shared" si="33"/>
        <v>0</v>
      </c>
      <c r="N146" s="7" t="s">
        <v>18</v>
      </c>
      <c r="O146" s="7">
        <f t="shared" si="34"/>
        <v>0</v>
      </c>
      <c r="P146" s="7">
        <f t="shared" si="35"/>
        <v>0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</row>
    <row r="147" spans="1:132">
      <c r="A147" s="12">
        <v>146</v>
      </c>
      <c r="B147" s="12"/>
      <c r="C147" s="14">
        <f>'Match Score and Team Input'!J147</f>
        <v>0</v>
      </c>
      <c r="D147" s="14">
        <f t="shared" ref="D147:E151" si="37">C147</f>
        <v>0</v>
      </c>
      <c r="E147" s="14">
        <f t="shared" si="37"/>
        <v>0</v>
      </c>
      <c r="F147" s="14">
        <f t="shared" si="30"/>
        <v>0</v>
      </c>
      <c r="G147" s="14" t="s">
        <v>18</v>
      </c>
      <c r="H147" s="14">
        <f t="shared" si="31"/>
        <v>20</v>
      </c>
      <c r="I147" s="14">
        <f t="shared" si="32"/>
        <v>0</v>
      </c>
      <c r="J147" s="7">
        <f>'Match Score and Team Input'!M147</f>
        <v>20</v>
      </c>
      <c r="K147" s="7">
        <f t="shared" si="36"/>
        <v>20</v>
      </c>
      <c r="L147" s="7">
        <f t="shared" si="36"/>
        <v>20</v>
      </c>
      <c r="M147" s="7">
        <f t="shared" si="33"/>
        <v>20</v>
      </c>
      <c r="N147" s="7" t="s">
        <v>18</v>
      </c>
      <c r="O147" s="7">
        <f t="shared" si="34"/>
        <v>0</v>
      </c>
      <c r="P147" s="7">
        <f t="shared" si="35"/>
        <v>20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</row>
    <row r="148" spans="1:132">
      <c r="A148" s="12">
        <v>147</v>
      </c>
      <c r="B148" s="12"/>
      <c r="C148" s="14">
        <f>'Match Score and Team Input'!J148</f>
        <v>0</v>
      </c>
      <c r="D148" s="14">
        <f t="shared" si="37"/>
        <v>0</v>
      </c>
      <c r="E148" s="14">
        <f t="shared" si="37"/>
        <v>0</v>
      </c>
      <c r="F148" s="14">
        <f t="shared" si="30"/>
        <v>0</v>
      </c>
      <c r="G148" s="14" t="s">
        <v>18</v>
      </c>
      <c r="H148" s="14">
        <f t="shared" si="31"/>
        <v>50</v>
      </c>
      <c r="I148" s="14">
        <f t="shared" si="32"/>
        <v>0</v>
      </c>
      <c r="J148" s="7">
        <f>'Match Score and Team Input'!M148</f>
        <v>50</v>
      </c>
      <c r="K148" s="7">
        <f t="shared" si="36"/>
        <v>50</v>
      </c>
      <c r="L148" s="7">
        <f t="shared" si="36"/>
        <v>50</v>
      </c>
      <c r="M148" s="7">
        <f t="shared" si="33"/>
        <v>50</v>
      </c>
      <c r="N148" s="7" t="s">
        <v>18</v>
      </c>
      <c r="O148" s="7">
        <f t="shared" si="34"/>
        <v>0</v>
      </c>
      <c r="P148" s="7">
        <f t="shared" si="35"/>
        <v>50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</row>
    <row r="149" spans="1:132">
      <c r="A149" s="12">
        <v>148</v>
      </c>
      <c r="B149" s="12"/>
      <c r="C149" s="14">
        <f>'Match Score and Team Input'!J149</f>
        <v>0</v>
      </c>
      <c r="D149" s="14">
        <f t="shared" si="37"/>
        <v>0</v>
      </c>
      <c r="E149" s="14">
        <f t="shared" si="37"/>
        <v>0</v>
      </c>
      <c r="F149" s="14">
        <f t="shared" si="30"/>
        <v>0</v>
      </c>
      <c r="G149" s="14" t="s">
        <v>18</v>
      </c>
      <c r="H149" s="14">
        <f t="shared" si="31"/>
        <v>0</v>
      </c>
      <c r="I149" s="14">
        <f t="shared" si="32"/>
        <v>0</v>
      </c>
      <c r="J149" s="7">
        <f>'Match Score and Team Input'!M149</f>
        <v>0</v>
      </c>
      <c r="K149" s="7">
        <f t="shared" si="36"/>
        <v>0</v>
      </c>
      <c r="L149" s="7">
        <f t="shared" si="36"/>
        <v>0</v>
      </c>
      <c r="M149" s="7">
        <f t="shared" si="33"/>
        <v>0</v>
      </c>
      <c r="N149" s="7" t="s">
        <v>18</v>
      </c>
      <c r="O149" s="7">
        <f t="shared" si="34"/>
        <v>0</v>
      </c>
      <c r="P149" s="7">
        <f t="shared" si="35"/>
        <v>0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</row>
    <row r="150" spans="1:132">
      <c r="A150" s="12">
        <v>149</v>
      </c>
      <c r="B150" s="12"/>
      <c r="C150" s="14">
        <f>'Match Score and Team Input'!J150</f>
        <v>20</v>
      </c>
      <c r="D150" s="14">
        <f t="shared" si="37"/>
        <v>20</v>
      </c>
      <c r="E150" s="14">
        <f t="shared" si="37"/>
        <v>20</v>
      </c>
      <c r="F150" s="14">
        <f t="shared" si="30"/>
        <v>20</v>
      </c>
      <c r="G150" s="14" t="s">
        <v>18</v>
      </c>
      <c r="H150" s="14">
        <f t="shared" si="31"/>
        <v>0</v>
      </c>
      <c r="I150" s="14">
        <f t="shared" si="32"/>
        <v>20</v>
      </c>
      <c r="J150" s="7">
        <f>'Match Score and Team Input'!M150</f>
        <v>0</v>
      </c>
      <c r="K150" s="7">
        <f t="shared" si="36"/>
        <v>0</v>
      </c>
      <c r="L150" s="7">
        <f t="shared" si="36"/>
        <v>0</v>
      </c>
      <c r="M150" s="7">
        <f t="shared" si="33"/>
        <v>0</v>
      </c>
      <c r="N150" s="7" t="s">
        <v>18</v>
      </c>
      <c r="O150" s="7">
        <f t="shared" si="34"/>
        <v>20</v>
      </c>
      <c r="P150" s="7">
        <f t="shared" si="35"/>
        <v>0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</row>
    <row r="151" spans="1:132">
      <c r="A151" s="12">
        <v>150</v>
      </c>
      <c r="B151" s="12"/>
      <c r="C151" s="14">
        <f>'Match Score and Team Input'!J151</f>
        <v>0</v>
      </c>
      <c r="D151" s="14">
        <f t="shared" si="37"/>
        <v>0</v>
      </c>
      <c r="E151" s="14">
        <f t="shared" si="37"/>
        <v>0</v>
      </c>
      <c r="F151" s="14">
        <f t="shared" si="30"/>
        <v>0</v>
      </c>
      <c r="G151" s="14" t="s">
        <v>18</v>
      </c>
      <c r="H151" s="14">
        <f t="shared" si="31"/>
        <v>0</v>
      </c>
      <c r="I151" s="14">
        <f t="shared" si="32"/>
        <v>0</v>
      </c>
      <c r="J151" s="7">
        <f>'Match Score and Team Input'!M151</f>
        <v>0</v>
      </c>
      <c r="K151" s="7">
        <f t="shared" si="36"/>
        <v>0</v>
      </c>
      <c r="L151" s="7">
        <f t="shared" si="36"/>
        <v>0</v>
      </c>
      <c r="M151" s="7">
        <f t="shared" si="33"/>
        <v>0</v>
      </c>
      <c r="N151" s="7" t="s">
        <v>18</v>
      </c>
      <c r="O151" s="7">
        <f t="shared" si="34"/>
        <v>0</v>
      </c>
      <c r="P151" s="7">
        <f t="shared" si="35"/>
        <v>0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</row>
    <row r="152" spans="1:132">
      <c r="A152" s="12">
        <v>151</v>
      </c>
      <c r="B152" s="12"/>
      <c r="C152" s="14">
        <f>'Match Score and Team Input'!J152</f>
        <v>0</v>
      </c>
      <c r="D152" s="14">
        <f t="shared" ref="D152:D215" si="38">C152</f>
        <v>0</v>
      </c>
      <c r="E152" s="14">
        <f t="shared" ref="E152:E215" si="39">D152</f>
        <v>0</v>
      </c>
      <c r="F152" s="14">
        <f t="shared" ref="F152:F215" si="40">AVERAGE(C152:E152)</f>
        <v>0</v>
      </c>
      <c r="G152" s="14" t="s">
        <v>18</v>
      </c>
      <c r="H152" s="14">
        <f t="shared" ref="H152:H215" si="41">P152</f>
        <v>0</v>
      </c>
      <c r="I152" s="14">
        <f t="shared" ref="I152:I215" si="42">F152</f>
        <v>0</v>
      </c>
      <c r="J152" s="7">
        <f>'Match Score and Team Input'!M152</f>
        <v>0</v>
      </c>
      <c r="K152" s="7">
        <f t="shared" ref="K152:K215" si="43">J152</f>
        <v>0</v>
      </c>
      <c r="L152" s="7">
        <f t="shared" ref="L152:L215" si="44">K152</f>
        <v>0</v>
      </c>
      <c r="M152" s="7">
        <f t="shared" ref="M152:M215" si="45">AVERAGE(J152:L152)</f>
        <v>0</v>
      </c>
      <c r="N152" s="7" t="s">
        <v>18</v>
      </c>
      <c r="O152" s="7">
        <f t="shared" ref="O152:O215" si="46">I152</f>
        <v>0</v>
      </c>
      <c r="P152" s="7">
        <f t="shared" ref="P152:P215" si="47">M152</f>
        <v>0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</row>
    <row r="153" spans="1:132">
      <c r="A153" s="12">
        <v>152</v>
      </c>
      <c r="B153" s="12"/>
      <c r="C153" s="14">
        <f>'Match Score and Team Input'!J153</f>
        <v>0</v>
      </c>
      <c r="D153" s="14">
        <f t="shared" si="38"/>
        <v>0</v>
      </c>
      <c r="E153" s="14">
        <f t="shared" si="39"/>
        <v>0</v>
      </c>
      <c r="F153" s="14">
        <f t="shared" si="40"/>
        <v>0</v>
      </c>
      <c r="G153" s="14" t="s">
        <v>18</v>
      </c>
      <c r="H153" s="14">
        <f t="shared" si="41"/>
        <v>0</v>
      </c>
      <c r="I153" s="14">
        <f t="shared" si="42"/>
        <v>0</v>
      </c>
      <c r="J153" s="7">
        <f>'Match Score and Team Input'!M153</f>
        <v>0</v>
      </c>
      <c r="K153" s="7">
        <f t="shared" si="43"/>
        <v>0</v>
      </c>
      <c r="L153" s="7">
        <f t="shared" si="44"/>
        <v>0</v>
      </c>
      <c r="M153" s="7">
        <f t="shared" si="45"/>
        <v>0</v>
      </c>
      <c r="N153" s="7" t="s">
        <v>18</v>
      </c>
      <c r="O153" s="7">
        <f t="shared" si="46"/>
        <v>0</v>
      </c>
      <c r="P153" s="7">
        <f t="shared" si="47"/>
        <v>0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</row>
    <row r="154" spans="1:132">
      <c r="A154" s="12">
        <v>153</v>
      </c>
      <c r="B154" s="12"/>
      <c r="C154" s="14">
        <f>'Match Score and Team Input'!J154</f>
        <v>0</v>
      </c>
      <c r="D154" s="14">
        <f t="shared" si="38"/>
        <v>0</v>
      </c>
      <c r="E154" s="14">
        <f t="shared" si="39"/>
        <v>0</v>
      </c>
      <c r="F154" s="14">
        <f t="shared" si="40"/>
        <v>0</v>
      </c>
      <c r="G154" s="14" t="s">
        <v>18</v>
      </c>
      <c r="H154" s="14">
        <f t="shared" si="41"/>
        <v>0</v>
      </c>
      <c r="I154" s="14">
        <f t="shared" si="42"/>
        <v>0</v>
      </c>
      <c r="J154" s="7">
        <f>'Match Score and Team Input'!M154</f>
        <v>0</v>
      </c>
      <c r="K154" s="7">
        <f t="shared" si="43"/>
        <v>0</v>
      </c>
      <c r="L154" s="7">
        <f t="shared" si="44"/>
        <v>0</v>
      </c>
      <c r="M154" s="7">
        <f t="shared" si="45"/>
        <v>0</v>
      </c>
      <c r="N154" s="7" t="s">
        <v>18</v>
      </c>
      <c r="O154" s="7">
        <f t="shared" si="46"/>
        <v>0</v>
      </c>
      <c r="P154" s="7">
        <f t="shared" si="47"/>
        <v>0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</row>
    <row r="155" spans="1:132">
      <c r="A155" s="12">
        <v>154</v>
      </c>
      <c r="B155" s="12"/>
      <c r="C155" s="14">
        <f>'Match Score and Team Input'!J155</f>
        <v>0</v>
      </c>
      <c r="D155" s="14">
        <f t="shared" si="38"/>
        <v>0</v>
      </c>
      <c r="E155" s="14">
        <f t="shared" si="39"/>
        <v>0</v>
      </c>
      <c r="F155" s="14">
        <f t="shared" si="40"/>
        <v>0</v>
      </c>
      <c r="G155" s="14" t="s">
        <v>18</v>
      </c>
      <c r="H155" s="14">
        <f t="shared" si="41"/>
        <v>0</v>
      </c>
      <c r="I155" s="14">
        <f t="shared" si="42"/>
        <v>0</v>
      </c>
      <c r="J155" s="7">
        <f>'Match Score and Team Input'!M155</f>
        <v>0</v>
      </c>
      <c r="K155" s="7">
        <f t="shared" si="43"/>
        <v>0</v>
      </c>
      <c r="L155" s="7">
        <f t="shared" si="44"/>
        <v>0</v>
      </c>
      <c r="M155" s="7">
        <f t="shared" si="45"/>
        <v>0</v>
      </c>
      <c r="N155" s="7" t="s">
        <v>18</v>
      </c>
      <c r="O155" s="7">
        <f t="shared" si="46"/>
        <v>0</v>
      </c>
      <c r="P155" s="7">
        <f t="shared" si="47"/>
        <v>0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</row>
    <row r="156" spans="1:132">
      <c r="A156" s="12">
        <v>155</v>
      </c>
      <c r="B156" s="12"/>
      <c r="C156" s="14">
        <f>'Match Score and Team Input'!J156</f>
        <v>0</v>
      </c>
      <c r="D156" s="14">
        <f t="shared" si="38"/>
        <v>0</v>
      </c>
      <c r="E156" s="14">
        <f t="shared" si="39"/>
        <v>0</v>
      </c>
      <c r="F156" s="14">
        <f t="shared" si="40"/>
        <v>0</v>
      </c>
      <c r="G156" s="14" t="s">
        <v>18</v>
      </c>
      <c r="H156" s="14">
        <f t="shared" si="41"/>
        <v>0</v>
      </c>
      <c r="I156" s="14">
        <f t="shared" si="42"/>
        <v>0</v>
      </c>
      <c r="J156" s="7">
        <f>'Match Score and Team Input'!M156</f>
        <v>0</v>
      </c>
      <c r="K156" s="7">
        <f t="shared" si="43"/>
        <v>0</v>
      </c>
      <c r="L156" s="7">
        <f t="shared" si="44"/>
        <v>0</v>
      </c>
      <c r="M156" s="7">
        <f t="shared" si="45"/>
        <v>0</v>
      </c>
      <c r="N156" s="7" t="s">
        <v>18</v>
      </c>
      <c r="O156" s="7">
        <f t="shared" si="46"/>
        <v>0</v>
      </c>
      <c r="P156" s="7">
        <f t="shared" si="47"/>
        <v>0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</row>
    <row r="157" spans="1:132">
      <c r="A157" s="12">
        <v>156</v>
      </c>
      <c r="B157" s="12"/>
      <c r="C157" s="14">
        <f>'Match Score and Team Input'!J157</f>
        <v>0</v>
      </c>
      <c r="D157" s="14">
        <f t="shared" si="38"/>
        <v>0</v>
      </c>
      <c r="E157" s="14">
        <f t="shared" si="39"/>
        <v>0</v>
      </c>
      <c r="F157" s="14">
        <f t="shared" si="40"/>
        <v>0</v>
      </c>
      <c r="G157" s="14" t="s">
        <v>18</v>
      </c>
      <c r="H157" s="14">
        <f t="shared" si="41"/>
        <v>0</v>
      </c>
      <c r="I157" s="14">
        <f t="shared" si="42"/>
        <v>0</v>
      </c>
      <c r="J157" s="7">
        <f>'Match Score and Team Input'!M157</f>
        <v>0</v>
      </c>
      <c r="K157" s="7">
        <f t="shared" si="43"/>
        <v>0</v>
      </c>
      <c r="L157" s="7">
        <f t="shared" si="44"/>
        <v>0</v>
      </c>
      <c r="M157" s="7">
        <f t="shared" si="45"/>
        <v>0</v>
      </c>
      <c r="N157" s="7" t="s">
        <v>18</v>
      </c>
      <c r="O157" s="7">
        <f t="shared" si="46"/>
        <v>0</v>
      </c>
      <c r="P157" s="7">
        <f t="shared" si="47"/>
        <v>0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</row>
    <row r="158" spans="1:132">
      <c r="A158" s="12">
        <v>157</v>
      </c>
      <c r="B158" s="12"/>
      <c r="C158" s="14">
        <f>'Match Score and Team Input'!J158</f>
        <v>0</v>
      </c>
      <c r="D158" s="14">
        <f t="shared" si="38"/>
        <v>0</v>
      </c>
      <c r="E158" s="14">
        <f t="shared" si="39"/>
        <v>0</v>
      </c>
      <c r="F158" s="14">
        <f t="shared" si="40"/>
        <v>0</v>
      </c>
      <c r="G158" s="14" t="s">
        <v>18</v>
      </c>
      <c r="H158" s="14">
        <f t="shared" si="41"/>
        <v>0</v>
      </c>
      <c r="I158" s="14">
        <f t="shared" si="42"/>
        <v>0</v>
      </c>
      <c r="J158" s="7">
        <f>'Match Score and Team Input'!M158</f>
        <v>0</v>
      </c>
      <c r="K158" s="7">
        <f t="shared" si="43"/>
        <v>0</v>
      </c>
      <c r="L158" s="7">
        <f t="shared" si="44"/>
        <v>0</v>
      </c>
      <c r="M158" s="7">
        <f t="shared" si="45"/>
        <v>0</v>
      </c>
      <c r="N158" s="7" t="s">
        <v>18</v>
      </c>
      <c r="O158" s="7">
        <f t="shared" si="46"/>
        <v>0</v>
      </c>
      <c r="P158" s="7">
        <f t="shared" si="47"/>
        <v>0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</row>
    <row r="159" spans="1:132">
      <c r="A159" s="12">
        <v>158</v>
      </c>
      <c r="B159" s="12"/>
      <c r="C159" s="14">
        <f>'Match Score and Team Input'!J159</f>
        <v>0</v>
      </c>
      <c r="D159" s="14">
        <f t="shared" si="38"/>
        <v>0</v>
      </c>
      <c r="E159" s="14">
        <f t="shared" si="39"/>
        <v>0</v>
      </c>
      <c r="F159" s="14">
        <f t="shared" si="40"/>
        <v>0</v>
      </c>
      <c r="G159" s="14" t="s">
        <v>18</v>
      </c>
      <c r="H159" s="14">
        <f t="shared" si="41"/>
        <v>0</v>
      </c>
      <c r="I159" s="14">
        <f t="shared" si="42"/>
        <v>0</v>
      </c>
      <c r="J159" s="7">
        <f>'Match Score and Team Input'!M159</f>
        <v>0</v>
      </c>
      <c r="K159" s="7">
        <f t="shared" si="43"/>
        <v>0</v>
      </c>
      <c r="L159" s="7">
        <f t="shared" si="44"/>
        <v>0</v>
      </c>
      <c r="M159" s="7">
        <f t="shared" si="45"/>
        <v>0</v>
      </c>
      <c r="N159" s="7" t="s">
        <v>18</v>
      </c>
      <c r="O159" s="7">
        <f t="shared" si="46"/>
        <v>0</v>
      </c>
      <c r="P159" s="7">
        <f t="shared" si="47"/>
        <v>0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</row>
    <row r="160" spans="1:132">
      <c r="A160" s="12">
        <v>159</v>
      </c>
      <c r="B160" s="12"/>
      <c r="C160" s="14">
        <f>'Match Score and Team Input'!J160</f>
        <v>0</v>
      </c>
      <c r="D160" s="14">
        <f t="shared" si="38"/>
        <v>0</v>
      </c>
      <c r="E160" s="14">
        <f t="shared" si="39"/>
        <v>0</v>
      </c>
      <c r="F160" s="14">
        <f t="shared" si="40"/>
        <v>0</v>
      </c>
      <c r="G160" s="14" t="s">
        <v>18</v>
      </c>
      <c r="H160" s="14">
        <f t="shared" si="41"/>
        <v>0</v>
      </c>
      <c r="I160" s="14">
        <f t="shared" si="42"/>
        <v>0</v>
      </c>
      <c r="J160" s="7">
        <f>'Match Score and Team Input'!M160</f>
        <v>0</v>
      </c>
      <c r="K160" s="7">
        <f t="shared" si="43"/>
        <v>0</v>
      </c>
      <c r="L160" s="7">
        <f t="shared" si="44"/>
        <v>0</v>
      </c>
      <c r="M160" s="7">
        <f t="shared" si="45"/>
        <v>0</v>
      </c>
      <c r="N160" s="7" t="s">
        <v>18</v>
      </c>
      <c r="O160" s="7">
        <f t="shared" si="46"/>
        <v>0</v>
      </c>
      <c r="P160" s="7">
        <f t="shared" si="47"/>
        <v>0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</row>
    <row r="161" spans="1:132">
      <c r="A161" s="12">
        <v>160</v>
      </c>
      <c r="B161" s="12"/>
      <c r="C161" s="14">
        <f>'Match Score and Team Input'!J161</f>
        <v>0</v>
      </c>
      <c r="D161" s="14">
        <f t="shared" si="38"/>
        <v>0</v>
      </c>
      <c r="E161" s="14">
        <f t="shared" si="39"/>
        <v>0</v>
      </c>
      <c r="F161" s="14">
        <f t="shared" si="40"/>
        <v>0</v>
      </c>
      <c r="G161" s="14" t="s">
        <v>18</v>
      </c>
      <c r="H161" s="14">
        <f t="shared" si="41"/>
        <v>0</v>
      </c>
      <c r="I161" s="14">
        <f t="shared" si="42"/>
        <v>0</v>
      </c>
      <c r="J161" s="7">
        <f>'Match Score and Team Input'!M161</f>
        <v>0</v>
      </c>
      <c r="K161" s="7">
        <f t="shared" si="43"/>
        <v>0</v>
      </c>
      <c r="L161" s="7">
        <f t="shared" si="44"/>
        <v>0</v>
      </c>
      <c r="M161" s="7">
        <f t="shared" si="45"/>
        <v>0</v>
      </c>
      <c r="N161" s="7" t="s">
        <v>18</v>
      </c>
      <c r="O161" s="7">
        <f t="shared" si="46"/>
        <v>0</v>
      </c>
      <c r="P161" s="7">
        <f t="shared" si="47"/>
        <v>0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</row>
    <row r="162" spans="1:132">
      <c r="A162" s="12">
        <v>161</v>
      </c>
      <c r="B162" s="12"/>
      <c r="C162" s="14">
        <f>'Match Score and Team Input'!J162</f>
        <v>0</v>
      </c>
      <c r="D162" s="14">
        <f t="shared" si="38"/>
        <v>0</v>
      </c>
      <c r="E162" s="14">
        <f t="shared" si="39"/>
        <v>0</v>
      </c>
      <c r="F162" s="14">
        <f t="shared" si="40"/>
        <v>0</v>
      </c>
      <c r="G162" s="14" t="s">
        <v>18</v>
      </c>
      <c r="H162" s="14">
        <f t="shared" si="41"/>
        <v>0</v>
      </c>
      <c r="I162" s="14">
        <f t="shared" si="42"/>
        <v>0</v>
      </c>
      <c r="J162" s="7">
        <f>'Match Score and Team Input'!M162</f>
        <v>0</v>
      </c>
      <c r="K162" s="7">
        <f t="shared" si="43"/>
        <v>0</v>
      </c>
      <c r="L162" s="7">
        <f t="shared" si="44"/>
        <v>0</v>
      </c>
      <c r="M162" s="7">
        <f t="shared" si="45"/>
        <v>0</v>
      </c>
      <c r="N162" s="7" t="s">
        <v>18</v>
      </c>
      <c r="O162" s="7">
        <f t="shared" si="46"/>
        <v>0</v>
      </c>
      <c r="P162" s="7">
        <f t="shared" si="47"/>
        <v>0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</row>
    <row r="163" spans="1:132">
      <c r="A163" s="12">
        <v>162</v>
      </c>
      <c r="B163" s="12"/>
      <c r="C163" s="14">
        <f>'Match Score and Team Input'!J163</f>
        <v>0</v>
      </c>
      <c r="D163" s="14">
        <f t="shared" si="38"/>
        <v>0</v>
      </c>
      <c r="E163" s="14">
        <f t="shared" si="39"/>
        <v>0</v>
      </c>
      <c r="F163" s="14">
        <f t="shared" si="40"/>
        <v>0</v>
      </c>
      <c r="G163" s="14" t="s">
        <v>18</v>
      </c>
      <c r="H163" s="14">
        <f t="shared" si="41"/>
        <v>0</v>
      </c>
      <c r="I163" s="14">
        <f t="shared" si="42"/>
        <v>0</v>
      </c>
      <c r="J163" s="7">
        <f>'Match Score and Team Input'!M163</f>
        <v>0</v>
      </c>
      <c r="K163" s="7">
        <f t="shared" si="43"/>
        <v>0</v>
      </c>
      <c r="L163" s="7">
        <f t="shared" si="44"/>
        <v>0</v>
      </c>
      <c r="M163" s="7">
        <f t="shared" si="45"/>
        <v>0</v>
      </c>
      <c r="N163" s="7" t="s">
        <v>18</v>
      </c>
      <c r="O163" s="7">
        <f t="shared" si="46"/>
        <v>0</v>
      </c>
      <c r="P163" s="7">
        <f t="shared" si="47"/>
        <v>0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</row>
    <row r="164" spans="1:132">
      <c r="A164" s="12">
        <v>163</v>
      </c>
      <c r="B164" s="12"/>
      <c r="C164" s="14">
        <f>'Match Score and Team Input'!J164</f>
        <v>0</v>
      </c>
      <c r="D164" s="14">
        <f t="shared" si="38"/>
        <v>0</v>
      </c>
      <c r="E164" s="14">
        <f t="shared" si="39"/>
        <v>0</v>
      </c>
      <c r="F164" s="14">
        <f t="shared" si="40"/>
        <v>0</v>
      </c>
      <c r="G164" s="14" t="s">
        <v>18</v>
      </c>
      <c r="H164" s="14">
        <f t="shared" si="41"/>
        <v>0</v>
      </c>
      <c r="I164" s="14">
        <f t="shared" si="42"/>
        <v>0</v>
      </c>
      <c r="J164" s="7">
        <f>'Match Score and Team Input'!M164</f>
        <v>0</v>
      </c>
      <c r="K164" s="7">
        <f t="shared" si="43"/>
        <v>0</v>
      </c>
      <c r="L164" s="7">
        <f t="shared" si="44"/>
        <v>0</v>
      </c>
      <c r="M164" s="7">
        <f t="shared" si="45"/>
        <v>0</v>
      </c>
      <c r="N164" s="7" t="s">
        <v>18</v>
      </c>
      <c r="O164" s="7">
        <f t="shared" si="46"/>
        <v>0</v>
      </c>
      <c r="P164" s="7">
        <f t="shared" si="47"/>
        <v>0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</row>
    <row r="165" spans="1:132">
      <c r="A165" s="12">
        <v>164</v>
      </c>
      <c r="B165" s="12"/>
      <c r="C165" s="14">
        <f>'Match Score and Team Input'!J165</f>
        <v>0</v>
      </c>
      <c r="D165" s="14">
        <f t="shared" si="38"/>
        <v>0</v>
      </c>
      <c r="E165" s="14">
        <f t="shared" si="39"/>
        <v>0</v>
      </c>
      <c r="F165" s="14">
        <f t="shared" si="40"/>
        <v>0</v>
      </c>
      <c r="G165" s="14" t="s">
        <v>18</v>
      </c>
      <c r="H165" s="14">
        <f t="shared" si="41"/>
        <v>0</v>
      </c>
      <c r="I165" s="14">
        <f t="shared" si="42"/>
        <v>0</v>
      </c>
      <c r="J165" s="7">
        <f>'Match Score and Team Input'!M165</f>
        <v>0</v>
      </c>
      <c r="K165" s="7">
        <f t="shared" si="43"/>
        <v>0</v>
      </c>
      <c r="L165" s="7">
        <f t="shared" si="44"/>
        <v>0</v>
      </c>
      <c r="M165" s="7">
        <f t="shared" si="45"/>
        <v>0</v>
      </c>
      <c r="N165" s="7" t="s">
        <v>18</v>
      </c>
      <c r="O165" s="7">
        <f t="shared" si="46"/>
        <v>0</v>
      </c>
      <c r="P165" s="7">
        <f t="shared" si="47"/>
        <v>0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</row>
    <row r="166" spans="1:132">
      <c r="A166" s="12">
        <v>165</v>
      </c>
      <c r="B166" s="12"/>
      <c r="C166" s="14">
        <f>'Match Score and Team Input'!J166</f>
        <v>0</v>
      </c>
      <c r="D166" s="14">
        <f t="shared" si="38"/>
        <v>0</v>
      </c>
      <c r="E166" s="14">
        <f t="shared" si="39"/>
        <v>0</v>
      </c>
      <c r="F166" s="14">
        <f t="shared" si="40"/>
        <v>0</v>
      </c>
      <c r="G166" s="14" t="s">
        <v>18</v>
      </c>
      <c r="H166" s="14">
        <f t="shared" si="41"/>
        <v>0</v>
      </c>
      <c r="I166" s="14">
        <f t="shared" si="42"/>
        <v>0</v>
      </c>
      <c r="J166" s="7">
        <f>'Match Score and Team Input'!M166</f>
        <v>0</v>
      </c>
      <c r="K166" s="7">
        <f t="shared" si="43"/>
        <v>0</v>
      </c>
      <c r="L166" s="7">
        <f t="shared" si="44"/>
        <v>0</v>
      </c>
      <c r="M166" s="7">
        <f t="shared" si="45"/>
        <v>0</v>
      </c>
      <c r="N166" s="7" t="s">
        <v>18</v>
      </c>
      <c r="O166" s="7">
        <f t="shared" si="46"/>
        <v>0</v>
      </c>
      <c r="P166" s="7">
        <f t="shared" si="47"/>
        <v>0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</row>
    <row r="167" spans="1:132">
      <c r="A167" s="12">
        <v>166</v>
      </c>
      <c r="B167" s="12"/>
      <c r="C167" s="14">
        <f>'Match Score and Team Input'!J167</f>
        <v>0</v>
      </c>
      <c r="D167" s="14">
        <f t="shared" si="38"/>
        <v>0</v>
      </c>
      <c r="E167" s="14">
        <f t="shared" si="39"/>
        <v>0</v>
      </c>
      <c r="F167" s="14">
        <f t="shared" si="40"/>
        <v>0</v>
      </c>
      <c r="G167" s="14" t="s">
        <v>18</v>
      </c>
      <c r="H167" s="14">
        <f t="shared" si="41"/>
        <v>20</v>
      </c>
      <c r="I167" s="14">
        <f t="shared" si="42"/>
        <v>0</v>
      </c>
      <c r="J167" s="7">
        <f>'Match Score and Team Input'!M167</f>
        <v>20</v>
      </c>
      <c r="K167" s="7">
        <f t="shared" si="43"/>
        <v>20</v>
      </c>
      <c r="L167" s="7">
        <f t="shared" si="44"/>
        <v>20</v>
      </c>
      <c r="M167" s="7">
        <f t="shared" si="45"/>
        <v>20</v>
      </c>
      <c r="N167" s="7" t="s">
        <v>18</v>
      </c>
      <c r="O167" s="7">
        <f t="shared" si="46"/>
        <v>0</v>
      </c>
      <c r="P167" s="7">
        <f t="shared" si="47"/>
        <v>20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</row>
    <row r="168" spans="1:132">
      <c r="A168" s="12">
        <v>167</v>
      </c>
      <c r="B168" s="12"/>
      <c r="C168" s="14">
        <f>'Match Score and Team Input'!J168</f>
        <v>0</v>
      </c>
      <c r="D168" s="14">
        <f t="shared" si="38"/>
        <v>0</v>
      </c>
      <c r="E168" s="14">
        <f t="shared" si="39"/>
        <v>0</v>
      </c>
      <c r="F168" s="14">
        <f t="shared" si="40"/>
        <v>0</v>
      </c>
      <c r="G168" s="14" t="s">
        <v>18</v>
      </c>
      <c r="H168" s="14">
        <f t="shared" si="41"/>
        <v>20</v>
      </c>
      <c r="I168" s="14">
        <f t="shared" si="42"/>
        <v>0</v>
      </c>
      <c r="J168" s="7">
        <f>'Match Score and Team Input'!M168</f>
        <v>20</v>
      </c>
      <c r="K168" s="7">
        <f t="shared" si="43"/>
        <v>20</v>
      </c>
      <c r="L168" s="7">
        <f t="shared" si="44"/>
        <v>20</v>
      </c>
      <c r="M168" s="7">
        <f t="shared" si="45"/>
        <v>20</v>
      </c>
      <c r="N168" s="7" t="s">
        <v>18</v>
      </c>
      <c r="O168" s="7">
        <f t="shared" si="46"/>
        <v>0</v>
      </c>
      <c r="P168" s="7">
        <f t="shared" si="47"/>
        <v>20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</row>
    <row r="169" spans="1:132">
      <c r="A169" s="12">
        <v>168</v>
      </c>
      <c r="B169" s="12"/>
      <c r="C169" s="14">
        <f>'Match Score and Team Input'!J169</f>
        <v>0</v>
      </c>
      <c r="D169" s="14">
        <f t="shared" si="38"/>
        <v>0</v>
      </c>
      <c r="E169" s="14">
        <f t="shared" si="39"/>
        <v>0</v>
      </c>
      <c r="F169" s="14">
        <f t="shared" si="40"/>
        <v>0</v>
      </c>
      <c r="G169" s="14" t="s">
        <v>18</v>
      </c>
      <c r="H169" s="14">
        <f t="shared" si="41"/>
        <v>0</v>
      </c>
      <c r="I169" s="14">
        <f t="shared" si="42"/>
        <v>0</v>
      </c>
      <c r="J169" s="7">
        <f>'Match Score and Team Input'!M169</f>
        <v>0</v>
      </c>
      <c r="K169" s="7">
        <f t="shared" si="43"/>
        <v>0</v>
      </c>
      <c r="L169" s="7">
        <f t="shared" si="44"/>
        <v>0</v>
      </c>
      <c r="M169" s="7">
        <f t="shared" si="45"/>
        <v>0</v>
      </c>
      <c r="N169" s="7" t="s">
        <v>18</v>
      </c>
      <c r="O169" s="7">
        <f t="shared" si="46"/>
        <v>0</v>
      </c>
      <c r="P169" s="7">
        <f t="shared" si="47"/>
        <v>0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</row>
    <row r="170" spans="1:132">
      <c r="A170" s="12">
        <v>169</v>
      </c>
      <c r="B170" s="12"/>
      <c r="C170" s="14">
        <f>'Match Score and Team Input'!J170</f>
        <v>0</v>
      </c>
      <c r="D170" s="14">
        <f t="shared" si="38"/>
        <v>0</v>
      </c>
      <c r="E170" s="14">
        <f t="shared" si="39"/>
        <v>0</v>
      </c>
      <c r="F170" s="14">
        <f t="shared" si="40"/>
        <v>0</v>
      </c>
      <c r="G170" s="14" t="s">
        <v>18</v>
      </c>
      <c r="H170" s="14">
        <f t="shared" si="41"/>
        <v>0</v>
      </c>
      <c r="I170" s="14">
        <f t="shared" si="42"/>
        <v>0</v>
      </c>
      <c r="J170" s="7">
        <f>'Match Score and Team Input'!M170</f>
        <v>0</v>
      </c>
      <c r="K170" s="7">
        <f t="shared" si="43"/>
        <v>0</v>
      </c>
      <c r="L170" s="7">
        <f t="shared" si="44"/>
        <v>0</v>
      </c>
      <c r="M170" s="7">
        <f t="shared" si="45"/>
        <v>0</v>
      </c>
      <c r="N170" s="7" t="s">
        <v>18</v>
      </c>
      <c r="O170" s="7">
        <f t="shared" si="46"/>
        <v>0</v>
      </c>
      <c r="P170" s="7">
        <f t="shared" si="47"/>
        <v>0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</row>
    <row r="171" spans="1:132">
      <c r="A171" s="12">
        <v>170</v>
      </c>
      <c r="B171" s="12"/>
      <c r="C171" s="14">
        <f>'Match Score and Team Input'!J171</f>
        <v>20</v>
      </c>
      <c r="D171" s="14">
        <f t="shared" si="38"/>
        <v>20</v>
      </c>
      <c r="E171" s="14">
        <f t="shared" si="39"/>
        <v>20</v>
      </c>
      <c r="F171" s="14">
        <f t="shared" si="40"/>
        <v>20</v>
      </c>
      <c r="G171" s="14" t="s">
        <v>18</v>
      </c>
      <c r="H171" s="14">
        <f t="shared" si="41"/>
        <v>0</v>
      </c>
      <c r="I171" s="14">
        <f t="shared" si="42"/>
        <v>20</v>
      </c>
      <c r="J171" s="7">
        <f>'Match Score and Team Input'!M171</f>
        <v>0</v>
      </c>
      <c r="K171" s="7">
        <f t="shared" si="43"/>
        <v>0</v>
      </c>
      <c r="L171" s="7">
        <f t="shared" si="44"/>
        <v>0</v>
      </c>
      <c r="M171" s="7">
        <f t="shared" si="45"/>
        <v>0</v>
      </c>
      <c r="N171" s="7" t="s">
        <v>18</v>
      </c>
      <c r="O171" s="7">
        <f t="shared" si="46"/>
        <v>20</v>
      </c>
      <c r="P171" s="7">
        <f t="shared" si="47"/>
        <v>0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</row>
    <row r="172" spans="1:132">
      <c r="A172" s="12">
        <v>171</v>
      </c>
      <c r="B172" s="12"/>
      <c r="C172" s="14">
        <f>'Match Score and Team Input'!J172</f>
        <v>0</v>
      </c>
      <c r="D172" s="14">
        <f t="shared" si="38"/>
        <v>0</v>
      </c>
      <c r="E172" s="14">
        <f t="shared" si="39"/>
        <v>0</v>
      </c>
      <c r="F172" s="14">
        <f t="shared" si="40"/>
        <v>0</v>
      </c>
      <c r="G172" s="14" t="s">
        <v>18</v>
      </c>
      <c r="H172" s="14">
        <f t="shared" si="41"/>
        <v>0</v>
      </c>
      <c r="I172" s="14">
        <f t="shared" si="42"/>
        <v>0</v>
      </c>
      <c r="J172" s="7">
        <f>'Match Score and Team Input'!M172</f>
        <v>0</v>
      </c>
      <c r="K172" s="7">
        <f t="shared" si="43"/>
        <v>0</v>
      </c>
      <c r="L172" s="7">
        <f t="shared" si="44"/>
        <v>0</v>
      </c>
      <c r="M172" s="7">
        <f t="shared" si="45"/>
        <v>0</v>
      </c>
      <c r="N172" s="7" t="s">
        <v>18</v>
      </c>
      <c r="O172" s="7">
        <f t="shared" si="46"/>
        <v>0</v>
      </c>
      <c r="P172" s="7">
        <f t="shared" si="47"/>
        <v>0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</row>
    <row r="173" spans="1:132">
      <c r="A173" s="12">
        <v>172</v>
      </c>
      <c r="B173" s="12"/>
      <c r="C173" s="14">
        <f>'Match Score and Team Input'!J173</f>
        <v>0</v>
      </c>
      <c r="D173" s="14">
        <f t="shared" si="38"/>
        <v>0</v>
      </c>
      <c r="E173" s="14">
        <f t="shared" si="39"/>
        <v>0</v>
      </c>
      <c r="F173" s="14">
        <f t="shared" si="40"/>
        <v>0</v>
      </c>
      <c r="G173" s="14" t="s">
        <v>18</v>
      </c>
      <c r="H173" s="14">
        <f t="shared" si="41"/>
        <v>0</v>
      </c>
      <c r="I173" s="14">
        <f t="shared" si="42"/>
        <v>0</v>
      </c>
      <c r="J173" s="7">
        <f>'Match Score and Team Input'!M173</f>
        <v>0</v>
      </c>
      <c r="K173" s="7">
        <f t="shared" si="43"/>
        <v>0</v>
      </c>
      <c r="L173" s="7">
        <f t="shared" si="44"/>
        <v>0</v>
      </c>
      <c r="M173" s="7">
        <f t="shared" si="45"/>
        <v>0</v>
      </c>
      <c r="N173" s="7" t="s">
        <v>18</v>
      </c>
      <c r="O173" s="7">
        <f t="shared" si="46"/>
        <v>0</v>
      </c>
      <c r="P173" s="7">
        <f t="shared" si="47"/>
        <v>0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</row>
    <row r="174" spans="1:132">
      <c r="A174" s="12">
        <v>173</v>
      </c>
      <c r="B174" s="12"/>
      <c r="C174" s="14">
        <f>'Match Score and Team Input'!J174</f>
        <v>0</v>
      </c>
      <c r="D174" s="14">
        <f t="shared" si="38"/>
        <v>0</v>
      </c>
      <c r="E174" s="14">
        <f t="shared" si="39"/>
        <v>0</v>
      </c>
      <c r="F174" s="14">
        <f t="shared" si="40"/>
        <v>0</v>
      </c>
      <c r="G174" s="14" t="s">
        <v>18</v>
      </c>
      <c r="H174" s="14">
        <f t="shared" si="41"/>
        <v>0</v>
      </c>
      <c r="I174" s="14">
        <f t="shared" si="42"/>
        <v>0</v>
      </c>
      <c r="J174" s="7">
        <f>'Match Score and Team Input'!M174</f>
        <v>0</v>
      </c>
      <c r="K174" s="7">
        <f t="shared" si="43"/>
        <v>0</v>
      </c>
      <c r="L174" s="7">
        <f t="shared" si="44"/>
        <v>0</v>
      </c>
      <c r="M174" s="7">
        <f t="shared" si="45"/>
        <v>0</v>
      </c>
      <c r="N174" s="7" t="s">
        <v>18</v>
      </c>
      <c r="O174" s="7">
        <f t="shared" si="46"/>
        <v>0</v>
      </c>
      <c r="P174" s="7">
        <f t="shared" si="47"/>
        <v>0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</row>
    <row r="175" spans="1:132">
      <c r="A175" s="12">
        <v>174</v>
      </c>
      <c r="B175" s="12"/>
      <c r="C175" s="14">
        <f>'Match Score and Team Input'!J175</f>
        <v>0</v>
      </c>
      <c r="D175" s="14">
        <f t="shared" si="38"/>
        <v>0</v>
      </c>
      <c r="E175" s="14">
        <f t="shared" si="39"/>
        <v>0</v>
      </c>
      <c r="F175" s="14">
        <f t="shared" si="40"/>
        <v>0</v>
      </c>
      <c r="G175" s="14" t="s">
        <v>18</v>
      </c>
      <c r="H175" s="14">
        <f t="shared" si="41"/>
        <v>0</v>
      </c>
      <c r="I175" s="14">
        <f t="shared" si="42"/>
        <v>0</v>
      </c>
      <c r="J175" s="7">
        <f>'Match Score and Team Input'!M175</f>
        <v>0</v>
      </c>
      <c r="K175" s="7">
        <f t="shared" si="43"/>
        <v>0</v>
      </c>
      <c r="L175" s="7">
        <f t="shared" si="44"/>
        <v>0</v>
      </c>
      <c r="M175" s="7">
        <f t="shared" si="45"/>
        <v>0</v>
      </c>
      <c r="N175" s="7" t="s">
        <v>18</v>
      </c>
      <c r="O175" s="7">
        <f t="shared" si="46"/>
        <v>0</v>
      </c>
      <c r="P175" s="7">
        <f t="shared" si="47"/>
        <v>0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</row>
    <row r="176" spans="1:132">
      <c r="A176" s="12">
        <v>175</v>
      </c>
      <c r="B176" s="12"/>
      <c r="C176" s="14">
        <f>'Match Score and Team Input'!J176</f>
        <v>0</v>
      </c>
      <c r="D176" s="14">
        <f t="shared" si="38"/>
        <v>0</v>
      </c>
      <c r="E176" s="14">
        <f t="shared" si="39"/>
        <v>0</v>
      </c>
      <c r="F176" s="14">
        <f t="shared" si="40"/>
        <v>0</v>
      </c>
      <c r="G176" s="14" t="s">
        <v>18</v>
      </c>
      <c r="H176" s="14">
        <f t="shared" si="41"/>
        <v>0</v>
      </c>
      <c r="I176" s="14">
        <f t="shared" si="42"/>
        <v>0</v>
      </c>
      <c r="J176" s="7">
        <f>'Match Score and Team Input'!M176</f>
        <v>0</v>
      </c>
      <c r="K176" s="7">
        <f t="shared" si="43"/>
        <v>0</v>
      </c>
      <c r="L176" s="7">
        <f t="shared" si="44"/>
        <v>0</v>
      </c>
      <c r="M176" s="7">
        <f t="shared" si="45"/>
        <v>0</v>
      </c>
      <c r="N176" s="7" t="s">
        <v>18</v>
      </c>
      <c r="O176" s="7">
        <f t="shared" si="46"/>
        <v>0</v>
      </c>
      <c r="P176" s="7">
        <f t="shared" si="47"/>
        <v>0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</row>
    <row r="177" spans="1:132">
      <c r="A177" s="12">
        <v>176</v>
      </c>
      <c r="B177" s="12"/>
      <c r="C177" s="14">
        <f>'Match Score and Team Input'!J177</f>
        <v>0</v>
      </c>
      <c r="D177" s="14">
        <f t="shared" si="38"/>
        <v>0</v>
      </c>
      <c r="E177" s="14">
        <f t="shared" si="39"/>
        <v>0</v>
      </c>
      <c r="F177" s="14">
        <f t="shared" si="40"/>
        <v>0</v>
      </c>
      <c r="G177" s="14" t="s">
        <v>18</v>
      </c>
      <c r="H177" s="14">
        <f t="shared" si="41"/>
        <v>0</v>
      </c>
      <c r="I177" s="14">
        <f t="shared" si="42"/>
        <v>0</v>
      </c>
      <c r="J177" s="7">
        <f>'Match Score and Team Input'!M177</f>
        <v>0</v>
      </c>
      <c r="K177" s="7">
        <f t="shared" si="43"/>
        <v>0</v>
      </c>
      <c r="L177" s="7">
        <f t="shared" si="44"/>
        <v>0</v>
      </c>
      <c r="M177" s="7">
        <f t="shared" si="45"/>
        <v>0</v>
      </c>
      <c r="N177" s="7" t="s">
        <v>18</v>
      </c>
      <c r="O177" s="7">
        <f t="shared" si="46"/>
        <v>0</v>
      </c>
      <c r="P177" s="7">
        <f t="shared" si="47"/>
        <v>0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</row>
    <row r="178" spans="1:132">
      <c r="A178" s="12">
        <v>177</v>
      </c>
      <c r="B178" s="12"/>
      <c r="C178" s="14">
        <f>'Match Score and Team Input'!J178</f>
        <v>0</v>
      </c>
      <c r="D178" s="14">
        <f t="shared" si="38"/>
        <v>0</v>
      </c>
      <c r="E178" s="14">
        <f t="shared" si="39"/>
        <v>0</v>
      </c>
      <c r="F178" s="14">
        <f t="shared" si="40"/>
        <v>0</v>
      </c>
      <c r="G178" s="14" t="s">
        <v>18</v>
      </c>
      <c r="H178" s="14">
        <f t="shared" si="41"/>
        <v>0</v>
      </c>
      <c r="I178" s="14">
        <f t="shared" si="42"/>
        <v>0</v>
      </c>
      <c r="J178" s="7">
        <f>'Match Score and Team Input'!M178</f>
        <v>0</v>
      </c>
      <c r="K178" s="7">
        <f t="shared" si="43"/>
        <v>0</v>
      </c>
      <c r="L178" s="7">
        <f t="shared" si="44"/>
        <v>0</v>
      </c>
      <c r="M178" s="7">
        <f t="shared" si="45"/>
        <v>0</v>
      </c>
      <c r="N178" s="7" t="s">
        <v>18</v>
      </c>
      <c r="O178" s="7">
        <f t="shared" si="46"/>
        <v>0</v>
      </c>
      <c r="P178" s="7">
        <f t="shared" si="47"/>
        <v>0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</row>
    <row r="179" spans="1:132">
      <c r="A179" s="12">
        <v>178</v>
      </c>
      <c r="B179" s="12"/>
      <c r="C179" s="14">
        <f>'Match Score and Team Input'!J179</f>
        <v>0</v>
      </c>
      <c r="D179" s="14">
        <f t="shared" si="38"/>
        <v>0</v>
      </c>
      <c r="E179" s="14">
        <f t="shared" si="39"/>
        <v>0</v>
      </c>
      <c r="F179" s="14">
        <f t="shared" si="40"/>
        <v>0</v>
      </c>
      <c r="G179" s="14" t="s">
        <v>18</v>
      </c>
      <c r="H179" s="14">
        <f t="shared" si="41"/>
        <v>0</v>
      </c>
      <c r="I179" s="14">
        <f t="shared" si="42"/>
        <v>0</v>
      </c>
      <c r="J179" s="7">
        <f>'Match Score and Team Input'!M179</f>
        <v>0</v>
      </c>
      <c r="K179" s="7">
        <f t="shared" si="43"/>
        <v>0</v>
      </c>
      <c r="L179" s="7">
        <f t="shared" si="44"/>
        <v>0</v>
      </c>
      <c r="M179" s="7">
        <f t="shared" si="45"/>
        <v>0</v>
      </c>
      <c r="N179" s="7" t="s">
        <v>18</v>
      </c>
      <c r="O179" s="7">
        <f t="shared" si="46"/>
        <v>0</v>
      </c>
      <c r="P179" s="7">
        <f t="shared" si="47"/>
        <v>0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</row>
    <row r="180" spans="1:132">
      <c r="A180" s="12">
        <v>179</v>
      </c>
      <c r="B180" s="12"/>
      <c r="C180" s="14">
        <f>'Match Score and Team Input'!J180</f>
        <v>0</v>
      </c>
      <c r="D180" s="14">
        <f t="shared" si="38"/>
        <v>0</v>
      </c>
      <c r="E180" s="14">
        <f t="shared" si="39"/>
        <v>0</v>
      </c>
      <c r="F180" s="14">
        <f t="shared" si="40"/>
        <v>0</v>
      </c>
      <c r="G180" s="14" t="s">
        <v>18</v>
      </c>
      <c r="H180" s="14">
        <f t="shared" si="41"/>
        <v>0</v>
      </c>
      <c r="I180" s="14">
        <f t="shared" si="42"/>
        <v>0</v>
      </c>
      <c r="J180" s="7">
        <f>'Match Score and Team Input'!M180</f>
        <v>0</v>
      </c>
      <c r="K180" s="7">
        <f t="shared" si="43"/>
        <v>0</v>
      </c>
      <c r="L180" s="7">
        <f t="shared" si="44"/>
        <v>0</v>
      </c>
      <c r="M180" s="7">
        <f t="shared" si="45"/>
        <v>0</v>
      </c>
      <c r="N180" s="7" t="s">
        <v>18</v>
      </c>
      <c r="O180" s="7">
        <f t="shared" si="46"/>
        <v>0</v>
      </c>
      <c r="P180" s="7">
        <f t="shared" si="47"/>
        <v>0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</row>
    <row r="181" spans="1:132">
      <c r="A181" s="12">
        <v>180</v>
      </c>
      <c r="B181" s="12"/>
      <c r="C181" s="14">
        <f>'Match Score and Team Input'!J181</f>
        <v>0</v>
      </c>
      <c r="D181" s="14">
        <f t="shared" si="38"/>
        <v>0</v>
      </c>
      <c r="E181" s="14">
        <f t="shared" si="39"/>
        <v>0</v>
      </c>
      <c r="F181" s="14">
        <f t="shared" si="40"/>
        <v>0</v>
      </c>
      <c r="G181" s="14" t="s">
        <v>18</v>
      </c>
      <c r="H181" s="14">
        <f t="shared" si="41"/>
        <v>40</v>
      </c>
      <c r="I181" s="14">
        <f t="shared" si="42"/>
        <v>0</v>
      </c>
      <c r="J181" s="7">
        <f>'Match Score and Team Input'!M181</f>
        <v>40</v>
      </c>
      <c r="K181" s="7">
        <f t="shared" si="43"/>
        <v>40</v>
      </c>
      <c r="L181" s="7">
        <f t="shared" si="44"/>
        <v>40</v>
      </c>
      <c r="M181" s="7">
        <f t="shared" si="45"/>
        <v>40</v>
      </c>
      <c r="N181" s="7" t="s">
        <v>18</v>
      </c>
      <c r="O181" s="7">
        <f t="shared" si="46"/>
        <v>0</v>
      </c>
      <c r="P181" s="7">
        <f t="shared" si="47"/>
        <v>40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</row>
    <row r="182" spans="1:132">
      <c r="A182" s="12">
        <v>181</v>
      </c>
      <c r="B182" s="12"/>
      <c r="C182" s="14">
        <f>'Match Score and Team Input'!J182</f>
        <v>0</v>
      </c>
      <c r="D182" s="14">
        <f t="shared" si="38"/>
        <v>0</v>
      </c>
      <c r="E182" s="14">
        <f t="shared" si="39"/>
        <v>0</v>
      </c>
      <c r="F182" s="14">
        <f t="shared" si="40"/>
        <v>0</v>
      </c>
      <c r="G182" s="14" t="s">
        <v>18</v>
      </c>
      <c r="H182" s="14">
        <f t="shared" si="41"/>
        <v>0</v>
      </c>
      <c r="I182" s="14">
        <f t="shared" si="42"/>
        <v>0</v>
      </c>
      <c r="J182" s="7">
        <f>'Match Score and Team Input'!M182</f>
        <v>0</v>
      </c>
      <c r="K182" s="7">
        <f t="shared" si="43"/>
        <v>0</v>
      </c>
      <c r="L182" s="7">
        <f t="shared" si="44"/>
        <v>0</v>
      </c>
      <c r="M182" s="7">
        <f t="shared" si="45"/>
        <v>0</v>
      </c>
      <c r="N182" s="7" t="s">
        <v>18</v>
      </c>
      <c r="O182" s="7">
        <f t="shared" si="46"/>
        <v>0</v>
      </c>
      <c r="P182" s="7">
        <f t="shared" si="47"/>
        <v>0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</row>
    <row r="183" spans="1:132">
      <c r="A183" s="12">
        <v>182</v>
      </c>
      <c r="B183" s="12"/>
      <c r="C183" s="14">
        <f>'Match Score and Team Input'!J183</f>
        <v>0</v>
      </c>
      <c r="D183" s="14">
        <f t="shared" si="38"/>
        <v>0</v>
      </c>
      <c r="E183" s="14">
        <f t="shared" si="39"/>
        <v>0</v>
      </c>
      <c r="F183" s="14">
        <f t="shared" si="40"/>
        <v>0</v>
      </c>
      <c r="G183" s="14" t="s">
        <v>18</v>
      </c>
      <c r="H183" s="14">
        <f t="shared" si="41"/>
        <v>0</v>
      </c>
      <c r="I183" s="14">
        <f t="shared" si="42"/>
        <v>0</v>
      </c>
      <c r="J183" s="7">
        <f>'Match Score and Team Input'!M183</f>
        <v>0</v>
      </c>
      <c r="K183" s="7">
        <f t="shared" si="43"/>
        <v>0</v>
      </c>
      <c r="L183" s="7">
        <f t="shared" si="44"/>
        <v>0</v>
      </c>
      <c r="M183" s="7">
        <f t="shared" si="45"/>
        <v>0</v>
      </c>
      <c r="N183" s="7" t="s">
        <v>18</v>
      </c>
      <c r="O183" s="7">
        <f t="shared" si="46"/>
        <v>0</v>
      </c>
      <c r="P183" s="7">
        <f t="shared" si="47"/>
        <v>0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</row>
    <row r="184" spans="1:132">
      <c r="A184" s="12">
        <v>183</v>
      </c>
      <c r="B184" s="12"/>
      <c r="C184" s="14">
        <f>'Match Score and Team Input'!J184</f>
        <v>0</v>
      </c>
      <c r="D184" s="14">
        <f t="shared" si="38"/>
        <v>0</v>
      </c>
      <c r="E184" s="14">
        <f t="shared" si="39"/>
        <v>0</v>
      </c>
      <c r="F184" s="14">
        <f t="shared" si="40"/>
        <v>0</v>
      </c>
      <c r="G184" s="14" t="s">
        <v>18</v>
      </c>
      <c r="H184" s="14">
        <f t="shared" si="41"/>
        <v>0</v>
      </c>
      <c r="I184" s="14">
        <f t="shared" si="42"/>
        <v>0</v>
      </c>
      <c r="J184" s="7">
        <f>'Match Score and Team Input'!M184</f>
        <v>0</v>
      </c>
      <c r="K184" s="7">
        <f t="shared" si="43"/>
        <v>0</v>
      </c>
      <c r="L184" s="7">
        <f t="shared" si="44"/>
        <v>0</v>
      </c>
      <c r="M184" s="7">
        <f t="shared" si="45"/>
        <v>0</v>
      </c>
      <c r="N184" s="7" t="s">
        <v>18</v>
      </c>
      <c r="O184" s="7">
        <f t="shared" si="46"/>
        <v>0</v>
      </c>
      <c r="P184" s="7">
        <f t="shared" si="47"/>
        <v>0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</row>
    <row r="185" spans="1:132">
      <c r="A185" s="12">
        <v>184</v>
      </c>
      <c r="B185" s="12"/>
      <c r="C185" s="14">
        <f>'Match Score and Team Input'!J185</f>
        <v>0</v>
      </c>
      <c r="D185" s="14">
        <f t="shared" si="38"/>
        <v>0</v>
      </c>
      <c r="E185" s="14">
        <f t="shared" si="39"/>
        <v>0</v>
      </c>
      <c r="F185" s="14">
        <f t="shared" si="40"/>
        <v>0</v>
      </c>
      <c r="G185" s="14" t="s">
        <v>18</v>
      </c>
      <c r="H185" s="14">
        <f t="shared" si="41"/>
        <v>0</v>
      </c>
      <c r="I185" s="14">
        <f t="shared" si="42"/>
        <v>0</v>
      </c>
      <c r="J185" s="7">
        <f>'Match Score and Team Input'!M185</f>
        <v>0</v>
      </c>
      <c r="K185" s="7">
        <f t="shared" si="43"/>
        <v>0</v>
      </c>
      <c r="L185" s="7">
        <f t="shared" si="44"/>
        <v>0</v>
      </c>
      <c r="M185" s="7">
        <f t="shared" si="45"/>
        <v>0</v>
      </c>
      <c r="N185" s="7" t="s">
        <v>18</v>
      </c>
      <c r="O185" s="7">
        <f t="shared" si="46"/>
        <v>0</v>
      </c>
      <c r="P185" s="7">
        <f t="shared" si="47"/>
        <v>0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</row>
    <row r="186" spans="1:132">
      <c r="A186" s="12">
        <v>185</v>
      </c>
      <c r="B186" s="12"/>
      <c r="C186" s="14">
        <f>'Match Score and Team Input'!J186</f>
        <v>0</v>
      </c>
      <c r="D186" s="14">
        <f t="shared" si="38"/>
        <v>0</v>
      </c>
      <c r="E186" s="14">
        <f t="shared" si="39"/>
        <v>0</v>
      </c>
      <c r="F186" s="14">
        <f t="shared" si="40"/>
        <v>0</v>
      </c>
      <c r="G186" s="14" t="s">
        <v>18</v>
      </c>
      <c r="H186" s="14">
        <f t="shared" si="41"/>
        <v>100</v>
      </c>
      <c r="I186" s="14">
        <f t="shared" si="42"/>
        <v>0</v>
      </c>
      <c r="J186" s="7">
        <f>'Match Score and Team Input'!M186</f>
        <v>100</v>
      </c>
      <c r="K186" s="7">
        <f t="shared" si="43"/>
        <v>100</v>
      </c>
      <c r="L186" s="7">
        <f t="shared" si="44"/>
        <v>100</v>
      </c>
      <c r="M186" s="7">
        <f t="shared" si="45"/>
        <v>100</v>
      </c>
      <c r="N186" s="7" t="s">
        <v>18</v>
      </c>
      <c r="O186" s="7">
        <f t="shared" si="46"/>
        <v>0</v>
      </c>
      <c r="P186" s="7">
        <f t="shared" si="47"/>
        <v>100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</row>
    <row r="187" spans="1:132">
      <c r="A187" s="12">
        <v>186</v>
      </c>
      <c r="B187" s="12"/>
      <c r="C187" s="14">
        <f>'Match Score and Team Input'!J187</f>
        <v>0</v>
      </c>
      <c r="D187" s="14">
        <f t="shared" si="38"/>
        <v>0</v>
      </c>
      <c r="E187" s="14">
        <f t="shared" si="39"/>
        <v>0</v>
      </c>
      <c r="F187" s="14">
        <f t="shared" si="40"/>
        <v>0</v>
      </c>
      <c r="G187" s="14" t="s">
        <v>18</v>
      </c>
      <c r="H187" s="14">
        <f t="shared" si="41"/>
        <v>0</v>
      </c>
      <c r="I187" s="14">
        <f t="shared" si="42"/>
        <v>0</v>
      </c>
      <c r="J187" s="7">
        <f>'Match Score and Team Input'!M187</f>
        <v>0</v>
      </c>
      <c r="K187" s="7">
        <f t="shared" si="43"/>
        <v>0</v>
      </c>
      <c r="L187" s="7">
        <f t="shared" si="44"/>
        <v>0</v>
      </c>
      <c r="M187" s="7">
        <f t="shared" si="45"/>
        <v>0</v>
      </c>
      <c r="N187" s="7" t="s">
        <v>18</v>
      </c>
      <c r="O187" s="7">
        <f t="shared" si="46"/>
        <v>0</v>
      </c>
      <c r="P187" s="7">
        <f t="shared" si="47"/>
        <v>0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</row>
    <row r="188" spans="1:132">
      <c r="A188" s="12">
        <v>187</v>
      </c>
      <c r="B188" s="12"/>
      <c r="C188" s="14">
        <f>'Match Score and Team Input'!J188</f>
        <v>0</v>
      </c>
      <c r="D188" s="14">
        <f t="shared" si="38"/>
        <v>0</v>
      </c>
      <c r="E188" s="14">
        <f t="shared" si="39"/>
        <v>0</v>
      </c>
      <c r="F188" s="14">
        <f t="shared" si="40"/>
        <v>0</v>
      </c>
      <c r="G188" s="14" t="s">
        <v>18</v>
      </c>
      <c r="H188" s="14">
        <f t="shared" si="41"/>
        <v>0</v>
      </c>
      <c r="I188" s="14">
        <f t="shared" si="42"/>
        <v>0</v>
      </c>
      <c r="J188" s="7">
        <f>'Match Score and Team Input'!M188</f>
        <v>0</v>
      </c>
      <c r="K188" s="7">
        <f t="shared" si="43"/>
        <v>0</v>
      </c>
      <c r="L188" s="7">
        <f t="shared" si="44"/>
        <v>0</v>
      </c>
      <c r="M188" s="7">
        <f t="shared" si="45"/>
        <v>0</v>
      </c>
      <c r="N188" s="7" t="s">
        <v>18</v>
      </c>
      <c r="O188" s="7">
        <f t="shared" si="46"/>
        <v>0</v>
      </c>
      <c r="P188" s="7">
        <f t="shared" si="47"/>
        <v>0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</row>
    <row r="189" spans="1:132">
      <c r="A189" s="12">
        <v>188</v>
      </c>
      <c r="B189" s="12"/>
      <c r="C189" s="14">
        <f>'Match Score and Team Input'!J189</f>
        <v>0</v>
      </c>
      <c r="D189" s="14">
        <f t="shared" si="38"/>
        <v>0</v>
      </c>
      <c r="E189" s="14">
        <f t="shared" si="39"/>
        <v>0</v>
      </c>
      <c r="F189" s="14">
        <f t="shared" si="40"/>
        <v>0</v>
      </c>
      <c r="G189" s="14" t="s">
        <v>18</v>
      </c>
      <c r="H189" s="14">
        <f t="shared" si="41"/>
        <v>0</v>
      </c>
      <c r="I189" s="14">
        <f t="shared" si="42"/>
        <v>0</v>
      </c>
      <c r="J189" s="7">
        <f>'Match Score and Team Input'!M189</f>
        <v>0</v>
      </c>
      <c r="K189" s="7">
        <f t="shared" si="43"/>
        <v>0</v>
      </c>
      <c r="L189" s="7">
        <f t="shared" si="44"/>
        <v>0</v>
      </c>
      <c r="M189" s="7">
        <f t="shared" si="45"/>
        <v>0</v>
      </c>
      <c r="N189" s="7" t="s">
        <v>18</v>
      </c>
      <c r="O189" s="7">
        <f t="shared" si="46"/>
        <v>0</v>
      </c>
      <c r="P189" s="7">
        <f t="shared" si="47"/>
        <v>0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</row>
    <row r="190" spans="1:132">
      <c r="A190" s="12">
        <v>189</v>
      </c>
      <c r="B190" s="12"/>
      <c r="C190" s="14">
        <f>'Match Score and Team Input'!J190</f>
        <v>0</v>
      </c>
      <c r="D190" s="14">
        <f t="shared" si="38"/>
        <v>0</v>
      </c>
      <c r="E190" s="14">
        <f t="shared" si="39"/>
        <v>0</v>
      </c>
      <c r="F190" s="14">
        <f t="shared" si="40"/>
        <v>0</v>
      </c>
      <c r="G190" s="14" t="s">
        <v>18</v>
      </c>
      <c r="H190" s="14">
        <f t="shared" si="41"/>
        <v>0</v>
      </c>
      <c r="I190" s="14">
        <f t="shared" si="42"/>
        <v>0</v>
      </c>
      <c r="J190" s="7">
        <f>'Match Score and Team Input'!M190</f>
        <v>0</v>
      </c>
      <c r="K190" s="7">
        <f t="shared" si="43"/>
        <v>0</v>
      </c>
      <c r="L190" s="7">
        <f t="shared" si="44"/>
        <v>0</v>
      </c>
      <c r="M190" s="7">
        <f t="shared" si="45"/>
        <v>0</v>
      </c>
      <c r="N190" s="7" t="s">
        <v>18</v>
      </c>
      <c r="O190" s="7">
        <f t="shared" si="46"/>
        <v>0</v>
      </c>
      <c r="P190" s="7">
        <f t="shared" si="47"/>
        <v>0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</row>
    <row r="191" spans="1:132">
      <c r="A191" s="12">
        <v>190</v>
      </c>
      <c r="B191" s="12"/>
      <c r="C191" s="14">
        <f>'Match Score and Team Input'!J191</f>
        <v>0</v>
      </c>
      <c r="D191" s="14">
        <f t="shared" si="38"/>
        <v>0</v>
      </c>
      <c r="E191" s="14">
        <f t="shared" si="39"/>
        <v>0</v>
      </c>
      <c r="F191" s="14">
        <f t="shared" si="40"/>
        <v>0</v>
      </c>
      <c r="G191" s="14" t="s">
        <v>18</v>
      </c>
      <c r="H191" s="14">
        <f t="shared" si="41"/>
        <v>0</v>
      </c>
      <c r="I191" s="14">
        <f t="shared" si="42"/>
        <v>0</v>
      </c>
      <c r="J191" s="7">
        <f>'Match Score and Team Input'!M191</f>
        <v>0</v>
      </c>
      <c r="K191" s="7">
        <f t="shared" si="43"/>
        <v>0</v>
      </c>
      <c r="L191" s="7">
        <f t="shared" si="44"/>
        <v>0</v>
      </c>
      <c r="M191" s="7">
        <f t="shared" si="45"/>
        <v>0</v>
      </c>
      <c r="N191" s="7" t="s">
        <v>18</v>
      </c>
      <c r="O191" s="7">
        <f t="shared" si="46"/>
        <v>0</v>
      </c>
      <c r="P191" s="7">
        <f t="shared" si="47"/>
        <v>0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</row>
    <row r="192" spans="1:132">
      <c r="A192" s="12">
        <v>191</v>
      </c>
      <c r="B192" s="12"/>
      <c r="C192" s="14">
        <f>'Match Score and Team Input'!J192</f>
        <v>0</v>
      </c>
      <c r="D192" s="14">
        <f t="shared" si="38"/>
        <v>0</v>
      </c>
      <c r="E192" s="14">
        <f t="shared" si="39"/>
        <v>0</v>
      </c>
      <c r="F192" s="14">
        <f t="shared" si="40"/>
        <v>0</v>
      </c>
      <c r="G192" s="14" t="s">
        <v>18</v>
      </c>
      <c r="H192" s="14">
        <f t="shared" si="41"/>
        <v>0</v>
      </c>
      <c r="I192" s="14">
        <f t="shared" si="42"/>
        <v>0</v>
      </c>
      <c r="J192" s="7">
        <f>'Match Score and Team Input'!M192</f>
        <v>0</v>
      </c>
      <c r="K192" s="7">
        <f t="shared" si="43"/>
        <v>0</v>
      </c>
      <c r="L192" s="7">
        <f t="shared" si="44"/>
        <v>0</v>
      </c>
      <c r="M192" s="7">
        <f t="shared" si="45"/>
        <v>0</v>
      </c>
      <c r="N192" s="7" t="s">
        <v>18</v>
      </c>
      <c r="O192" s="7">
        <f t="shared" si="46"/>
        <v>0</v>
      </c>
      <c r="P192" s="7">
        <f t="shared" si="47"/>
        <v>0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</row>
    <row r="193" spans="1:132">
      <c r="A193" s="12">
        <v>192</v>
      </c>
      <c r="B193" s="12"/>
      <c r="C193" s="14">
        <f>'Match Score and Team Input'!J193</f>
        <v>0</v>
      </c>
      <c r="D193" s="14">
        <f t="shared" si="38"/>
        <v>0</v>
      </c>
      <c r="E193" s="14">
        <f t="shared" si="39"/>
        <v>0</v>
      </c>
      <c r="F193" s="14">
        <f t="shared" si="40"/>
        <v>0</v>
      </c>
      <c r="G193" s="14" t="s">
        <v>18</v>
      </c>
      <c r="H193" s="14">
        <f t="shared" si="41"/>
        <v>0</v>
      </c>
      <c r="I193" s="14">
        <f t="shared" si="42"/>
        <v>0</v>
      </c>
      <c r="J193" s="7">
        <f>'Match Score and Team Input'!M193</f>
        <v>0</v>
      </c>
      <c r="K193" s="7">
        <f t="shared" si="43"/>
        <v>0</v>
      </c>
      <c r="L193" s="7">
        <f t="shared" si="44"/>
        <v>0</v>
      </c>
      <c r="M193" s="7">
        <f t="shared" si="45"/>
        <v>0</v>
      </c>
      <c r="N193" s="7" t="s">
        <v>18</v>
      </c>
      <c r="O193" s="7">
        <f t="shared" si="46"/>
        <v>0</v>
      </c>
      <c r="P193" s="7">
        <f t="shared" si="47"/>
        <v>0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</row>
    <row r="194" spans="1:132">
      <c r="A194" s="12">
        <v>193</v>
      </c>
      <c r="B194" s="12"/>
      <c r="C194" s="14">
        <f>'Match Score and Team Input'!J194</f>
        <v>0</v>
      </c>
      <c r="D194" s="14">
        <f t="shared" si="38"/>
        <v>0</v>
      </c>
      <c r="E194" s="14">
        <f t="shared" si="39"/>
        <v>0</v>
      </c>
      <c r="F194" s="14">
        <f t="shared" si="40"/>
        <v>0</v>
      </c>
      <c r="G194" s="14" t="s">
        <v>18</v>
      </c>
      <c r="H194" s="14">
        <f t="shared" si="41"/>
        <v>0</v>
      </c>
      <c r="I194" s="14">
        <f t="shared" si="42"/>
        <v>0</v>
      </c>
      <c r="J194" s="7">
        <f>'Match Score and Team Input'!M194</f>
        <v>0</v>
      </c>
      <c r="K194" s="7">
        <f t="shared" si="43"/>
        <v>0</v>
      </c>
      <c r="L194" s="7">
        <f t="shared" si="44"/>
        <v>0</v>
      </c>
      <c r="M194" s="7">
        <f t="shared" si="45"/>
        <v>0</v>
      </c>
      <c r="N194" s="7" t="s">
        <v>18</v>
      </c>
      <c r="O194" s="7">
        <f t="shared" si="46"/>
        <v>0</v>
      </c>
      <c r="P194" s="7">
        <f t="shared" si="47"/>
        <v>0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</row>
    <row r="195" spans="1:132">
      <c r="A195" s="12">
        <v>194</v>
      </c>
      <c r="B195" s="12"/>
      <c r="C195" s="14">
        <f>'Match Score and Team Input'!J195</f>
        <v>0</v>
      </c>
      <c r="D195" s="14">
        <f t="shared" si="38"/>
        <v>0</v>
      </c>
      <c r="E195" s="14">
        <f t="shared" si="39"/>
        <v>0</v>
      </c>
      <c r="F195" s="14">
        <f t="shared" si="40"/>
        <v>0</v>
      </c>
      <c r="G195" s="14" t="s">
        <v>18</v>
      </c>
      <c r="H195" s="14">
        <f t="shared" si="41"/>
        <v>0</v>
      </c>
      <c r="I195" s="14">
        <f t="shared" si="42"/>
        <v>0</v>
      </c>
      <c r="J195" s="7">
        <f>'Match Score and Team Input'!M195</f>
        <v>0</v>
      </c>
      <c r="K195" s="7">
        <f t="shared" si="43"/>
        <v>0</v>
      </c>
      <c r="L195" s="7">
        <f t="shared" si="44"/>
        <v>0</v>
      </c>
      <c r="M195" s="7">
        <f t="shared" si="45"/>
        <v>0</v>
      </c>
      <c r="N195" s="7" t="s">
        <v>18</v>
      </c>
      <c r="O195" s="7">
        <f t="shared" si="46"/>
        <v>0</v>
      </c>
      <c r="P195" s="7">
        <f t="shared" si="47"/>
        <v>0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</row>
    <row r="196" spans="1:132">
      <c r="A196" s="12">
        <v>195</v>
      </c>
      <c r="B196" s="12"/>
      <c r="C196" s="14">
        <f>'Match Score and Team Input'!J196</f>
        <v>0</v>
      </c>
      <c r="D196" s="14">
        <f t="shared" si="38"/>
        <v>0</v>
      </c>
      <c r="E196" s="14">
        <f t="shared" si="39"/>
        <v>0</v>
      </c>
      <c r="F196" s="14">
        <f t="shared" si="40"/>
        <v>0</v>
      </c>
      <c r="G196" s="14" t="s">
        <v>18</v>
      </c>
      <c r="H196" s="14">
        <f t="shared" si="41"/>
        <v>0</v>
      </c>
      <c r="I196" s="14">
        <f t="shared" si="42"/>
        <v>0</v>
      </c>
      <c r="J196" s="7">
        <f>'Match Score and Team Input'!M196</f>
        <v>0</v>
      </c>
      <c r="K196" s="7">
        <f t="shared" si="43"/>
        <v>0</v>
      </c>
      <c r="L196" s="7">
        <f t="shared" si="44"/>
        <v>0</v>
      </c>
      <c r="M196" s="7">
        <f t="shared" si="45"/>
        <v>0</v>
      </c>
      <c r="N196" s="7" t="s">
        <v>18</v>
      </c>
      <c r="O196" s="7">
        <f t="shared" si="46"/>
        <v>0</v>
      </c>
      <c r="P196" s="7">
        <f t="shared" si="47"/>
        <v>0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</row>
    <row r="197" spans="1:132">
      <c r="A197" s="12">
        <v>196</v>
      </c>
      <c r="B197" s="12"/>
      <c r="C197" s="14">
        <f>'Match Score and Team Input'!J197</f>
        <v>0</v>
      </c>
      <c r="D197" s="14">
        <f t="shared" si="38"/>
        <v>0</v>
      </c>
      <c r="E197" s="14">
        <f t="shared" si="39"/>
        <v>0</v>
      </c>
      <c r="F197" s="14">
        <f t="shared" si="40"/>
        <v>0</v>
      </c>
      <c r="G197" s="14" t="s">
        <v>18</v>
      </c>
      <c r="H197" s="14">
        <f t="shared" si="41"/>
        <v>0</v>
      </c>
      <c r="I197" s="14">
        <f t="shared" si="42"/>
        <v>0</v>
      </c>
      <c r="J197" s="7">
        <f>'Match Score and Team Input'!M197</f>
        <v>0</v>
      </c>
      <c r="K197" s="7">
        <f t="shared" si="43"/>
        <v>0</v>
      </c>
      <c r="L197" s="7">
        <f t="shared" si="44"/>
        <v>0</v>
      </c>
      <c r="M197" s="7">
        <f t="shared" si="45"/>
        <v>0</v>
      </c>
      <c r="N197" s="7" t="s">
        <v>18</v>
      </c>
      <c r="O197" s="7">
        <f t="shared" si="46"/>
        <v>0</v>
      </c>
      <c r="P197" s="7">
        <f t="shared" si="47"/>
        <v>0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</row>
    <row r="198" spans="1:132">
      <c r="A198" s="12">
        <v>197</v>
      </c>
      <c r="B198" s="12"/>
      <c r="C198" s="14">
        <f>'Match Score and Team Input'!J198</f>
        <v>0</v>
      </c>
      <c r="D198" s="14">
        <f t="shared" si="38"/>
        <v>0</v>
      </c>
      <c r="E198" s="14">
        <f t="shared" si="39"/>
        <v>0</v>
      </c>
      <c r="F198" s="14">
        <f t="shared" si="40"/>
        <v>0</v>
      </c>
      <c r="G198" s="14" t="s">
        <v>18</v>
      </c>
      <c r="H198" s="14">
        <f t="shared" si="41"/>
        <v>0</v>
      </c>
      <c r="I198" s="14">
        <f t="shared" si="42"/>
        <v>0</v>
      </c>
      <c r="J198" s="7">
        <f>'Match Score and Team Input'!M198</f>
        <v>0</v>
      </c>
      <c r="K198" s="7">
        <f t="shared" si="43"/>
        <v>0</v>
      </c>
      <c r="L198" s="7">
        <f t="shared" si="44"/>
        <v>0</v>
      </c>
      <c r="M198" s="7">
        <f t="shared" si="45"/>
        <v>0</v>
      </c>
      <c r="N198" s="7" t="s">
        <v>18</v>
      </c>
      <c r="O198" s="7">
        <f t="shared" si="46"/>
        <v>0</v>
      </c>
      <c r="P198" s="7">
        <f t="shared" si="47"/>
        <v>0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</row>
    <row r="199" spans="1:132">
      <c r="A199" s="12">
        <v>198</v>
      </c>
      <c r="B199" s="12"/>
      <c r="C199" s="14">
        <f>'Match Score and Team Input'!J199</f>
        <v>0</v>
      </c>
      <c r="D199" s="14">
        <f t="shared" si="38"/>
        <v>0</v>
      </c>
      <c r="E199" s="14">
        <f t="shared" si="39"/>
        <v>0</v>
      </c>
      <c r="F199" s="14">
        <f t="shared" si="40"/>
        <v>0</v>
      </c>
      <c r="G199" s="14" t="s">
        <v>18</v>
      </c>
      <c r="H199" s="14">
        <f t="shared" si="41"/>
        <v>0</v>
      </c>
      <c r="I199" s="14">
        <f t="shared" si="42"/>
        <v>0</v>
      </c>
      <c r="J199" s="7">
        <f>'Match Score and Team Input'!M199</f>
        <v>0</v>
      </c>
      <c r="K199" s="7">
        <f t="shared" si="43"/>
        <v>0</v>
      </c>
      <c r="L199" s="7">
        <f t="shared" si="44"/>
        <v>0</v>
      </c>
      <c r="M199" s="7">
        <f t="shared" si="45"/>
        <v>0</v>
      </c>
      <c r="N199" s="7" t="s">
        <v>18</v>
      </c>
      <c r="O199" s="7">
        <f t="shared" si="46"/>
        <v>0</v>
      </c>
      <c r="P199" s="7">
        <f t="shared" si="47"/>
        <v>0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</row>
    <row r="200" spans="1:132">
      <c r="A200" s="12">
        <v>199</v>
      </c>
      <c r="B200" s="12"/>
      <c r="C200" s="14">
        <f>'Match Score and Team Input'!J200</f>
        <v>0</v>
      </c>
      <c r="D200" s="14">
        <f t="shared" si="38"/>
        <v>0</v>
      </c>
      <c r="E200" s="14">
        <f t="shared" si="39"/>
        <v>0</v>
      </c>
      <c r="F200" s="14">
        <f t="shared" si="40"/>
        <v>0</v>
      </c>
      <c r="G200" s="14" t="s">
        <v>18</v>
      </c>
      <c r="H200" s="14">
        <f t="shared" si="41"/>
        <v>0</v>
      </c>
      <c r="I200" s="14">
        <f t="shared" si="42"/>
        <v>0</v>
      </c>
      <c r="J200" s="7">
        <f>'Match Score and Team Input'!M200</f>
        <v>0</v>
      </c>
      <c r="K200" s="7">
        <f t="shared" si="43"/>
        <v>0</v>
      </c>
      <c r="L200" s="7">
        <f t="shared" si="44"/>
        <v>0</v>
      </c>
      <c r="M200" s="7">
        <f t="shared" si="45"/>
        <v>0</v>
      </c>
      <c r="N200" s="7" t="s">
        <v>18</v>
      </c>
      <c r="O200" s="7">
        <f t="shared" si="46"/>
        <v>0</v>
      </c>
      <c r="P200" s="7">
        <f t="shared" si="47"/>
        <v>0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</row>
    <row r="201" spans="1:132">
      <c r="A201" s="12">
        <v>200</v>
      </c>
      <c r="B201" s="12"/>
      <c r="C201" s="14">
        <f>'Match Score and Team Input'!J201</f>
        <v>0</v>
      </c>
      <c r="D201" s="14">
        <f t="shared" si="38"/>
        <v>0</v>
      </c>
      <c r="E201" s="14">
        <f t="shared" si="39"/>
        <v>0</v>
      </c>
      <c r="F201" s="14">
        <f t="shared" si="40"/>
        <v>0</v>
      </c>
      <c r="G201" s="14" t="s">
        <v>18</v>
      </c>
      <c r="H201" s="14">
        <f t="shared" si="41"/>
        <v>0</v>
      </c>
      <c r="I201" s="14">
        <f t="shared" si="42"/>
        <v>0</v>
      </c>
      <c r="J201" s="7">
        <f>'Match Score and Team Input'!M201</f>
        <v>0</v>
      </c>
      <c r="K201" s="7">
        <f t="shared" si="43"/>
        <v>0</v>
      </c>
      <c r="L201" s="7">
        <f t="shared" si="44"/>
        <v>0</v>
      </c>
      <c r="M201" s="7">
        <f t="shared" si="45"/>
        <v>0</v>
      </c>
      <c r="N201" s="7" t="s">
        <v>18</v>
      </c>
      <c r="O201" s="7">
        <f t="shared" si="46"/>
        <v>0</v>
      </c>
      <c r="P201" s="7">
        <f t="shared" si="47"/>
        <v>0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</row>
    <row r="202" spans="1:132">
      <c r="A202" s="12">
        <v>201</v>
      </c>
      <c r="B202" s="12"/>
      <c r="C202" s="14">
        <f>'Match Score and Team Input'!J202</f>
        <v>0</v>
      </c>
      <c r="D202" s="14">
        <f t="shared" si="38"/>
        <v>0</v>
      </c>
      <c r="E202" s="14">
        <f t="shared" si="39"/>
        <v>0</v>
      </c>
      <c r="F202" s="14">
        <f t="shared" si="40"/>
        <v>0</v>
      </c>
      <c r="G202" s="14" t="s">
        <v>18</v>
      </c>
      <c r="H202" s="14">
        <f t="shared" si="41"/>
        <v>0</v>
      </c>
      <c r="I202" s="14">
        <f t="shared" si="42"/>
        <v>0</v>
      </c>
      <c r="J202" s="7">
        <f>'Match Score and Team Input'!M202</f>
        <v>0</v>
      </c>
      <c r="K202" s="7">
        <f t="shared" si="43"/>
        <v>0</v>
      </c>
      <c r="L202" s="7">
        <f t="shared" si="44"/>
        <v>0</v>
      </c>
      <c r="M202" s="7">
        <f t="shared" si="45"/>
        <v>0</v>
      </c>
      <c r="N202" s="7" t="s">
        <v>18</v>
      </c>
      <c r="O202" s="7">
        <f t="shared" si="46"/>
        <v>0</v>
      </c>
      <c r="P202" s="7">
        <f t="shared" si="47"/>
        <v>0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</row>
    <row r="203" spans="1:132">
      <c r="A203" s="12">
        <v>202</v>
      </c>
      <c r="B203" s="12"/>
      <c r="C203" s="14">
        <f>'Match Score and Team Input'!J203</f>
        <v>0</v>
      </c>
      <c r="D203" s="14">
        <f t="shared" si="38"/>
        <v>0</v>
      </c>
      <c r="E203" s="14">
        <f t="shared" si="39"/>
        <v>0</v>
      </c>
      <c r="F203" s="14">
        <f t="shared" si="40"/>
        <v>0</v>
      </c>
      <c r="G203" s="14" t="s">
        <v>18</v>
      </c>
      <c r="H203" s="14">
        <f t="shared" si="41"/>
        <v>0</v>
      </c>
      <c r="I203" s="14">
        <f t="shared" si="42"/>
        <v>0</v>
      </c>
      <c r="J203" s="7">
        <f>'Match Score and Team Input'!M203</f>
        <v>0</v>
      </c>
      <c r="K203" s="7">
        <f t="shared" si="43"/>
        <v>0</v>
      </c>
      <c r="L203" s="7">
        <f t="shared" si="44"/>
        <v>0</v>
      </c>
      <c r="M203" s="7">
        <f t="shared" si="45"/>
        <v>0</v>
      </c>
      <c r="N203" s="7" t="s">
        <v>18</v>
      </c>
      <c r="O203" s="7">
        <f t="shared" si="46"/>
        <v>0</v>
      </c>
      <c r="P203" s="7">
        <f t="shared" si="47"/>
        <v>0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</row>
    <row r="204" spans="1:132">
      <c r="A204" s="12">
        <v>203</v>
      </c>
      <c r="B204" s="12"/>
      <c r="C204" s="14">
        <f>'Match Score and Team Input'!J204</f>
        <v>0</v>
      </c>
      <c r="D204" s="14">
        <f t="shared" si="38"/>
        <v>0</v>
      </c>
      <c r="E204" s="14">
        <f t="shared" si="39"/>
        <v>0</v>
      </c>
      <c r="F204" s="14">
        <f t="shared" si="40"/>
        <v>0</v>
      </c>
      <c r="G204" s="14" t="s">
        <v>18</v>
      </c>
      <c r="H204" s="14">
        <f t="shared" si="41"/>
        <v>0</v>
      </c>
      <c r="I204" s="14">
        <f t="shared" si="42"/>
        <v>0</v>
      </c>
      <c r="J204" s="7">
        <f>'Match Score and Team Input'!M204</f>
        <v>0</v>
      </c>
      <c r="K204" s="7">
        <f t="shared" si="43"/>
        <v>0</v>
      </c>
      <c r="L204" s="7">
        <f t="shared" si="44"/>
        <v>0</v>
      </c>
      <c r="M204" s="7">
        <f t="shared" si="45"/>
        <v>0</v>
      </c>
      <c r="N204" s="7" t="s">
        <v>18</v>
      </c>
      <c r="O204" s="7">
        <f t="shared" si="46"/>
        <v>0</v>
      </c>
      <c r="P204" s="7">
        <f t="shared" si="47"/>
        <v>0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</row>
    <row r="205" spans="1:132">
      <c r="A205" s="12">
        <v>204</v>
      </c>
      <c r="B205" s="12"/>
      <c r="C205" s="14">
        <f>'Match Score and Team Input'!J205</f>
        <v>0</v>
      </c>
      <c r="D205" s="14">
        <f t="shared" si="38"/>
        <v>0</v>
      </c>
      <c r="E205" s="14">
        <f t="shared" si="39"/>
        <v>0</v>
      </c>
      <c r="F205" s="14">
        <f t="shared" si="40"/>
        <v>0</v>
      </c>
      <c r="G205" s="14" t="s">
        <v>18</v>
      </c>
      <c r="H205" s="14">
        <f t="shared" si="41"/>
        <v>0</v>
      </c>
      <c r="I205" s="14">
        <f t="shared" si="42"/>
        <v>0</v>
      </c>
      <c r="J205" s="7">
        <f>'Match Score and Team Input'!M205</f>
        <v>0</v>
      </c>
      <c r="K205" s="7">
        <f t="shared" si="43"/>
        <v>0</v>
      </c>
      <c r="L205" s="7">
        <f t="shared" si="44"/>
        <v>0</v>
      </c>
      <c r="M205" s="7">
        <f t="shared" si="45"/>
        <v>0</v>
      </c>
      <c r="N205" s="7" t="s">
        <v>18</v>
      </c>
      <c r="O205" s="7">
        <f t="shared" si="46"/>
        <v>0</v>
      </c>
      <c r="P205" s="7">
        <f t="shared" si="47"/>
        <v>0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</row>
    <row r="206" spans="1:132">
      <c r="A206" s="12">
        <v>205</v>
      </c>
      <c r="B206" s="12"/>
      <c r="C206" s="14">
        <f>'Match Score and Team Input'!J206</f>
        <v>0</v>
      </c>
      <c r="D206" s="14">
        <f t="shared" si="38"/>
        <v>0</v>
      </c>
      <c r="E206" s="14">
        <f t="shared" si="39"/>
        <v>0</v>
      </c>
      <c r="F206" s="14">
        <f t="shared" si="40"/>
        <v>0</v>
      </c>
      <c r="G206" s="14" t="s">
        <v>18</v>
      </c>
      <c r="H206" s="14">
        <f t="shared" si="41"/>
        <v>0</v>
      </c>
      <c r="I206" s="14">
        <f t="shared" si="42"/>
        <v>0</v>
      </c>
      <c r="J206" s="7">
        <f>'Match Score and Team Input'!M206</f>
        <v>0</v>
      </c>
      <c r="K206" s="7">
        <f t="shared" si="43"/>
        <v>0</v>
      </c>
      <c r="L206" s="7">
        <f t="shared" si="44"/>
        <v>0</v>
      </c>
      <c r="M206" s="7">
        <f t="shared" si="45"/>
        <v>0</v>
      </c>
      <c r="N206" s="7" t="s">
        <v>18</v>
      </c>
      <c r="O206" s="7">
        <f t="shared" si="46"/>
        <v>0</v>
      </c>
      <c r="P206" s="7">
        <f t="shared" si="47"/>
        <v>0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</row>
    <row r="207" spans="1:132">
      <c r="A207" s="12">
        <v>206</v>
      </c>
      <c r="B207" s="12"/>
      <c r="C207" s="14">
        <f>'Match Score and Team Input'!J207</f>
        <v>0</v>
      </c>
      <c r="D207" s="14">
        <f t="shared" si="38"/>
        <v>0</v>
      </c>
      <c r="E207" s="14">
        <f t="shared" si="39"/>
        <v>0</v>
      </c>
      <c r="F207" s="14">
        <f t="shared" si="40"/>
        <v>0</v>
      </c>
      <c r="G207" s="14" t="s">
        <v>18</v>
      </c>
      <c r="H207" s="14">
        <f t="shared" si="41"/>
        <v>0</v>
      </c>
      <c r="I207" s="14">
        <f t="shared" si="42"/>
        <v>0</v>
      </c>
      <c r="J207" s="7">
        <f>'Match Score and Team Input'!M207</f>
        <v>0</v>
      </c>
      <c r="K207" s="7">
        <f t="shared" si="43"/>
        <v>0</v>
      </c>
      <c r="L207" s="7">
        <f t="shared" si="44"/>
        <v>0</v>
      </c>
      <c r="M207" s="7">
        <f t="shared" si="45"/>
        <v>0</v>
      </c>
      <c r="N207" s="7" t="s">
        <v>18</v>
      </c>
      <c r="O207" s="7">
        <f t="shared" si="46"/>
        <v>0</v>
      </c>
      <c r="P207" s="7">
        <f t="shared" si="47"/>
        <v>0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</row>
    <row r="208" spans="1:132">
      <c r="A208" s="12">
        <v>207</v>
      </c>
      <c r="B208" s="12"/>
      <c r="C208" s="14">
        <f>'Match Score and Team Input'!J208</f>
        <v>0</v>
      </c>
      <c r="D208" s="14">
        <f t="shared" si="38"/>
        <v>0</v>
      </c>
      <c r="E208" s="14">
        <f t="shared" si="39"/>
        <v>0</v>
      </c>
      <c r="F208" s="14">
        <f t="shared" si="40"/>
        <v>0</v>
      </c>
      <c r="G208" s="14" t="s">
        <v>18</v>
      </c>
      <c r="H208" s="14">
        <f t="shared" si="41"/>
        <v>0</v>
      </c>
      <c r="I208" s="14">
        <f t="shared" si="42"/>
        <v>0</v>
      </c>
      <c r="J208" s="7">
        <f>'Match Score and Team Input'!M208</f>
        <v>0</v>
      </c>
      <c r="K208" s="7">
        <f t="shared" si="43"/>
        <v>0</v>
      </c>
      <c r="L208" s="7">
        <f t="shared" si="44"/>
        <v>0</v>
      </c>
      <c r="M208" s="7">
        <f t="shared" si="45"/>
        <v>0</v>
      </c>
      <c r="N208" s="7" t="s">
        <v>18</v>
      </c>
      <c r="O208" s="7">
        <f t="shared" si="46"/>
        <v>0</v>
      </c>
      <c r="P208" s="7">
        <f t="shared" si="47"/>
        <v>0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</row>
    <row r="209" spans="1:132">
      <c r="A209" s="12">
        <v>208</v>
      </c>
      <c r="B209" s="12"/>
      <c r="C209" s="14">
        <f>'Match Score and Team Input'!J209</f>
        <v>0</v>
      </c>
      <c r="D209" s="14">
        <f t="shared" si="38"/>
        <v>0</v>
      </c>
      <c r="E209" s="14">
        <f t="shared" si="39"/>
        <v>0</v>
      </c>
      <c r="F209" s="14">
        <f t="shared" si="40"/>
        <v>0</v>
      </c>
      <c r="G209" s="14" t="s">
        <v>18</v>
      </c>
      <c r="H209" s="14">
        <f t="shared" si="41"/>
        <v>0</v>
      </c>
      <c r="I209" s="14">
        <f t="shared" si="42"/>
        <v>0</v>
      </c>
      <c r="J209" s="7">
        <f>'Match Score and Team Input'!M209</f>
        <v>0</v>
      </c>
      <c r="K209" s="7">
        <f t="shared" si="43"/>
        <v>0</v>
      </c>
      <c r="L209" s="7">
        <f t="shared" si="44"/>
        <v>0</v>
      </c>
      <c r="M209" s="7">
        <f t="shared" si="45"/>
        <v>0</v>
      </c>
      <c r="N209" s="7" t="s">
        <v>18</v>
      </c>
      <c r="O209" s="7">
        <f t="shared" si="46"/>
        <v>0</v>
      </c>
      <c r="P209" s="7">
        <f t="shared" si="47"/>
        <v>0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</row>
    <row r="210" spans="1:132">
      <c r="A210" s="12">
        <v>209</v>
      </c>
      <c r="B210" s="12"/>
      <c r="C210" s="14">
        <f>'Match Score and Team Input'!J210</f>
        <v>0</v>
      </c>
      <c r="D210" s="14">
        <f t="shared" si="38"/>
        <v>0</v>
      </c>
      <c r="E210" s="14">
        <f t="shared" si="39"/>
        <v>0</v>
      </c>
      <c r="F210" s="14">
        <f t="shared" si="40"/>
        <v>0</v>
      </c>
      <c r="G210" s="14" t="s">
        <v>18</v>
      </c>
      <c r="H210" s="14">
        <f t="shared" si="41"/>
        <v>0</v>
      </c>
      <c r="I210" s="14">
        <f t="shared" si="42"/>
        <v>0</v>
      </c>
      <c r="J210" s="7">
        <f>'Match Score and Team Input'!M210</f>
        <v>0</v>
      </c>
      <c r="K210" s="7">
        <f t="shared" si="43"/>
        <v>0</v>
      </c>
      <c r="L210" s="7">
        <f t="shared" si="44"/>
        <v>0</v>
      </c>
      <c r="M210" s="7">
        <f t="shared" si="45"/>
        <v>0</v>
      </c>
      <c r="N210" s="7" t="s">
        <v>18</v>
      </c>
      <c r="O210" s="7">
        <f t="shared" si="46"/>
        <v>0</v>
      </c>
      <c r="P210" s="7">
        <f t="shared" si="47"/>
        <v>0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</row>
    <row r="211" spans="1:132">
      <c r="A211" s="12">
        <v>210</v>
      </c>
      <c r="B211" s="12"/>
      <c r="C211" s="14">
        <f>'Match Score and Team Input'!J211</f>
        <v>0</v>
      </c>
      <c r="D211" s="14">
        <f t="shared" si="38"/>
        <v>0</v>
      </c>
      <c r="E211" s="14">
        <f t="shared" si="39"/>
        <v>0</v>
      </c>
      <c r="F211" s="14">
        <f t="shared" si="40"/>
        <v>0</v>
      </c>
      <c r="G211" s="14" t="s">
        <v>18</v>
      </c>
      <c r="H211" s="14">
        <f t="shared" si="41"/>
        <v>0</v>
      </c>
      <c r="I211" s="14">
        <f t="shared" si="42"/>
        <v>0</v>
      </c>
      <c r="J211" s="7">
        <f>'Match Score and Team Input'!M211</f>
        <v>0</v>
      </c>
      <c r="K211" s="7">
        <f t="shared" si="43"/>
        <v>0</v>
      </c>
      <c r="L211" s="7">
        <f t="shared" si="44"/>
        <v>0</v>
      </c>
      <c r="M211" s="7">
        <f t="shared" si="45"/>
        <v>0</v>
      </c>
      <c r="N211" s="7" t="s">
        <v>18</v>
      </c>
      <c r="O211" s="7">
        <f t="shared" si="46"/>
        <v>0</v>
      </c>
      <c r="P211" s="7">
        <f t="shared" si="47"/>
        <v>0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</row>
    <row r="212" spans="1:132">
      <c r="A212" s="12">
        <v>211</v>
      </c>
      <c r="B212" s="12"/>
      <c r="C212" s="14">
        <f>'Match Score and Team Input'!J212</f>
        <v>0</v>
      </c>
      <c r="D212" s="14">
        <f t="shared" si="38"/>
        <v>0</v>
      </c>
      <c r="E212" s="14">
        <f t="shared" si="39"/>
        <v>0</v>
      </c>
      <c r="F212" s="14">
        <f t="shared" si="40"/>
        <v>0</v>
      </c>
      <c r="G212" s="14" t="s">
        <v>18</v>
      </c>
      <c r="H212" s="14">
        <f t="shared" si="41"/>
        <v>0</v>
      </c>
      <c r="I212" s="14">
        <f t="shared" si="42"/>
        <v>0</v>
      </c>
      <c r="J212" s="7">
        <f>'Match Score and Team Input'!M212</f>
        <v>0</v>
      </c>
      <c r="K212" s="7">
        <f t="shared" si="43"/>
        <v>0</v>
      </c>
      <c r="L212" s="7">
        <f t="shared" si="44"/>
        <v>0</v>
      </c>
      <c r="M212" s="7">
        <f t="shared" si="45"/>
        <v>0</v>
      </c>
      <c r="N212" s="7" t="s">
        <v>18</v>
      </c>
      <c r="O212" s="7">
        <f t="shared" si="46"/>
        <v>0</v>
      </c>
      <c r="P212" s="7">
        <f t="shared" si="47"/>
        <v>0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</row>
    <row r="213" spans="1:132">
      <c r="A213" s="12">
        <v>212</v>
      </c>
      <c r="B213" s="12"/>
      <c r="C213" s="14">
        <f>'Match Score and Team Input'!J213</f>
        <v>0</v>
      </c>
      <c r="D213" s="14">
        <f t="shared" si="38"/>
        <v>0</v>
      </c>
      <c r="E213" s="14">
        <f t="shared" si="39"/>
        <v>0</v>
      </c>
      <c r="F213" s="14">
        <f t="shared" si="40"/>
        <v>0</v>
      </c>
      <c r="G213" s="14" t="s">
        <v>18</v>
      </c>
      <c r="H213" s="14">
        <f t="shared" si="41"/>
        <v>0</v>
      </c>
      <c r="I213" s="14">
        <f t="shared" si="42"/>
        <v>0</v>
      </c>
      <c r="J213" s="7">
        <f>'Match Score and Team Input'!M213</f>
        <v>0</v>
      </c>
      <c r="K213" s="7">
        <f t="shared" si="43"/>
        <v>0</v>
      </c>
      <c r="L213" s="7">
        <f t="shared" si="44"/>
        <v>0</v>
      </c>
      <c r="M213" s="7">
        <f t="shared" si="45"/>
        <v>0</v>
      </c>
      <c r="N213" s="7" t="s">
        <v>18</v>
      </c>
      <c r="O213" s="7">
        <f t="shared" si="46"/>
        <v>0</v>
      </c>
      <c r="P213" s="7">
        <f t="shared" si="47"/>
        <v>0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</row>
    <row r="214" spans="1:132">
      <c r="A214" s="12">
        <v>213</v>
      </c>
      <c r="B214" s="12"/>
      <c r="C214" s="14">
        <f>'Match Score and Team Input'!J214</f>
        <v>0</v>
      </c>
      <c r="D214" s="14">
        <f t="shared" si="38"/>
        <v>0</v>
      </c>
      <c r="E214" s="14">
        <f t="shared" si="39"/>
        <v>0</v>
      </c>
      <c r="F214" s="14">
        <f t="shared" si="40"/>
        <v>0</v>
      </c>
      <c r="G214" s="14" t="s">
        <v>18</v>
      </c>
      <c r="H214" s="14">
        <f t="shared" si="41"/>
        <v>0</v>
      </c>
      <c r="I214" s="14">
        <f t="shared" si="42"/>
        <v>0</v>
      </c>
      <c r="J214" s="7">
        <f>'Match Score and Team Input'!M214</f>
        <v>0</v>
      </c>
      <c r="K214" s="7">
        <f t="shared" si="43"/>
        <v>0</v>
      </c>
      <c r="L214" s="7">
        <f t="shared" si="44"/>
        <v>0</v>
      </c>
      <c r="M214" s="7">
        <f t="shared" si="45"/>
        <v>0</v>
      </c>
      <c r="N214" s="7" t="s">
        <v>18</v>
      </c>
      <c r="O214" s="7">
        <f t="shared" si="46"/>
        <v>0</v>
      </c>
      <c r="P214" s="7">
        <f t="shared" si="47"/>
        <v>0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</row>
    <row r="215" spans="1:132">
      <c r="A215" s="12">
        <v>214</v>
      </c>
      <c r="B215" s="12"/>
      <c r="C215" s="14">
        <f>'Match Score and Team Input'!J215</f>
        <v>0</v>
      </c>
      <c r="D215" s="14">
        <f t="shared" si="38"/>
        <v>0</v>
      </c>
      <c r="E215" s="14">
        <f t="shared" si="39"/>
        <v>0</v>
      </c>
      <c r="F215" s="14">
        <f t="shared" si="40"/>
        <v>0</v>
      </c>
      <c r="G215" s="14" t="s">
        <v>18</v>
      </c>
      <c r="H215" s="14">
        <f t="shared" si="41"/>
        <v>0</v>
      </c>
      <c r="I215" s="14">
        <f t="shared" si="42"/>
        <v>0</v>
      </c>
      <c r="J215" s="7">
        <f>'Match Score and Team Input'!M215</f>
        <v>0</v>
      </c>
      <c r="K215" s="7">
        <f t="shared" si="43"/>
        <v>0</v>
      </c>
      <c r="L215" s="7">
        <f t="shared" si="44"/>
        <v>0</v>
      </c>
      <c r="M215" s="7">
        <f t="shared" si="45"/>
        <v>0</v>
      </c>
      <c r="N215" s="7" t="s">
        <v>18</v>
      </c>
      <c r="O215" s="7">
        <f t="shared" si="46"/>
        <v>0</v>
      </c>
      <c r="P215" s="7">
        <f t="shared" si="47"/>
        <v>0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</row>
    <row r="216" spans="1:132">
      <c r="A216" s="12">
        <v>215</v>
      </c>
      <c r="B216" s="12"/>
      <c r="C216" s="14">
        <f>'Match Score and Team Input'!J216</f>
        <v>0</v>
      </c>
      <c r="D216" s="14">
        <f t="shared" ref="D216:D279" si="48">C216</f>
        <v>0</v>
      </c>
      <c r="E216" s="14">
        <f t="shared" ref="E216:E279" si="49">D216</f>
        <v>0</v>
      </c>
      <c r="F216" s="14">
        <f t="shared" ref="F216:F279" si="50">AVERAGE(C216:E216)</f>
        <v>0</v>
      </c>
      <c r="G216" s="14" t="s">
        <v>18</v>
      </c>
      <c r="H216" s="14">
        <f t="shared" ref="H216:H279" si="51">P216</f>
        <v>0</v>
      </c>
      <c r="I216" s="14">
        <f t="shared" ref="I216:I279" si="52">F216</f>
        <v>0</v>
      </c>
      <c r="J216" s="7">
        <f>'Match Score and Team Input'!M216</f>
        <v>0</v>
      </c>
      <c r="K216" s="7">
        <f t="shared" ref="K216:K279" si="53">J216</f>
        <v>0</v>
      </c>
      <c r="L216" s="7">
        <f t="shared" ref="L216:L279" si="54">K216</f>
        <v>0</v>
      </c>
      <c r="M216" s="7">
        <f t="shared" ref="M216:M279" si="55">AVERAGE(J216:L216)</f>
        <v>0</v>
      </c>
      <c r="N216" s="7" t="s">
        <v>18</v>
      </c>
      <c r="O216" s="7">
        <f t="shared" ref="O216:O279" si="56">I216</f>
        <v>0</v>
      </c>
      <c r="P216" s="7">
        <f t="shared" ref="P216:P279" si="57">M216</f>
        <v>0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</row>
    <row r="217" spans="1:132">
      <c r="A217" s="12">
        <v>216</v>
      </c>
      <c r="B217" s="12"/>
      <c r="C217" s="14">
        <f>'Match Score and Team Input'!J217</f>
        <v>0</v>
      </c>
      <c r="D217" s="14">
        <f t="shared" si="48"/>
        <v>0</v>
      </c>
      <c r="E217" s="14">
        <f t="shared" si="49"/>
        <v>0</v>
      </c>
      <c r="F217" s="14">
        <f t="shared" si="50"/>
        <v>0</v>
      </c>
      <c r="G217" s="14" t="s">
        <v>18</v>
      </c>
      <c r="H217" s="14">
        <f t="shared" si="51"/>
        <v>0</v>
      </c>
      <c r="I217" s="14">
        <f t="shared" si="52"/>
        <v>0</v>
      </c>
      <c r="J217" s="7">
        <f>'Match Score and Team Input'!M217</f>
        <v>0</v>
      </c>
      <c r="K217" s="7">
        <f t="shared" si="53"/>
        <v>0</v>
      </c>
      <c r="L217" s="7">
        <f t="shared" si="54"/>
        <v>0</v>
      </c>
      <c r="M217" s="7">
        <f t="shared" si="55"/>
        <v>0</v>
      </c>
      <c r="N217" s="7" t="s">
        <v>18</v>
      </c>
      <c r="O217" s="7">
        <f t="shared" si="56"/>
        <v>0</v>
      </c>
      <c r="P217" s="7">
        <f t="shared" si="57"/>
        <v>0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</row>
    <row r="218" spans="1:132">
      <c r="A218" s="12">
        <v>217</v>
      </c>
      <c r="B218" s="12"/>
      <c r="C218" s="14">
        <f>'Match Score and Team Input'!J218</f>
        <v>0</v>
      </c>
      <c r="D218" s="14">
        <f t="shared" si="48"/>
        <v>0</v>
      </c>
      <c r="E218" s="14">
        <f t="shared" si="49"/>
        <v>0</v>
      </c>
      <c r="F218" s="14">
        <f t="shared" si="50"/>
        <v>0</v>
      </c>
      <c r="G218" s="14" t="s">
        <v>18</v>
      </c>
      <c r="H218" s="14">
        <f t="shared" si="51"/>
        <v>0</v>
      </c>
      <c r="I218" s="14">
        <f t="shared" si="52"/>
        <v>0</v>
      </c>
      <c r="J218" s="7">
        <f>'Match Score and Team Input'!M218</f>
        <v>0</v>
      </c>
      <c r="K218" s="7">
        <f t="shared" si="53"/>
        <v>0</v>
      </c>
      <c r="L218" s="7">
        <f t="shared" si="54"/>
        <v>0</v>
      </c>
      <c r="M218" s="7">
        <f t="shared" si="55"/>
        <v>0</v>
      </c>
      <c r="N218" s="7" t="s">
        <v>18</v>
      </c>
      <c r="O218" s="7">
        <f t="shared" si="56"/>
        <v>0</v>
      </c>
      <c r="P218" s="7">
        <f t="shared" si="57"/>
        <v>0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</row>
    <row r="219" spans="1:132">
      <c r="A219" s="12">
        <v>218</v>
      </c>
      <c r="B219" s="12"/>
      <c r="C219" s="14">
        <f>'Match Score and Team Input'!J219</f>
        <v>0</v>
      </c>
      <c r="D219" s="14">
        <f t="shared" si="48"/>
        <v>0</v>
      </c>
      <c r="E219" s="14">
        <f t="shared" si="49"/>
        <v>0</v>
      </c>
      <c r="F219" s="14">
        <f t="shared" si="50"/>
        <v>0</v>
      </c>
      <c r="G219" s="14" t="s">
        <v>18</v>
      </c>
      <c r="H219" s="14">
        <f t="shared" si="51"/>
        <v>0</v>
      </c>
      <c r="I219" s="14">
        <f t="shared" si="52"/>
        <v>0</v>
      </c>
      <c r="J219" s="7">
        <f>'Match Score and Team Input'!M219</f>
        <v>0</v>
      </c>
      <c r="K219" s="7">
        <f t="shared" si="53"/>
        <v>0</v>
      </c>
      <c r="L219" s="7">
        <f t="shared" si="54"/>
        <v>0</v>
      </c>
      <c r="M219" s="7">
        <f t="shared" si="55"/>
        <v>0</v>
      </c>
      <c r="N219" s="7" t="s">
        <v>18</v>
      </c>
      <c r="O219" s="7">
        <f t="shared" si="56"/>
        <v>0</v>
      </c>
      <c r="P219" s="7">
        <f t="shared" si="57"/>
        <v>0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</row>
    <row r="220" spans="1:132">
      <c r="A220" s="12">
        <v>219</v>
      </c>
      <c r="B220" s="12"/>
      <c r="C220" s="14">
        <f>'Match Score and Team Input'!J220</f>
        <v>0</v>
      </c>
      <c r="D220" s="14">
        <f t="shared" si="48"/>
        <v>0</v>
      </c>
      <c r="E220" s="14">
        <f t="shared" si="49"/>
        <v>0</v>
      </c>
      <c r="F220" s="14">
        <f t="shared" si="50"/>
        <v>0</v>
      </c>
      <c r="G220" s="14" t="s">
        <v>18</v>
      </c>
      <c r="H220" s="14">
        <f t="shared" si="51"/>
        <v>0</v>
      </c>
      <c r="I220" s="14">
        <f t="shared" si="52"/>
        <v>0</v>
      </c>
      <c r="J220" s="7">
        <f>'Match Score and Team Input'!M220</f>
        <v>0</v>
      </c>
      <c r="K220" s="7">
        <f t="shared" si="53"/>
        <v>0</v>
      </c>
      <c r="L220" s="7">
        <f t="shared" si="54"/>
        <v>0</v>
      </c>
      <c r="M220" s="7">
        <f t="shared" si="55"/>
        <v>0</v>
      </c>
      <c r="N220" s="7" t="s">
        <v>18</v>
      </c>
      <c r="O220" s="7">
        <f t="shared" si="56"/>
        <v>0</v>
      </c>
      <c r="P220" s="7">
        <f t="shared" si="57"/>
        <v>0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</row>
    <row r="221" spans="1:132">
      <c r="A221" s="12">
        <v>220</v>
      </c>
      <c r="B221" s="12"/>
      <c r="C221" s="14">
        <f>'Match Score and Team Input'!J221</f>
        <v>0</v>
      </c>
      <c r="D221" s="14">
        <f t="shared" si="48"/>
        <v>0</v>
      </c>
      <c r="E221" s="14">
        <f t="shared" si="49"/>
        <v>0</v>
      </c>
      <c r="F221" s="14">
        <f t="shared" si="50"/>
        <v>0</v>
      </c>
      <c r="G221" s="14" t="s">
        <v>18</v>
      </c>
      <c r="H221" s="14">
        <f t="shared" si="51"/>
        <v>0</v>
      </c>
      <c r="I221" s="14">
        <f t="shared" si="52"/>
        <v>0</v>
      </c>
      <c r="J221" s="7">
        <f>'Match Score and Team Input'!M221</f>
        <v>0</v>
      </c>
      <c r="K221" s="7">
        <f t="shared" si="53"/>
        <v>0</v>
      </c>
      <c r="L221" s="7">
        <f t="shared" si="54"/>
        <v>0</v>
      </c>
      <c r="M221" s="7">
        <f t="shared" si="55"/>
        <v>0</v>
      </c>
      <c r="N221" s="7" t="s">
        <v>18</v>
      </c>
      <c r="O221" s="7">
        <f t="shared" si="56"/>
        <v>0</v>
      </c>
      <c r="P221" s="7">
        <f t="shared" si="57"/>
        <v>0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</row>
    <row r="222" spans="1:132">
      <c r="A222" s="12">
        <v>221</v>
      </c>
      <c r="B222" s="12"/>
      <c r="C222" s="14">
        <f>'Match Score and Team Input'!J222</f>
        <v>0</v>
      </c>
      <c r="D222" s="14">
        <f t="shared" si="48"/>
        <v>0</v>
      </c>
      <c r="E222" s="14">
        <f t="shared" si="49"/>
        <v>0</v>
      </c>
      <c r="F222" s="14">
        <f t="shared" si="50"/>
        <v>0</v>
      </c>
      <c r="G222" s="14" t="s">
        <v>18</v>
      </c>
      <c r="H222" s="14">
        <f t="shared" si="51"/>
        <v>0</v>
      </c>
      <c r="I222" s="14">
        <f t="shared" si="52"/>
        <v>0</v>
      </c>
      <c r="J222" s="7">
        <f>'Match Score and Team Input'!M222</f>
        <v>0</v>
      </c>
      <c r="K222" s="7">
        <f t="shared" si="53"/>
        <v>0</v>
      </c>
      <c r="L222" s="7">
        <f t="shared" si="54"/>
        <v>0</v>
      </c>
      <c r="M222" s="7">
        <f t="shared" si="55"/>
        <v>0</v>
      </c>
      <c r="N222" s="7" t="s">
        <v>18</v>
      </c>
      <c r="O222" s="7">
        <f t="shared" si="56"/>
        <v>0</v>
      </c>
      <c r="P222" s="7">
        <f t="shared" si="57"/>
        <v>0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</row>
    <row r="223" spans="1:132">
      <c r="A223" s="12">
        <v>222</v>
      </c>
      <c r="B223" s="12"/>
      <c r="C223" s="14">
        <f>'Match Score and Team Input'!J223</f>
        <v>0</v>
      </c>
      <c r="D223" s="14">
        <f t="shared" si="48"/>
        <v>0</v>
      </c>
      <c r="E223" s="14">
        <f t="shared" si="49"/>
        <v>0</v>
      </c>
      <c r="F223" s="14">
        <f t="shared" si="50"/>
        <v>0</v>
      </c>
      <c r="G223" s="14" t="s">
        <v>18</v>
      </c>
      <c r="H223" s="14">
        <f t="shared" si="51"/>
        <v>0</v>
      </c>
      <c r="I223" s="14">
        <f t="shared" si="52"/>
        <v>0</v>
      </c>
      <c r="J223" s="7">
        <f>'Match Score and Team Input'!M223</f>
        <v>0</v>
      </c>
      <c r="K223" s="7">
        <f t="shared" si="53"/>
        <v>0</v>
      </c>
      <c r="L223" s="7">
        <f t="shared" si="54"/>
        <v>0</v>
      </c>
      <c r="M223" s="7">
        <f t="shared" si="55"/>
        <v>0</v>
      </c>
      <c r="N223" s="7" t="s">
        <v>18</v>
      </c>
      <c r="O223" s="7">
        <f t="shared" si="56"/>
        <v>0</v>
      </c>
      <c r="P223" s="7">
        <f t="shared" si="57"/>
        <v>0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</row>
    <row r="224" spans="1:132">
      <c r="A224" s="12">
        <v>223</v>
      </c>
      <c r="B224" s="12"/>
      <c r="C224" s="14">
        <f>'Match Score and Team Input'!J224</f>
        <v>0</v>
      </c>
      <c r="D224" s="14">
        <f t="shared" si="48"/>
        <v>0</v>
      </c>
      <c r="E224" s="14">
        <f t="shared" si="49"/>
        <v>0</v>
      </c>
      <c r="F224" s="14">
        <f t="shared" si="50"/>
        <v>0</v>
      </c>
      <c r="G224" s="14" t="s">
        <v>18</v>
      </c>
      <c r="H224" s="14">
        <f t="shared" si="51"/>
        <v>0</v>
      </c>
      <c r="I224" s="14">
        <f t="shared" si="52"/>
        <v>0</v>
      </c>
      <c r="J224" s="7">
        <f>'Match Score and Team Input'!M224</f>
        <v>0</v>
      </c>
      <c r="K224" s="7">
        <f t="shared" si="53"/>
        <v>0</v>
      </c>
      <c r="L224" s="7">
        <f t="shared" si="54"/>
        <v>0</v>
      </c>
      <c r="M224" s="7">
        <f t="shared" si="55"/>
        <v>0</v>
      </c>
      <c r="N224" s="7" t="s">
        <v>18</v>
      </c>
      <c r="O224" s="7">
        <f t="shared" si="56"/>
        <v>0</v>
      </c>
      <c r="P224" s="7">
        <f t="shared" si="57"/>
        <v>0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</row>
    <row r="225" spans="1:132">
      <c r="A225" s="12">
        <v>224</v>
      </c>
      <c r="B225" s="12"/>
      <c r="C225" s="14">
        <f>'Match Score and Team Input'!J225</f>
        <v>0</v>
      </c>
      <c r="D225" s="14">
        <f t="shared" si="48"/>
        <v>0</v>
      </c>
      <c r="E225" s="14">
        <f t="shared" si="49"/>
        <v>0</v>
      </c>
      <c r="F225" s="14">
        <f t="shared" si="50"/>
        <v>0</v>
      </c>
      <c r="G225" s="14" t="s">
        <v>18</v>
      </c>
      <c r="H225" s="14">
        <f t="shared" si="51"/>
        <v>0</v>
      </c>
      <c r="I225" s="14">
        <f t="shared" si="52"/>
        <v>0</v>
      </c>
      <c r="J225" s="7">
        <f>'Match Score and Team Input'!M225</f>
        <v>0</v>
      </c>
      <c r="K225" s="7">
        <f t="shared" si="53"/>
        <v>0</v>
      </c>
      <c r="L225" s="7">
        <f t="shared" si="54"/>
        <v>0</v>
      </c>
      <c r="M225" s="7">
        <f t="shared" si="55"/>
        <v>0</v>
      </c>
      <c r="N225" s="7" t="s">
        <v>18</v>
      </c>
      <c r="O225" s="7">
        <f t="shared" si="56"/>
        <v>0</v>
      </c>
      <c r="P225" s="7">
        <f t="shared" si="57"/>
        <v>0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</row>
    <row r="226" spans="1:132">
      <c r="A226" s="12">
        <v>225</v>
      </c>
      <c r="B226" s="12"/>
      <c r="C226" s="14">
        <f>'Match Score and Team Input'!J226</f>
        <v>0</v>
      </c>
      <c r="D226" s="14">
        <f t="shared" si="48"/>
        <v>0</v>
      </c>
      <c r="E226" s="14">
        <f t="shared" si="49"/>
        <v>0</v>
      </c>
      <c r="F226" s="14">
        <f t="shared" si="50"/>
        <v>0</v>
      </c>
      <c r="G226" s="14" t="s">
        <v>18</v>
      </c>
      <c r="H226" s="14">
        <f t="shared" si="51"/>
        <v>0</v>
      </c>
      <c r="I226" s="14">
        <f t="shared" si="52"/>
        <v>0</v>
      </c>
      <c r="J226" s="7">
        <f>'Match Score and Team Input'!M226</f>
        <v>0</v>
      </c>
      <c r="K226" s="7">
        <f t="shared" si="53"/>
        <v>0</v>
      </c>
      <c r="L226" s="7">
        <f t="shared" si="54"/>
        <v>0</v>
      </c>
      <c r="M226" s="7">
        <f t="shared" si="55"/>
        <v>0</v>
      </c>
      <c r="N226" s="7" t="s">
        <v>18</v>
      </c>
      <c r="O226" s="7">
        <f t="shared" si="56"/>
        <v>0</v>
      </c>
      <c r="P226" s="7">
        <f t="shared" si="57"/>
        <v>0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</row>
    <row r="227" spans="1:132">
      <c r="A227" s="12">
        <v>226</v>
      </c>
      <c r="B227" s="12"/>
      <c r="C227" s="14">
        <f>'Match Score and Team Input'!J227</f>
        <v>0</v>
      </c>
      <c r="D227" s="14">
        <f t="shared" si="48"/>
        <v>0</v>
      </c>
      <c r="E227" s="14">
        <f t="shared" si="49"/>
        <v>0</v>
      </c>
      <c r="F227" s="14">
        <f t="shared" si="50"/>
        <v>0</v>
      </c>
      <c r="G227" s="14" t="s">
        <v>18</v>
      </c>
      <c r="H227" s="14">
        <f t="shared" si="51"/>
        <v>0</v>
      </c>
      <c r="I227" s="14">
        <f t="shared" si="52"/>
        <v>0</v>
      </c>
      <c r="J227" s="7">
        <f>'Match Score and Team Input'!M227</f>
        <v>0</v>
      </c>
      <c r="K227" s="7">
        <f t="shared" si="53"/>
        <v>0</v>
      </c>
      <c r="L227" s="7">
        <f t="shared" si="54"/>
        <v>0</v>
      </c>
      <c r="M227" s="7">
        <f t="shared" si="55"/>
        <v>0</v>
      </c>
      <c r="N227" s="7" t="s">
        <v>18</v>
      </c>
      <c r="O227" s="7">
        <f t="shared" si="56"/>
        <v>0</v>
      </c>
      <c r="P227" s="7">
        <f t="shared" si="57"/>
        <v>0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</row>
    <row r="228" spans="1:132">
      <c r="A228" s="12">
        <v>227</v>
      </c>
      <c r="B228" s="12"/>
      <c r="C228" s="14">
        <f>'Match Score and Team Input'!J228</f>
        <v>0</v>
      </c>
      <c r="D228" s="14">
        <f t="shared" si="48"/>
        <v>0</v>
      </c>
      <c r="E228" s="14">
        <f t="shared" si="49"/>
        <v>0</v>
      </c>
      <c r="F228" s="14">
        <f t="shared" si="50"/>
        <v>0</v>
      </c>
      <c r="G228" s="14" t="s">
        <v>18</v>
      </c>
      <c r="H228" s="14">
        <f t="shared" si="51"/>
        <v>0</v>
      </c>
      <c r="I228" s="14">
        <f t="shared" si="52"/>
        <v>0</v>
      </c>
      <c r="J228" s="7">
        <f>'Match Score and Team Input'!M228</f>
        <v>0</v>
      </c>
      <c r="K228" s="7">
        <f t="shared" si="53"/>
        <v>0</v>
      </c>
      <c r="L228" s="7">
        <f t="shared" si="54"/>
        <v>0</v>
      </c>
      <c r="M228" s="7">
        <f t="shared" si="55"/>
        <v>0</v>
      </c>
      <c r="N228" s="7" t="s">
        <v>18</v>
      </c>
      <c r="O228" s="7">
        <f t="shared" si="56"/>
        <v>0</v>
      </c>
      <c r="P228" s="7">
        <f t="shared" si="57"/>
        <v>0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</row>
    <row r="229" spans="1:132">
      <c r="A229" s="12">
        <v>228</v>
      </c>
      <c r="B229" s="12"/>
      <c r="C229" s="14">
        <f>'Match Score and Team Input'!J229</f>
        <v>0</v>
      </c>
      <c r="D229" s="14">
        <f t="shared" si="48"/>
        <v>0</v>
      </c>
      <c r="E229" s="14">
        <f t="shared" si="49"/>
        <v>0</v>
      </c>
      <c r="F229" s="14">
        <f t="shared" si="50"/>
        <v>0</v>
      </c>
      <c r="G229" s="14" t="s">
        <v>18</v>
      </c>
      <c r="H229" s="14">
        <f t="shared" si="51"/>
        <v>0</v>
      </c>
      <c r="I229" s="14">
        <f t="shared" si="52"/>
        <v>0</v>
      </c>
      <c r="J229" s="7">
        <f>'Match Score and Team Input'!M229</f>
        <v>0</v>
      </c>
      <c r="K229" s="7">
        <f t="shared" si="53"/>
        <v>0</v>
      </c>
      <c r="L229" s="7">
        <f t="shared" si="54"/>
        <v>0</v>
      </c>
      <c r="M229" s="7">
        <f t="shared" si="55"/>
        <v>0</v>
      </c>
      <c r="N229" s="7" t="s">
        <v>18</v>
      </c>
      <c r="O229" s="7">
        <f t="shared" si="56"/>
        <v>0</v>
      </c>
      <c r="P229" s="7">
        <f t="shared" si="57"/>
        <v>0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</row>
    <row r="230" spans="1:132">
      <c r="A230" s="12">
        <v>229</v>
      </c>
      <c r="B230" s="12"/>
      <c r="C230" s="14">
        <f>'Match Score and Team Input'!J230</f>
        <v>0</v>
      </c>
      <c r="D230" s="14">
        <f t="shared" si="48"/>
        <v>0</v>
      </c>
      <c r="E230" s="14">
        <f t="shared" si="49"/>
        <v>0</v>
      </c>
      <c r="F230" s="14">
        <f t="shared" si="50"/>
        <v>0</v>
      </c>
      <c r="G230" s="14" t="s">
        <v>18</v>
      </c>
      <c r="H230" s="14">
        <f t="shared" si="51"/>
        <v>0</v>
      </c>
      <c r="I230" s="14">
        <f t="shared" si="52"/>
        <v>0</v>
      </c>
      <c r="J230" s="7">
        <f>'Match Score and Team Input'!M230</f>
        <v>0</v>
      </c>
      <c r="K230" s="7">
        <f t="shared" si="53"/>
        <v>0</v>
      </c>
      <c r="L230" s="7">
        <f t="shared" si="54"/>
        <v>0</v>
      </c>
      <c r="M230" s="7">
        <f t="shared" si="55"/>
        <v>0</v>
      </c>
      <c r="N230" s="7" t="s">
        <v>18</v>
      </c>
      <c r="O230" s="7">
        <f t="shared" si="56"/>
        <v>0</v>
      </c>
      <c r="P230" s="7">
        <f t="shared" si="57"/>
        <v>0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</row>
    <row r="231" spans="1:132">
      <c r="A231" s="12">
        <v>230</v>
      </c>
      <c r="B231" s="12"/>
      <c r="C231" s="14">
        <f>'Match Score and Team Input'!J231</f>
        <v>0</v>
      </c>
      <c r="D231" s="14">
        <f t="shared" si="48"/>
        <v>0</v>
      </c>
      <c r="E231" s="14">
        <f t="shared" si="49"/>
        <v>0</v>
      </c>
      <c r="F231" s="14">
        <f t="shared" si="50"/>
        <v>0</v>
      </c>
      <c r="G231" s="14" t="s">
        <v>18</v>
      </c>
      <c r="H231" s="14">
        <f t="shared" si="51"/>
        <v>0</v>
      </c>
      <c r="I231" s="14">
        <f t="shared" si="52"/>
        <v>0</v>
      </c>
      <c r="J231" s="7">
        <f>'Match Score and Team Input'!M231</f>
        <v>0</v>
      </c>
      <c r="K231" s="7">
        <f t="shared" si="53"/>
        <v>0</v>
      </c>
      <c r="L231" s="7">
        <f t="shared" si="54"/>
        <v>0</v>
      </c>
      <c r="M231" s="7">
        <f t="shared" si="55"/>
        <v>0</v>
      </c>
      <c r="N231" s="7" t="s">
        <v>18</v>
      </c>
      <c r="O231" s="7">
        <f t="shared" si="56"/>
        <v>0</v>
      </c>
      <c r="P231" s="7">
        <f t="shared" si="57"/>
        <v>0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</row>
    <row r="232" spans="1:132">
      <c r="A232" s="12">
        <v>231</v>
      </c>
      <c r="B232" s="12"/>
      <c r="C232" s="14">
        <f>'Match Score and Team Input'!J232</f>
        <v>0</v>
      </c>
      <c r="D232" s="14">
        <f t="shared" si="48"/>
        <v>0</v>
      </c>
      <c r="E232" s="14">
        <f t="shared" si="49"/>
        <v>0</v>
      </c>
      <c r="F232" s="14">
        <f t="shared" si="50"/>
        <v>0</v>
      </c>
      <c r="G232" s="14" t="s">
        <v>18</v>
      </c>
      <c r="H232" s="14">
        <f t="shared" si="51"/>
        <v>0</v>
      </c>
      <c r="I232" s="14">
        <f t="shared" si="52"/>
        <v>0</v>
      </c>
      <c r="J232" s="7">
        <f>'Match Score and Team Input'!M232</f>
        <v>0</v>
      </c>
      <c r="K232" s="7">
        <f t="shared" si="53"/>
        <v>0</v>
      </c>
      <c r="L232" s="7">
        <f t="shared" si="54"/>
        <v>0</v>
      </c>
      <c r="M232" s="7">
        <f t="shared" si="55"/>
        <v>0</v>
      </c>
      <c r="N232" s="7" t="s">
        <v>18</v>
      </c>
      <c r="O232" s="7">
        <f t="shared" si="56"/>
        <v>0</v>
      </c>
      <c r="P232" s="7">
        <f t="shared" si="57"/>
        <v>0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</row>
    <row r="233" spans="1:132">
      <c r="A233" s="12">
        <v>232</v>
      </c>
      <c r="B233" s="12"/>
      <c r="C233" s="14">
        <f>'Match Score and Team Input'!J233</f>
        <v>0</v>
      </c>
      <c r="D233" s="14">
        <f t="shared" si="48"/>
        <v>0</v>
      </c>
      <c r="E233" s="14">
        <f t="shared" si="49"/>
        <v>0</v>
      </c>
      <c r="F233" s="14">
        <f t="shared" si="50"/>
        <v>0</v>
      </c>
      <c r="G233" s="14" t="s">
        <v>18</v>
      </c>
      <c r="H233" s="14">
        <f t="shared" si="51"/>
        <v>0</v>
      </c>
      <c r="I233" s="14">
        <f t="shared" si="52"/>
        <v>0</v>
      </c>
      <c r="J233" s="7">
        <f>'Match Score and Team Input'!M233</f>
        <v>0</v>
      </c>
      <c r="K233" s="7">
        <f t="shared" si="53"/>
        <v>0</v>
      </c>
      <c r="L233" s="7">
        <f t="shared" si="54"/>
        <v>0</v>
      </c>
      <c r="M233" s="7">
        <f t="shared" si="55"/>
        <v>0</v>
      </c>
      <c r="N233" s="7" t="s">
        <v>18</v>
      </c>
      <c r="O233" s="7">
        <f t="shared" si="56"/>
        <v>0</v>
      </c>
      <c r="P233" s="7">
        <f t="shared" si="57"/>
        <v>0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</row>
    <row r="234" spans="1:132">
      <c r="A234" s="12">
        <v>233</v>
      </c>
      <c r="B234" s="12"/>
      <c r="C234" s="14">
        <f>'Match Score and Team Input'!J234</f>
        <v>0</v>
      </c>
      <c r="D234" s="14">
        <f t="shared" si="48"/>
        <v>0</v>
      </c>
      <c r="E234" s="14">
        <f t="shared" si="49"/>
        <v>0</v>
      </c>
      <c r="F234" s="14">
        <f t="shared" si="50"/>
        <v>0</v>
      </c>
      <c r="G234" s="14" t="s">
        <v>18</v>
      </c>
      <c r="H234" s="14">
        <f t="shared" si="51"/>
        <v>0</v>
      </c>
      <c r="I234" s="14">
        <f t="shared" si="52"/>
        <v>0</v>
      </c>
      <c r="J234" s="7">
        <f>'Match Score and Team Input'!M234</f>
        <v>0</v>
      </c>
      <c r="K234" s="7">
        <f t="shared" si="53"/>
        <v>0</v>
      </c>
      <c r="L234" s="7">
        <f t="shared" si="54"/>
        <v>0</v>
      </c>
      <c r="M234" s="7">
        <f t="shared" si="55"/>
        <v>0</v>
      </c>
      <c r="N234" s="7" t="s">
        <v>18</v>
      </c>
      <c r="O234" s="7">
        <f t="shared" si="56"/>
        <v>0</v>
      </c>
      <c r="P234" s="7">
        <f t="shared" si="57"/>
        <v>0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</row>
    <row r="235" spans="1:132">
      <c r="A235" s="12">
        <v>234</v>
      </c>
      <c r="B235" s="12"/>
      <c r="C235" s="14">
        <f>'Match Score and Team Input'!J235</f>
        <v>0</v>
      </c>
      <c r="D235" s="14">
        <f t="shared" si="48"/>
        <v>0</v>
      </c>
      <c r="E235" s="14">
        <f t="shared" si="49"/>
        <v>0</v>
      </c>
      <c r="F235" s="14">
        <f t="shared" si="50"/>
        <v>0</v>
      </c>
      <c r="G235" s="14" t="s">
        <v>18</v>
      </c>
      <c r="H235" s="14">
        <f t="shared" si="51"/>
        <v>0</v>
      </c>
      <c r="I235" s="14">
        <f t="shared" si="52"/>
        <v>0</v>
      </c>
      <c r="J235" s="7">
        <f>'Match Score and Team Input'!M235</f>
        <v>0</v>
      </c>
      <c r="K235" s="7">
        <f t="shared" si="53"/>
        <v>0</v>
      </c>
      <c r="L235" s="7">
        <f t="shared" si="54"/>
        <v>0</v>
      </c>
      <c r="M235" s="7">
        <f t="shared" si="55"/>
        <v>0</v>
      </c>
      <c r="N235" s="7" t="s">
        <v>18</v>
      </c>
      <c r="O235" s="7">
        <f t="shared" si="56"/>
        <v>0</v>
      </c>
      <c r="P235" s="7">
        <f t="shared" si="57"/>
        <v>0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</row>
    <row r="236" spans="1:132">
      <c r="A236" s="12">
        <v>235</v>
      </c>
      <c r="B236" s="12"/>
      <c r="C236" s="14">
        <f>'Match Score and Team Input'!J236</f>
        <v>0</v>
      </c>
      <c r="D236" s="14">
        <f t="shared" si="48"/>
        <v>0</v>
      </c>
      <c r="E236" s="14">
        <f t="shared" si="49"/>
        <v>0</v>
      </c>
      <c r="F236" s="14">
        <f t="shared" si="50"/>
        <v>0</v>
      </c>
      <c r="G236" s="14" t="s">
        <v>18</v>
      </c>
      <c r="H236" s="14">
        <f t="shared" si="51"/>
        <v>0</v>
      </c>
      <c r="I236" s="14">
        <f t="shared" si="52"/>
        <v>0</v>
      </c>
      <c r="J236" s="7">
        <f>'Match Score and Team Input'!M236</f>
        <v>0</v>
      </c>
      <c r="K236" s="7">
        <f t="shared" si="53"/>
        <v>0</v>
      </c>
      <c r="L236" s="7">
        <f t="shared" si="54"/>
        <v>0</v>
      </c>
      <c r="M236" s="7">
        <f t="shared" si="55"/>
        <v>0</v>
      </c>
      <c r="N236" s="7" t="s">
        <v>18</v>
      </c>
      <c r="O236" s="7">
        <f t="shared" si="56"/>
        <v>0</v>
      </c>
      <c r="P236" s="7">
        <f t="shared" si="57"/>
        <v>0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</row>
    <row r="237" spans="1:132">
      <c r="A237" s="12">
        <v>236</v>
      </c>
      <c r="B237" s="12"/>
      <c r="C237" s="14">
        <f>'Match Score and Team Input'!J237</f>
        <v>0</v>
      </c>
      <c r="D237" s="14">
        <f t="shared" si="48"/>
        <v>0</v>
      </c>
      <c r="E237" s="14">
        <f t="shared" si="49"/>
        <v>0</v>
      </c>
      <c r="F237" s="14">
        <f t="shared" si="50"/>
        <v>0</v>
      </c>
      <c r="G237" s="14" t="s">
        <v>18</v>
      </c>
      <c r="H237" s="14">
        <f t="shared" si="51"/>
        <v>0</v>
      </c>
      <c r="I237" s="14">
        <f t="shared" si="52"/>
        <v>0</v>
      </c>
      <c r="J237" s="7">
        <f>'Match Score and Team Input'!M237</f>
        <v>0</v>
      </c>
      <c r="K237" s="7">
        <f t="shared" si="53"/>
        <v>0</v>
      </c>
      <c r="L237" s="7">
        <f t="shared" si="54"/>
        <v>0</v>
      </c>
      <c r="M237" s="7">
        <f t="shared" si="55"/>
        <v>0</v>
      </c>
      <c r="N237" s="7" t="s">
        <v>18</v>
      </c>
      <c r="O237" s="7">
        <f t="shared" si="56"/>
        <v>0</v>
      </c>
      <c r="P237" s="7">
        <f t="shared" si="57"/>
        <v>0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</row>
    <row r="238" spans="1:132">
      <c r="A238" s="12">
        <v>237</v>
      </c>
      <c r="B238" s="12"/>
      <c r="C238" s="14">
        <f>'Match Score and Team Input'!J238</f>
        <v>0</v>
      </c>
      <c r="D238" s="14">
        <f t="shared" si="48"/>
        <v>0</v>
      </c>
      <c r="E238" s="14">
        <f t="shared" si="49"/>
        <v>0</v>
      </c>
      <c r="F238" s="14">
        <f t="shared" si="50"/>
        <v>0</v>
      </c>
      <c r="G238" s="14" t="s">
        <v>18</v>
      </c>
      <c r="H238" s="14">
        <f t="shared" si="51"/>
        <v>0</v>
      </c>
      <c r="I238" s="14">
        <f t="shared" si="52"/>
        <v>0</v>
      </c>
      <c r="J238" s="7">
        <f>'Match Score and Team Input'!M238</f>
        <v>0</v>
      </c>
      <c r="K238" s="7">
        <f t="shared" si="53"/>
        <v>0</v>
      </c>
      <c r="L238" s="7">
        <f t="shared" si="54"/>
        <v>0</v>
      </c>
      <c r="M238" s="7">
        <f t="shared" si="55"/>
        <v>0</v>
      </c>
      <c r="N238" s="7" t="s">
        <v>18</v>
      </c>
      <c r="O238" s="7">
        <f t="shared" si="56"/>
        <v>0</v>
      </c>
      <c r="P238" s="7">
        <f t="shared" si="57"/>
        <v>0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</row>
    <row r="239" spans="1:132">
      <c r="A239" s="12">
        <v>238</v>
      </c>
      <c r="B239" s="12"/>
      <c r="C239" s="14">
        <f>'Match Score and Team Input'!J239</f>
        <v>0</v>
      </c>
      <c r="D239" s="14">
        <f t="shared" si="48"/>
        <v>0</v>
      </c>
      <c r="E239" s="14">
        <f t="shared" si="49"/>
        <v>0</v>
      </c>
      <c r="F239" s="14">
        <f t="shared" si="50"/>
        <v>0</v>
      </c>
      <c r="G239" s="14" t="s">
        <v>18</v>
      </c>
      <c r="H239" s="14">
        <f t="shared" si="51"/>
        <v>0</v>
      </c>
      <c r="I239" s="14">
        <f t="shared" si="52"/>
        <v>0</v>
      </c>
      <c r="J239" s="7">
        <f>'Match Score and Team Input'!M239</f>
        <v>0</v>
      </c>
      <c r="K239" s="7">
        <f t="shared" si="53"/>
        <v>0</v>
      </c>
      <c r="L239" s="7">
        <f t="shared" si="54"/>
        <v>0</v>
      </c>
      <c r="M239" s="7">
        <f t="shared" si="55"/>
        <v>0</v>
      </c>
      <c r="N239" s="7" t="s">
        <v>18</v>
      </c>
      <c r="O239" s="7">
        <f t="shared" si="56"/>
        <v>0</v>
      </c>
      <c r="P239" s="7">
        <f t="shared" si="57"/>
        <v>0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</row>
    <row r="240" spans="1:132">
      <c r="A240" s="12">
        <v>239</v>
      </c>
      <c r="B240" s="12"/>
      <c r="C240" s="14">
        <f>'Match Score and Team Input'!J240</f>
        <v>0</v>
      </c>
      <c r="D240" s="14">
        <f t="shared" si="48"/>
        <v>0</v>
      </c>
      <c r="E240" s="14">
        <f t="shared" si="49"/>
        <v>0</v>
      </c>
      <c r="F240" s="14">
        <f t="shared" si="50"/>
        <v>0</v>
      </c>
      <c r="G240" s="14" t="s">
        <v>18</v>
      </c>
      <c r="H240" s="14">
        <f t="shared" si="51"/>
        <v>0</v>
      </c>
      <c r="I240" s="14">
        <f t="shared" si="52"/>
        <v>0</v>
      </c>
      <c r="J240" s="7">
        <f>'Match Score and Team Input'!M240</f>
        <v>0</v>
      </c>
      <c r="K240" s="7">
        <f t="shared" si="53"/>
        <v>0</v>
      </c>
      <c r="L240" s="7">
        <f t="shared" si="54"/>
        <v>0</v>
      </c>
      <c r="M240" s="7">
        <f t="shared" si="55"/>
        <v>0</v>
      </c>
      <c r="N240" s="7" t="s">
        <v>18</v>
      </c>
      <c r="O240" s="7">
        <f t="shared" si="56"/>
        <v>0</v>
      </c>
      <c r="P240" s="7">
        <f t="shared" si="57"/>
        <v>0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</row>
    <row r="241" spans="1:132">
      <c r="A241" s="12">
        <v>240</v>
      </c>
      <c r="B241" s="12"/>
      <c r="C241" s="14">
        <f>'Match Score and Team Input'!J241</f>
        <v>0</v>
      </c>
      <c r="D241" s="14">
        <f t="shared" si="48"/>
        <v>0</v>
      </c>
      <c r="E241" s="14">
        <f t="shared" si="49"/>
        <v>0</v>
      </c>
      <c r="F241" s="14">
        <f t="shared" si="50"/>
        <v>0</v>
      </c>
      <c r="G241" s="14" t="s">
        <v>18</v>
      </c>
      <c r="H241" s="14">
        <f t="shared" si="51"/>
        <v>0</v>
      </c>
      <c r="I241" s="14">
        <f t="shared" si="52"/>
        <v>0</v>
      </c>
      <c r="J241" s="7">
        <f>'Match Score and Team Input'!M241</f>
        <v>0</v>
      </c>
      <c r="K241" s="7">
        <f t="shared" si="53"/>
        <v>0</v>
      </c>
      <c r="L241" s="7">
        <f t="shared" si="54"/>
        <v>0</v>
      </c>
      <c r="M241" s="7">
        <f t="shared" si="55"/>
        <v>0</v>
      </c>
      <c r="N241" s="7" t="s">
        <v>18</v>
      </c>
      <c r="O241" s="7">
        <f t="shared" si="56"/>
        <v>0</v>
      </c>
      <c r="P241" s="7">
        <f t="shared" si="57"/>
        <v>0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</row>
    <row r="242" spans="1:132">
      <c r="A242" s="12">
        <v>241</v>
      </c>
      <c r="B242" s="12"/>
      <c r="C242" s="14">
        <f>'Match Score and Team Input'!J242</f>
        <v>0</v>
      </c>
      <c r="D242" s="14">
        <f t="shared" si="48"/>
        <v>0</v>
      </c>
      <c r="E242" s="14">
        <f t="shared" si="49"/>
        <v>0</v>
      </c>
      <c r="F242" s="14">
        <f t="shared" si="50"/>
        <v>0</v>
      </c>
      <c r="G242" s="14" t="s">
        <v>18</v>
      </c>
      <c r="H242" s="14">
        <f t="shared" si="51"/>
        <v>0</v>
      </c>
      <c r="I242" s="14">
        <f t="shared" si="52"/>
        <v>0</v>
      </c>
      <c r="J242" s="7">
        <f>'Match Score and Team Input'!M242</f>
        <v>0</v>
      </c>
      <c r="K242" s="7">
        <f t="shared" si="53"/>
        <v>0</v>
      </c>
      <c r="L242" s="7">
        <f t="shared" si="54"/>
        <v>0</v>
      </c>
      <c r="M242" s="7">
        <f t="shared" si="55"/>
        <v>0</v>
      </c>
      <c r="N242" s="7" t="s">
        <v>18</v>
      </c>
      <c r="O242" s="7">
        <f t="shared" si="56"/>
        <v>0</v>
      </c>
      <c r="P242" s="7">
        <f t="shared" si="57"/>
        <v>0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</row>
    <row r="243" spans="1:132">
      <c r="A243" s="12">
        <v>242</v>
      </c>
      <c r="B243" s="12"/>
      <c r="C243" s="14">
        <f>'Match Score and Team Input'!J243</f>
        <v>0</v>
      </c>
      <c r="D243" s="14">
        <f t="shared" si="48"/>
        <v>0</v>
      </c>
      <c r="E243" s="14">
        <f t="shared" si="49"/>
        <v>0</v>
      </c>
      <c r="F243" s="14">
        <f t="shared" si="50"/>
        <v>0</v>
      </c>
      <c r="G243" s="14" t="s">
        <v>18</v>
      </c>
      <c r="H243" s="14">
        <f t="shared" si="51"/>
        <v>0</v>
      </c>
      <c r="I243" s="14">
        <f t="shared" si="52"/>
        <v>0</v>
      </c>
      <c r="J243" s="7">
        <f>'Match Score and Team Input'!M243</f>
        <v>0</v>
      </c>
      <c r="K243" s="7">
        <f t="shared" si="53"/>
        <v>0</v>
      </c>
      <c r="L243" s="7">
        <f t="shared" si="54"/>
        <v>0</v>
      </c>
      <c r="M243" s="7">
        <f t="shared" si="55"/>
        <v>0</v>
      </c>
      <c r="N243" s="7" t="s">
        <v>18</v>
      </c>
      <c r="O243" s="7">
        <f t="shared" si="56"/>
        <v>0</v>
      </c>
      <c r="P243" s="7">
        <f t="shared" si="57"/>
        <v>0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</row>
    <row r="244" spans="1:132">
      <c r="A244" s="12">
        <v>243</v>
      </c>
      <c r="B244" s="12"/>
      <c r="C244" s="14">
        <f>'Match Score and Team Input'!J244</f>
        <v>0</v>
      </c>
      <c r="D244" s="14">
        <f t="shared" si="48"/>
        <v>0</v>
      </c>
      <c r="E244" s="14">
        <f t="shared" si="49"/>
        <v>0</v>
      </c>
      <c r="F244" s="14">
        <f t="shared" si="50"/>
        <v>0</v>
      </c>
      <c r="G244" s="14" t="s">
        <v>18</v>
      </c>
      <c r="H244" s="14">
        <f t="shared" si="51"/>
        <v>0</v>
      </c>
      <c r="I244" s="14">
        <f t="shared" si="52"/>
        <v>0</v>
      </c>
      <c r="J244" s="7">
        <f>'Match Score and Team Input'!M244</f>
        <v>0</v>
      </c>
      <c r="K244" s="7">
        <f t="shared" si="53"/>
        <v>0</v>
      </c>
      <c r="L244" s="7">
        <f t="shared" si="54"/>
        <v>0</v>
      </c>
      <c r="M244" s="7">
        <f t="shared" si="55"/>
        <v>0</v>
      </c>
      <c r="N244" s="7" t="s">
        <v>18</v>
      </c>
      <c r="O244" s="7">
        <f t="shared" si="56"/>
        <v>0</v>
      </c>
      <c r="P244" s="7">
        <f t="shared" si="57"/>
        <v>0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</row>
    <row r="245" spans="1:132">
      <c r="A245" s="12">
        <v>244</v>
      </c>
      <c r="B245" s="12"/>
      <c r="C245" s="14">
        <f>'Match Score and Team Input'!J245</f>
        <v>0</v>
      </c>
      <c r="D245" s="14">
        <f t="shared" si="48"/>
        <v>0</v>
      </c>
      <c r="E245" s="14">
        <f t="shared" si="49"/>
        <v>0</v>
      </c>
      <c r="F245" s="14">
        <f t="shared" si="50"/>
        <v>0</v>
      </c>
      <c r="G245" s="14" t="s">
        <v>18</v>
      </c>
      <c r="H245" s="14">
        <f t="shared" si="51"/>
        <v>0</v>
      </c>
      <c r="I245" s="14">
        <f t="shared" si="52"/>
        <v>0</v>
      </c>
      <c r="J245" s="7">
        <f>'Match Score and Team Input'!M245</f>
        <v>0</v>
      </c>
      <c r="K245" s="7">
        <f t="shared" si="53"/>
        <v>0</v>
      </c>
      <c r="L245" s="7">
        <f t="shared" si="54"/>
        <v>0</v>
      </c>
      <c r="M245" s="7">
        <f t="shared" si="55"/>
        <v>0</v>
      </c>
      <c r="N245" s="7" t="s">
        <v>18</v>
      </c>
      <c r="O245" s="7">
        <f t="shared" si="56"/>
        <v>0</v>
      </c>
      <c r="P245" s="7">
        <f t="shared" si="57"/>
        <v>0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</row>
    <row r="246" spans="1:132">
      <c r="A246" s="12">
        <v>245</v>
      </c>
      <c r="B246" s="12"/>
      <c r="C246" s="14">
        <f>'Match Score and Team Input'!J246</f>
        <v>0</v>
      </c>
      <c r="D246" s="14">
        <f t="shared" si="48"/>
        <v>0</v>
      </c>
      <c r="E246" s="14">
        <f t="shared" si="49"/>
        <v>0</v>
      </c>
      <c r="F246" s="14">
        <f t="shared" si="50"/>
        <v>0</v>
      </c>
      <c r="G246" s="14" t="s">
        <v>18</v>
      </c>
      <c r="H246" s="14">
        <f t="shared" si="51"/>
        <v>0</v>
      </c>
      <c r="I246" s="14">
        <f t="shared" si="52"/>
        <v>0</v>
      </c>
      <c r="J246" s="7">
        <f>'Match Score and Team Input'!M246</f>
        <v>0</v>
      </c>
      <c r="K246" s="7">
        <f t="shared" si="53"/>
        <v>0</v>
      </c>
      <c r="L246" s="7">
        <f t="shared" si="54"/>
        <v>0</v>
      </c>
      <c r="M246" s="7">
        <f t="shared" si="55"/>
        <v>0</v>
      </c>
      <c r="N246" s="7" t="s">
        <v>18</v>
      </c>
      <c r="O246" s="7">
        <f t="shared" si="56"/>
        <v>0</v>
      </c>
      <c r="P246" s="7">
        <f t="shared" si="57"/>
        <v>0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</row>
    <row r="247" spans="1:132">
      <c r="A247" s="12">
        <v>246</v>
      </c>
      <c r="B247" s="12"/>
      <c r="C247" s="14">
        <f>'Match Score and Team Input'!J247</f>
        <v>0</v>
      </c>
      <c r="D247" s="14">
        <f t="shared" si="48"/>
        <v>0</v>
      </c>
      <c r="E247" s="14">
        <f t="shared" si="49"/>
        <v>0</v>
      </c>
      <c r="F247" s="14">
        <f t="shared" si="50"/>
        <v>0</v>
      </c>
      <c r="G247" s="14" t="s">
        <v>18</v>
      </c>
      <c r="H247" s="14">
        <f t="shared" si="51"/>
        <v>0</v>
      </c>
      <c r="I247" s="14">
        <f t="shared" si="52"/>
        <v>0</v>
      </c>
      <c r="J247" s="7">
        <f>'Match Score and Team Input'!M247</f>
        <v>0</v>
      </c>
      <c r="K247" s="7">
        <f t="shared" si="53"/>
        <v>0</v>
      </c>
      <c r="L247" s="7">
        <f t="shared" si="54"/>
        <v>0</v>
      </c>
      <c r="M247" s="7">
        <f t="shared" si="55"/>
        <v>0</v>
      </c>
      <c r="N247" s="7" t="s">
        <v>18</v>
      </c>
      <c r="O247" s="7">
        <f t="shared" si="56"/>
        <v>0</v>
      </c>
      <c r="P247" s="7">
        <f t="shared" si="57"/>
        <v>0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</row>
    <row r="248" spans="1:132">
      <c r="A248" s="12">
        <v>247</v>
      </c>
      <c r="B248" s="12"/>
      <c r="C248" s="14">
        <f>'Match Score and Team Input'!J248</f>
        <v>0</v>
      </c>
      <c r="D248" s="14">
        <f t="shared" si="48"/>
        <v>0</v>
      </c>
      <c r="E248" s="14">
        <f t="shared" si="49"/>
        <v>0</v>
      </c>
      <c r="F248" s="14">
        <f t="shared" si="50"/>
        <v>0</v>
      </c>
      <c r="G248" s="14" t="s">
        <v>18</v>
      </c>
      <c r="H248" s="14">
        <f t="shared" si="51"/>
        <v>0</v>
      </c>
      <c r="I248" s="14">
        <f t="shared" si="52"/>
        <v>0</v>
      </c>
      <c r="J248" s="7">
        <f>'Match Score and Team Input'!M248</f>
        <v>0</v>
      </c>
      <c r="K248" s="7">
        <f t="shared" si="53"/>
        <v>0</v>
      </c>
      <c r="L248" s="7">
        <f t="shared" si="54"/>
        <v>0</v>
      </c>
      <c r="M248" s="7">
        <f t="shared" si="55"/>
        <v>0</v>
      </c>
      <c r="N248" s="7" t="s">
        <v>18</v>
      </c>
      <c r="O248" s="7">
        <f t="shared" si="56"/>
        <v>0</v>
      </c>
      <c r="P248" s="7">
        <f t="shared" si="57"/>
        <v>0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</row>
    <row r="249" spans="1:132">
      <c r="A249" s="12">
        <v>248</v>
      </c>
      <c r="B249" s="12"/>
      <c r="C249" s="14">
        <f>'Match Score and Team Input'!J249</f>
        <v>0</v>
      </c>
      <c r="D249" s="14">
        <f t="shared" si="48"/>
        <v>0</v>
      </c>
      <c r="E249" s="14">
        <f t="shared" si="49"/>
        <v>0</v>
      </c>
      <c r="F249" s="14">
        <f t="shared" si="50"/>
        <v>0</v>
      </c>
      <c r="G249" s="14" t="s">
        <v>18</v>
      </c>
      <c r="H249" s="14">
        <f t="shared" si="51"/>
        <v>0</v>
      </c>
      <c r="I249" s="14">
        <f t="shared" si="52"/>
        <v>0</v>
      </c>
      <c r="J249" s="7">
        <f>'Match Score and Team Input'!M249</f>
        <v>0</v>
      </c>
      <c r="K249" s="7">
        <f t="shared" si="53"/>
        <v>0</v>
      </c>
      <c r="L249" s="7">
        <f t="shared" si="54"/>
        <v>0</v>
      </c>
      <c r="M249" s="7">
        <f t="shared" si="55"/>
        <v>0</v>
      </c>
      <c r="N249" s="7" t="s">
        <v>18</v>
      </c>
      <c r="O249" s="7">
        <f t="shared" si="56"/>
        <v>0</v>
      </c>
      <c r="P249" s="7">
        <f t="shared" si="57"/>
        <v>0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</row>
    <row r="250" spans="1:132">
      <c r="A250" s="12">
        <v>249</v>
      </c>
      <c r="B250" s="12"/>
      <c r="C250" s="14">
        <f>'Match Score and Team Input'!J250</f>
        <v>0</v>
      </c>
      <c r="D250" s="14">
        <f t="shared" si="48"/>
        <v>0</v>
      </c>
      <c r="E250" s="14">
        <f t="shared" si="49"/>
        <v>0</v>
      </c>
      <c r="F250" s="14">
        <f t="shared" si="50"/>
        <v>0</v>
      </c>
      <c r="G250" s="14" t="s">
        <v>18</v>
      </c>
      <c r="H250" s="14">
        <f t="shared" si="51"/>
        <v>0</v>
      </c>
      <c r="I250" s="14">
        <f t="shared" si="52"/>
        <v>0</v>
      </c>
      <c r="J250" s="7">
        <f>'Match Score and Team Input'!M250</f>
        <v>0</v>
      </c>
      <c r="K250" s="7">
        <f t="shared" si="53"/>
        <v>0</v>
      </c>
      <c r="L250" s="7">
        <f t="shared" si="54"/>
        <v>0</v>
      </c>
      <c r="M250" s="7">
        <f t="shared" si="55"/>
        <v>0</v>
      </c>
      <c r="N250" s="7" t="s">
        <v>18</v>
      </c>
      <c r="O250" s="7">
        <f t="shared" si="56"/>
        <v>0</v>
      </c>
      <c r="P250" s="7">
        <f t="shared" si="57"/>
        <v>0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</row>
    <row r="251" spans="1:132">
      <c r="A251" s="12">
        <v>250</v>
      </c>
      <c r="B251" s="12"/>
      <c r="C251" s="14">
        <f>'Match Score and Team Input'!J251</f>
        <v>0</v>
      </c>
      <c r="D251" s="14">
        <f t="shared" si="48"/>
        <v>0</v>
      </c>
      <c r="E251" s="14">
        <f t="shared" si="49"/>
        <v>0</v>
      </c>
      <c r="F251" s="14">
        <f t="shared" si="50"/>
        <v>0</v>
      </c>
      <c r="G251" s="14" t="s">
        <v>18</v>
      </c>
      <c r="H251" s="14">
        <f t="shared" si="51"/>
        <v>0</v>
      </c>
      <c r="I251" s="14">
        <f t="shared" si="52"/>
        <v>0</v>
      </c>
      <c r="J251" s="7">
        <f>'Match Score and Team Input'!M251</f>
        <v>0</v>
      </c>
      <c r="K251" s="7">
        <f t="shared" si="53"/>
        <v>0</v>
      </c>
      <c r="L251" s="7">
        <f t="shared" si="54"/>
        <v>0</v>
      </c>
      <c r="M251" s="7">
        <f t="shared" si="55"/>
        <v>0</v>
      </c>
      <c r="N251" s="7" t="s">
        <v>18</v>
      </c>
      <c r="O251" s="7">
        <f t="shared" si="56"/>
        <v>0</v>
      </c>
      <c r="P251" s="7">
        <f t="shared" si="57"/>
        <v>0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</row>
    <row r="252" spans="1:132">
      <c r="A252" s="12">
        <v>251</v>
      </c>
      <c r="B252" s="12"/>
      <c r="C252" s="14">
        <f>'Match Score and Team Input'!J252</f>
        <v>0</v>
      </c>
      <c r="D252" s="14">
        <f t="shared" si="48"/>
        <v>0</v>
      </c>
      <c r="E252" s="14">
        <f t="shared" si="49"/>
        <v>0</v>
      </c>
      <c r="F252" s="14">
        <f t="shared" si="50"/>
        <v>0</v>
      </c>
      <c r="G252" s="14" t="s">
        <v>18</v>
      </c>
      <c r="H252" s="14">
        <f t="shared" si="51"/>
        <v>0</v>
      </c>
      <c r="I252" s="14">
        <f t="shared" si="52"/>
        <v>0</v>
      </c>
      <c r="J252" s="7">
        <f>'Match Score and Team Input'!M252</f>
        <v>0</v>
      </c>
      <c r="K252" s="7">
        <f t="shared" si="53"/>
        <v>0</v>
      </c>
      <c r="L252" s="7">
        <f t="shared" si="54"/>
        <v>0</v>
      </c>
      <c r="M252" s="7">
        <f t="shared" si="55"/>
        <v>0</v>
      </c>
      <c r="N252" s="7" t="s">
        <v>18</v>
      </c>
      <c r="O252" s="7">
        <f t="shared" si="56"/>
        <v>0</v>
      </c>
      <c r="P252" s="7">
        <f t="shared" si="57"/>
        <v>0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</row>
    <row r="253" spans="1:132">
      <c r="A253" s="12">
        <v>252</v>
      </c>
      <c r="B253" s="12"/>
      <c r="C253" s="14">
        <f>'Match Score and Team Input'!J253</f>
        <v>0</v>
      </c>
      <c r="D253" s="14">
        <f t="shared" si="48"/>
        <v>0</v>
      </c>
      <c r="E253" s="14">
        <f t="shared" si="49"/>
        <v>0</v>
      </c>
      <c r="F253" s="14">
        <f t="shared" si="50"/>
        <v>0</v>
      </c>
      <c r="G253" s="14" t="s">
        <v>18</v>
      </c>
      <c r="H253" s="14">
        <f t="shared" si="51"/>
        <v>0</v>
      </c>
      <c r="I253" s="14">
        <f t="shared" si="52"/>
        <v>0</v>
      </c>
      <c r="J253" s="7">
        <f>'Match Score and Team Input'!M253</f>
        <v>0</v>
      </c>
      <c r="K253" s="7">
        <f t="shared" si="53"/>
        <v>0</v>
      </c>
      <c r="L253" s="7">
        <f t="shared" si="54"/>
        <v>0</v>
      </c>
      <c r="M253" s="7">
        <f t="shared" si="55"/>
        <v>0</v>
      </c>
      <c r="N253" s="7" t="s">
        <v>18</v>
      </c>
      <c r="O253" s="7">
        <f t="shared" si="56"/>
        <v>0</v>
      </c>
      <c r="P253" s="7">
        <f t="shared" si="57"/>
        <v>0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</row>
    <row r="254" spans="1:132">
      <c r="A254" s="12">
        <v>253</v>
      </c>
      <c r="B254" s="12"/>
      <c r="C254" s="14">
        <f>'Match Score and Team Input'!J254</f>
        <v>0</v>
      </c>
      <c r="D254" s="14">
        <f t="shared" si="48"/>
        <v>0</v>
      </c>
      <c r="E254" s="14">
        <f t="shared" si="49"/>
        <v>0</v>
      </c>
      <c r="F254" s="14">
        <f t="shared" si="50"/>
        <v>0</v>
      </c>
      <c r="G254" s="14" t="s">
        <v>18</v>
      </c>
      <c r="H254" s="14">
        <f t="shared" si="51"/>
        <v>0</v>
      </c>
      <c r="I254" s="14">
        <f t="shared" si="52"/>
        <v>0</v>
      </c>
      <c r="J254" s="7">
        <f>'Match Score and Team Input'!M254</f>
        <v>0</v>
      </c>
      <c r="K254" s="7">
        <f t="shared" si="53"/>
        <v>0</v>
      </c>
      <c r="L254" s="7">
        <f t="shared" si="54"/>
        <v>0</v>
      </c>
      <c r="M254" s="7">
        <f t="shared" si="55"/>
        <v>0</v>
      </c>
      <c r="N254" s="7" t="s">
        <v>18</v>
      </c>
      <c r="O254" s="7">
        <f t="shared" si="56"/>
        <v>0</v>
      </c>
      <c r="P254" s="7">
        <f t="shared" si="57"/>
        <v>0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</row>
    <row r="255" spans="1:132">
      <c r="A255" s="12">
        <v>254</v>
      </c>
      <c r="B255" s="12"/>
      <c r="C255" s="14">
        <f>'Match Score and Team Input'!J255</f>
        <v>0</v>
      </c>
      <c r="D255" s="14">
        <f t="shared" si="48"/>
        <v>0</v>
      </c>
      <c r="E255" s="14">
        <f t="shared" si="49"/>
        <v>0</v>
      </c>
      <c r="F255" s="14">
        <f t="shared" si="50"/>
        <v>0</v>
      </c>
      <c r="G255" s="14" t="s">
        <v>18</v>
      </c>
      <c r="H255" s="14">
        <f t="shared" si="51"/>
        <v>0</v>
      </c>
      <c r="I255" s="14">
        <f t="shared" si="52"/>
        <v>0</v>
      </c>
      <c r="J255" s="7">
        <f>'Match Score and Team Input'!M255</f>
        <v>0</v>
      </c>
      <c r="K255" s="7">
        <f t="shared" si="53"/>
        <v>0</v>
      </c>
      <c r="L255" s="7">
        <f t="shared" si="54"/>
        <v>0</v>
      </c>
      <c r="M255" s="7">
        <f t="shared" si="55"/>
        <v>0</v>
      </c>
      <c r="N255" s="7" t="s">
        <v>18</v>
      </c>
      <c r="O255" s="7">
        <f t="shared" si="56"/>
        <v>0</v>
      </c>
      <c r="P255" s="7">
        <f t="shared" si="57"/>
        <v>0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</row>
    <row r="256" spans="1:132">
      <c r="A256" s="12">
        <v>255</v>
      </c>
      <c r="B256" s="12"/>
      <c r="C256" s="14">
        <f>'Match Score and Team Input'!J256</f>
        <v>0</v>
      </c>
      <c r="D256" s="14">
        <f t="shared" si="48"/>
        <v>0</v>
      </c>
      <c r="E256" s="14">
        <f t="shared" si="49"/>
        <v>0</v>
      </c>
      <c r="F256" s="14">
        <f t="shared" si="50"/>
        <v>0</v>
      </c>
      <c r="G256" s="14" t="s">
        <v>18</v>
      </c>
      <c r="H256" s="14">
        <f t="shared" si="51"/>
        <v>0</v>
      </c>
      <c r="I256" s="14">
        <f t="shared" si="52"/>
        <v>0</v>
      </c>
      <c r="J256" s="7">
        <f>'Match Score and Team Input'!M256</f>
        <v>0</v>
      </c>
      <c r="K256" s="7">
        <f t="shared" si="53"/>
        <v>0</v>
      </c>
      <c r="L256" s="7">
        <f t="shared" si="54"/>
        <v>0</v>
      </c>
      <c r="M256" s="7">
        <f t="shared" si="55"/>
        <v>0</v>
      </c>
      <c r="N256" s="7" t="s">
        <v>18</v>
      </c>
      <c r="O256" s="7">
        <f t="shared" si="56"/>
        <v>0</v>
      </c>
      <c r="P256" s="7">
        <f t="shared" si="57"/>
        <v>0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</row>
    <row r="257" spans="1:132">
      <c r="A257" s="12">
        <v>256</v>
      </c>
      <c r="B257" s="12"/>
      <c r="C257" s="14">
        <f>'Match Score and Team Input'!J257</f>
        <v>0</v>
      </c>
      <c r="D257" s="14">
        <f t="shared" si="48"/>
        <v>0</v>
      </c>
      <c r="E257" s="14">
        <f t="shared" si="49"/>
        <v>0</v>
      </c>
      <c r="F257" s="14">
        <f t="shared" si="50"/>
        <v>0</v>
      </c>
      <c r="G257" s="14" t="s">
        <v>18</v>
      </c>
      <c r="H257" s="14">
        <f t="shared" si="51"/>
        <v>0</v>
      </c>
      <c r="I257" s="14">
        <f t="shared" si="52"/>
        <v>0</v>
      </c>
      <c r="J257" s="7">
        <f>'Match Score and Team Input'!M257</f>
        <v>0</v>
      </c>
      <c r="K257" s="7">
        <f t="shared" si="53"/>
        <v>0</v>
      </c>
      <c r="L257" s="7">
        <f t="shared" si="54"/>
        <v>0</v>
      </c>
      <c r="M257" s="7">
        <f t="shared" si="55"/>
        <v>0</v>
      </c>
      <c r="N257" s="7" t="s">
        <v>18</v>
      </c>
      <c r="O257" s="7">
        <f t="shared" si="56"/>
        <v>0</v>
      </c>
      <c r="P257" s="7">
        <f t="shared" si="57"/>
        <v>0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</row>
    <row r="258" spans="1:132">
      <c r="A258" s="12">
        <v>257</v>
      </c>
      <c r="B258" s="12"/>
      <c r="C258" s="14">
        <f>'Match Score and Team Input'!J258</f>
        <v>0</v>
      </c>
      <c r="D258" s="14">
        <f t="shared" si="48"/>
        <v>0</v>
      </c>
      <c r="E258" s="14">
        <f t="shared" si="49"/>
        <v>0</v>
      </c>
      <c r="F258" s="14">
        <f t="shared" si="50"/>
        <v>0</v>
      </c>
      <c r="G258" s="14" t="s">
        <v>18</v>
      </c>
      <c r="H258" s="14">
        <f t="shared" si="51"/>
        <v>0</v>
      </c>
      <c r="I258" s="14">
        <f t="shared" si="52"/>
        <v>0</v>
      </c>
      <c r="J258" s="7">
        <f>'Match Score and Team Input'!M258</f>
        <v>0</v>
      </c>
      <c r="K258" s="7">
        <f t="shared" si="53"/>
        <v>0</v>
      </c>
      <c r="L258" s="7">
        <f t="shared" si="54"/>
        <v>0</v>
      </c>
      <c r="M258" s="7">
        <f t="shared" si="55"/>
        <v>0</v>
      </c>
      <c r="N258" s="7" t="s">
        <v>18</v>
      </c>
      <c r="O258" s="7">
        <f t="shared" si="56"/>
        <v>0</v>
      </c>
      <c r="P258" s="7">
        <f t="shared" si="57"/>
        <v>0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</row>
    <row r="259" spans="1:132">
      <c r="A259" s="12">
        <v>258</v>
      </c>
      <c r="B259" s="12"/>
      <c r="C259" s="14">
        <f>'Match Score and Team Input'!J259</f>
        <v>0</v>
      </c>
      <c r="D259" s="14">
        <f t="shared" si="48"/>
        <v>0</v>
      </c>
      <c r="E259" s="14">
        <f t="shared" si="49"/>
        <v>0</v>
      </c>
      <c r="F259" s="14">
        <f t="shared" si="50"/>
        <v>0</v>
      </c>
      <c r="G259" s="14" t="s">
        <v>18</v>
      </c>
      <c r="H259" s="14">
        <f t="shared" si="51"/>
        <v>0</v>
      </c>
      <c r="I259" s="14">
        <f t="shared" si="52"/>
        <v>0</v>
      </c>
      <c r="J259" s="7">
        <f>'Match Score and Team Input'!M259</f>
        <v>0</v>
      </c>
      <c r="K259" s="7">
        <f t="shared" si="53"/>
        <v>0</v>
      </c>
      <c r="L259" s="7">
        <f t="shared" si="54"/>
        <v>0</v>
      </c>
      <c r="M259" s="7">
        <f t="shared" si="55"/>
        <v>0</v>
      </c>
      <c r="N259" s="7" t="s">
        <v>18</v>
      </c>
      <c r="O259" s="7">
        <f t="shared" si="56"/>
        <v>0</v>
      </c>
      <c r="P259" s="7">
        <f t="shared" si="57"/>
        <v>0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</row>
    <row r="260" spans="1:132">
      <c r="A260" s="12">
        <v>259</v>
      </c>
      <c r="B260" s="12"/>
      <c r="C260" s="14">
        <f>'Match Score and Team Input'!J260</f>
        <v>0</v>
      </c>
      <c r="D260" s="14">
        <f t="shared" si="48"/>
        <v>0</v>
      </c>
      <c r="E260" s="14">
        <f t="shared" si="49"/>
        <v>0</v>
      </c>
      <c r="F260" s="14">
        <f t="shared" si="50"/>
        <v>0</v>
      </c>
      <c r="G260" s="14" t="s">
        <v>18</v>
      </c>
      <c r="H260" s="14">
        <f t="shared" si="51"/>
        <v>0</v>
      </c>
      <c r="I260" s="14">
        <f t="shared" si="52"/>
        <v>0</v>
      </c>
      <c r="J260" s="7">
        <f>'Match Score and Team Input'!M260</f>
        <v>0</v>
      </c>
      <c r="K260" s="7">
        <f t="shared" si="53"/>
        <v>0</v>
      </c>
      <c r="L260" s="7">
        <f t="shared" si="54"/>
        <v>0</v>
      </c>
      <c r="M260" s="7">
        <f t="shared" si="55"/>
        <v>0</v>
      </c>
      <c r="N260" s="7" t="s">
        <v>18</v>
      </c>
      <c r="O260" s="7">
        <f t="shared" si="56"/>
        <v>0</v>
      </c>
      <c r="P260" s="7">
        <f t="shared" si="57"/>
        <v>0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</row>
    <row r="261" spans="1:132">
      <c r="A261" s="12">
        <v>260</v>
      </c>
      <c r="B261" s="12"/>
      <c r="C261" s="14">
        <f>'Match Score and Team Input'!J261</f>
        <v>0</v>
      </c>
      <c r="D261" s="14">
        <f t="shared" si="48"/>
        <v>0</v>
      </c>
      <c r="E261" s="14">
        <f t="shared" si="49"/>
        <v>0</v>
      </c>
      <c r="F261" s="14">
        <f t="shared" si="50"/>
        <v>0</v>
      </c>
      <c r="G261" s="14" t="s">
        <v>18</v>
      </c>
      <c r="H261" s="14">
        <f t="shared" si="51"/>
        <v>0</v>
      </c>
      <c r="I261" s="14">
        <f t="shared" si="52"/>
        <v>0</v>
      </c>
      <c r="J261" s="7">
        <f>'Match Score and Team Input'!M261</f>
        <v>0</v>
      </c>
      <c r="K261" s="7">
        <f t="shared" si="53"/>
        <v>0</v>
      </c>
      <c r="L261" s="7">
        <f t="shared" si="54"/>
        <v>0</v>
      </c>
      <c r="M261" s="7">
        <f t="shared" si="55"/>
        <v>0</v>
      </c>
      <c r="N261" s="7" t="s">
        <v>18</v>
      </c>
      <c r="O261" s="7">
        <f t="shared" si="56"/>
        <v>0</v>
      </c>
      <c r="P261" s="7">
        <f t="shared" si="57"/>
        <v>0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</row>
    <row r="262" spans="1:132">
      <c r="A262" s="12">
        <v>261</v>
      </c>
      <c r="B262" s="12"/>
      <c r="C262" s="14">
        <f>'Match Score and Team Input'!J262</f>
        <v>0</v>
      </c>
      <c r="D262" s="14">
        <f t="shared" si="48"/>
        <v>0</v>
      </c>
      <c r="E262" s="14">
        <f t="shared" si="49"/>
        <v>0</v>
      </c>
      <c r="F262" s="14">
        <f t="shared" si="50"/>
        <v>0</v>
      </c>
      <c r="G262" s="14" t="s">
        <v>18</v>
      </c>
      <c r="H262" s="14">
        <f t="shared" si="51"/>
        <v>0</v>
      </c>
      <c r="I262" s="14">
        <f t="shared" si="52"/>
        <v>0</v>
      </c>
      <c r="J262" s="7">
        <f>'Match Score and Team Input'!M262</f>
        <v>0</v>
      </c>
      <c r="K262" s="7">
        <f t="shared" si="53"/>
        <v>0</v>
      </c>
      <c r="L262" s="7">
        <f t="shared" si="54"/>
        <v>0</v>
      </c>
      <c r="M262" s="7">
        <f t="shared" si="55"/>
        <v>0</v>
      </c>
      <c r="N262" s="7" t="s">
        <v>18</v>
      </c>
      <c r="O262" s="7">
        <f t="shared" si="56"/>
        <v>0</v>
      </c>
      <c r="P262" s="7">
        <f t="shared" si="57"/>
        <v>0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</row>
    <row r="263" spans="1:132">
      <c r="A263" s="12">
        <v>262</v>
      </c>
      <c r="B263" s="12"/>
      <c r="C263" s="14">
        <f>'Match Score and Team Input'!J263</f>
        <v>0</v>
      </c>
      <c r="D263" s="14">
        <f t="shared" si="48"/>
        <v>0</v>
      </c>
      <c r="E263" s="14">
        <f t="shared" si="49"/>
        <v>0</v>
      </c>
      <c r="F263" s="14">
        <f t="shared" si="50"/>
        <v>0</v>
      </c>
      <c r="G263" s="14" t="s">
        <v>18</v>
      </c>
      <c r="H263" s="14">
        <f t="shared" si="51"/>
        <v>0</v>
      </c>
      <c r="I263" s="14">
        <f t="shared" si="52"/>
        <v>0</v>
      </c>
      <c r="J263" s="7">
        <f>'Match Score and Team Input'!M263</f>
        <v>0</v>
      </c>
      <c r="K263" s="7">
        <f t="shared" si="53"/>
        <v>0</v>
      </c>
      <c r="L263" s="7">
        <f t="shared" si="54"/>
        <v>0</v>
      </c>
      <c r="M263" s="7">
        <f t="shared" si="55"/>
        <v>0</v>
      </c>
      <c r="N263" s="7" t="s">
        <v>18</v>
      </c>
      <c r="O263" s="7">
        <f t="shared" si="56"/>
        <v>0</v>
      </c>
      <c r="P263" s="7">
        <f t="shared" si="57"/>
        <v>0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</row>
    <row r="264" spans="1:132">
      <c r="A264" s="12">
        <v>263</v>
      </c>
      <c r="B264" s="12"/>
      <c r="C264" s="14">
        <f>'Match Score and Team Input'!J264</f>
        <v>0</v>
      </c>
      <c r="D264" s="14">
        <f t="shared" si="48"/>
        <v>0</v>
      </c>
      <c r="E264" s="14">
        <f t="shared" si="49"/>
        <v>0</v>
      </c>
      <c r="F264" s="14">
        <f t="shared" si="50"/>
        <v>0</v>
      </c>
      <c r="G264" s="14" t="s">
        <v>18</v>
      </c>
      <c r="H264" s="14">
        <f t="shared" si="51"/>
        <v>0</v>
      </c>
      <c r="I264" s="14">
        <f t="shared" si="52"/>
        <v>0</v>
      </c>
      <c r="J264" s="7">
        <f>'Match Score and Team Input'!M264</f>
        <v>0</v>
      </c>
      <c r="K264" s="7">
        <f t="shared" si="53"/>
        <v>0</v>
      </c>
      <c r="L264" s="7">
        <f t="shared" si="54"/>
        <v>0</v>
      </c>
      <c r="M264" s="7">
        <f t="shared" si="55"/>
        <v>0</v>
      </c>
      <c r="N264" s="7" t="s">
        <v>18</v>
      </c>
      <c r="O264" s="7">
        <f t="shared" si="56"/>
        <v>0</v>
      </c>
      <c r="P264" s="7">
        <f t="shared" si="57"/>
        <v>0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</row>
    <row r="265" spans="1:132">
      <c r="A265" s="12">
        <v>264</v>
      </c>
      <c r="B265" s="12"/>
      <c r="C265" s="14">
        <f>'Match Score and Team Input'!J265</f>
        <v>0</v>
      </c>
      <c r="D265" s="14">
        <f t="shared" si="48"/>
        <v>0</v>
      </c>
      <c r="E265" s="14">
        <f t="shared" si="49"/>
        <v>0</v>
      </c>
      <c r="F265" s="14">
        <f t="shared" si="50"/>
        <v>0</v>
      </c>
      <c r="G265" s="14" t="s">
        <v>18</v>
      </c>
      <c r="H265" s="14">
        <f t="shared" si="51"/>
        <v>0</v>
      </c>
      <c r="I265" s="14">
        <f t="shared" si="52"/>
        <v>0</v>
      </c>
      <c r="J265" s="7">
        <f>'Match Score and Team Input'!M265</f>
        <v>0</v>
      </c>
      <c r="K265" s="7">
        <f t="shared" si="53"/>
        <v>0</v>
      </c>
      <c r="L265" s="7">
        <f t="shared" si="54"/>
        <v>0</v>
      </c>
      <c r="M265" s="7">
        <f t="shared" si="55"/>
        <v>0</v>
      </c>
      <c r="N265" s="7" t="s">
        <v>18</v>
      </c>
      <c r="O265" s="7">
        <f t="shared" si="56"/>
        <v>0</v>
      </c>
      <c r="P265" s="7">
        <f t="shared" si="57"/>
        <v>0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</row>
    <row r="266" spans="1:132">
      <c r="A266" s="12">
        <v>265</v>
      </c>
      <c r="B266" s="12"/>
      <c r="C266" s="14">
        <f>'Match Score and Team Input'!J266</f>
        <v>0</v>
      </c>
      <c r="D266" s="14">
        <f t="shared" si="48"/>
        <v>0</v>
      </c>
      <c r="E266" s="14">
        <f t="shared" si="49"/>
        <v>0</v>
      </c>
      <c r="F266" s="14">
        <f t="shared" si="50"/>
        <v>0</v>
      </c>
      <c r="G266" s="14" t="s">
        <v>18</v>
      </c>
      <c r="H266" s="14">
        <f t="shared" si="51"/>
        <v>0</v>
      </c>
      <c r="I266" s="14">
        <f t="shared" si="52"/>
        <v>0</v>
      </c>
      <c r="J266" s="7">
        <f>'Match Score and Team Input'!M266</f>
        <v>0</v>
      </c>
      <c r="K266" s="7">
        <f t="shared" si="53"/>
        <v>0</v>
      </c>
      <c r="L266" s="7">
        <f t="shared" si="54"/>
        <v>0</v>
      </c>
      <c r="M266" s="7">
        <f t="shared" si="55"/>
        <v>0</v>
      </c>
      <c r="N266" s="7" t="s">
        <v>18</v>
      </c>
      <c r="O266" s="7">
        <f t="shared" si="56"/>
        <v>0</v>
      </c>
      <c r="P266" s="7">
        <f t="shared" si="57"/>
        <v>0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</row>
    <row r="267" spans="1:132">
      <c r="A267" s="12">
        <v>266</v>
      </c>
      <c r="B267" s="12"/>
      <c r="C267" s="14">
        <f>'Match Score and Team Input'!J267</f>
        <v>0</v>
      </c>
      <c r="D267" s="14">
        <f t="shared" si="48"/>
        <v>0</v>
      </c>
      <c r="E267" s="14">
        <f t="shared" si="49"/>
        <v>0</v>
      </c>
      <c r="F267" s="14">
        <f t="shared" si="50"/>
        <v>0</v>
      </c>
      <c r="G267" s="14" t="s">
        <v>18</v>
      </c>
      <c r="H267" s="14">
        <f t="shared" si="51"/>
        <v>0</v>
      </c>
      <c r="I267" s="14">
        <f t="shared" si="52"/>
        <v>0</v>
      </c>
      <c r="J267" s="7">
        <f>'Match Score and Team Input'!M267</f>
        <v>0</v>
      </c>
      <c r="K267" s="7">
        <f t="shared" si="53"/>
        <v>0</v>
      </c>
      <c r="L267" s="7">
        <f t="shared" si="54"/>
        <v>0</v>
      </c>
      <c r="M267" s="7">
        <f t="shared" si="55"/>
        <v>0</v>
      </c>
      <c r="N267" s="7" t="s">
        <v>18</v>
      </c>
      <c r="O267" s="7">
        <f t="shared" si="56"/>
        <v>0</v>
      </c>
      <c r="P267" s="7">
        <f t="shared" si="57"/>
        <v>0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</row>
    <row r="268" spans="1:132">
      <c r="A268" s="12">
        <v>267</v>
      </c>
      <c r="B268" s="12"/>
      <c r="C268" s="14">
        <f>'Match Score and Team Input'!J268</f>
        <v>0</v>
      </c>
      <c r="D268" s="14">
        <f t="shared" si="48"/>
        <v>0</v>
      </c>
      <c r="E268" s="14">
        <f t="shared" si="49"/>
        <v>0</v>
      </c>
      <c r="F268" s="14">
        <f t="shared" si="50"/>
        <v>0</v>
      </c>
      <c r="G268" s="14" t="s">
        <v>18</v>
      </c>
      <c r="H268" s="14">
        <f t="shared" si="51"/>
        <v>0</v>
      </c>
      <c r="I268" s="14">
        <f t="shared" si="52"/>
        <v>0</v>
      </c>
      <c r="J268" s="7">
        <f>'Match Score and Team Input'!M268</f>
        <v>0</v>
      </c>
      <c r="K268" s="7">
        <f t="shared" si="53"/>
        <v>0</v>
      </c>
      <c r="L268" s="7">
        <f t="shared" si="54"/>
        <v>0</v>
      </c>
      <c r="M268" s="7">
        <f t="shared" si="55"/>
        <v>0</v>
      </c>
      <c r="N268" s="7" t="s">
        <v>18</v>
      </c>
      <c r="O268" s="7">
        <f t="shared" si="56"/>
        <v>0</v>
      </c>
      <c r="P268" s="7">
        <f t="shared" si="57"/>
        <v>0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</row>
    <row r="269" spans="1:132">
      <c r="A269" s="12">
        <v>268</v>
      </c>
      <c r="B269" s="12"/>
      <c r="C269" s="14">
        <f>'Match Score and Team Input'!J269</f>
        <v>0</v>
      </c>
      <c r="D269" s="14">
        <f t="shared" si="48"/>
        <v>0</v>
      </c>
      <c r="E269" s="14">
        <f t="shared" si="49"/>
        <v>0</v>
      </c>
      <c r="F269" s="14">
        <f t="shared" si="50"/>
        <v>0</v>
      </c>
      <c r="G269" s="14" t="s">
        <v>18</v>
      </c>
      <c r="H269" s="14">
        <f t="shared" si="51"/>
        <v>0</v>
      </c>
      <c r="I269" s="14">
        <f t="shared" si="52"/>
        <v>0</v>
      </c>
      <c r="J269" s="7">
        <f>'Match Score and Team Input'!M269</f>
        <v>0</v>
      </c>
      <c r="K269" s="7">
        <f t="shared" si="53"/>
        <v>0</v>
      </c>
      <c r="L269" s="7">
        <f t="shared" si="54"/>
        <v>0</v>
      </c>
      <c r="M269" s="7">
        <f t="shared" si="55"/>
        <v>0</v>
      </c>
      <c r="N269" s="7" t="s">
        <v>18</v>
      </c>
      <c r="O269" s="7">
        <f t="shared" si="56"/>
        <v>0</v>
      </c>
      <c r="P269" s="7">
        <f t="shared" si="57"/>
        <v>0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</row>
    <row r="270" spans="1:132">
      <c r="A270" s="12">
        <v>269</v>
      </c>
      <c r="B270" s="12"/>
      <c r="C270" s="14">
        <f>'Match Score and Team Input'!J270</f>
        <v>0</v>
      </c>
      <c r="D270" s="14">
        <f t="shared" si="48"/>
        <v>0</v>
      </c>
      <c r="E270" s="14">
        <f t="shared" si="49"/>
        <v>0</v>
      </c>
      <c r="F270" s="14">
        <f t="shared" si="50"/>
        <v>0</v>
      </c>
      <c r="G270" s="14" t="s">
        <v>18</v>
      </c>
      <c r="H270" s="14">
        <f t="shared" si="51"/>
        <v>0</v>
      </c>
      <c r="I270" s="14">
        <f t="shared" si="52"/>
        <v>0</v>
      </c>
      <c r="J270" s="7">
        <f>'Match Score and Team Input'!M270</f>
        <v>0</v>
      </c>
      <c r="K270" s="7">
        <f t="shared" si="53"/>
        <v>0</v>
      </c>
      <c r="L270" s="7">
        <f t="shared" si="54"/>
        <v>0</v>
      </c>
      <c r="M270" s="7">
        <f t="shared" si="55"/>
        <v>0</v>
      </c>
      <c r="N270" s="7" t="s">
        <v>18</v>
      </c>
      <c r="O270" s="7">
        <f t="shared" si="56"/>
        <v>0</v>
      </c>
      <c r="P270" s="7">
        <f t="shared" si="57"/>
        <v>0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</row>
    <row r="271" spans="1:132">
      <c r="A271" s="12">
        <v>270</v>
      </c>
      <c r="B271" s="12"/>
      <c r="C271" s="14">
        <f>'Match Score and Team Input'!J271</f>
        <v>0</v>
      </c>
      <c r="D271" s="14">
        <f t="shared" si="48"/>
        <v>0</v>
      </c>
      <c r="E271" s="14">
        <f t="shared" si="49"/>
        <v>0</v>
      </c>
      <c r="F271" s="14">
        <f t="shared" si="50"/>
        <v>0</v>
      </c>
      <c r="G271" s="14" t="s">
        <v>18</v>
      </c>
      <c r="H271" s="14">
        <f t="shared" si="51"/>
        <v>0</v>
      </c>
      <c r="I271" s="14">
        <f t="shared" si="52"/>
        <v>0</v>
      </c>
      <c r="J271" s="7">
        <f>'Match Score and Team Input'!M271</f>
        <v>0</v>
      </c>
      <c r="K271" s="7">
        <f t="shared" si="53"/>
        <v>0</v>
      </c>
      <c r="L271" s="7">
        <f t="shared" si="54"/>
        <v>0</v>
      </c>
      <c r="M271" s="7">
        <f t="shared" si="55"/>
        <v>0</v>
      </c>
      <c r="N271" s="7" t="s">
        <v>18</v>
      </c>
      <c r="O271" s="7">
        <f t="shared" si="56"/>
        <v>0</v>
      </c>
      <c r="P271" s="7">
        <f t="shared" si="57"/>
        <v>0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</row>
    <row r="272" spans="1:132">
      <c r="A272" s="12">
        <v>271</v>
      </c>
      <c r="B272" s="12"/>
      <c r="C272" s="14">
        <f>'Match Score and Team Input'!J272</f>
        <v>0</v>
      </c>
      <c r="D272" s="14">
        <f t="shared" si="48"/>
        <v>0</v>
      </c>
      <c r="E272" s="14">
        <f t="shared" si="49"/>
        <v>0</v>
      </c>
      <c r="F272" s="14">
        <f t="shared" si="50"/>
        <v>0</v>
      </c>
      <c r="G272" s="14" t="s">
        <v>18</v>
      </c>
      <c r="H272" s="14">
        <f t="shared" si="51"/>
        <v>0</v>
      </c>
      <c r="I272" s="14">
        <f t="shared" si="52"/>
        <v>0</v>
      </c>
      <c r="J272" s="7">
        <f>'Match Score and Team Input'!M272</f>
        <v>0</v>
      </c>
      <c r="K272" s="7">
        <f t="shared" si="53"/>
        <v>0</v>
      </c>
      <c r="L272" s="7">
        <f t="shared" si="54"/>
        <v>0</v>
      </c>
      <c r="M272" s="7">
        <f t="shared" si="55"/>
        <v>0</v>
      </c>
      <c r="N272" s="7" t="s">
        <v>18</v>
      </c>
      <c r="O272" s="7">
        <f t="shared" si="56"/>
        <v>0</v>
      </c>
      <c r="P272" s="7">
        <f t="shared" si="57"/>
        <v>0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</row>
    <row r="273" spans="1:132">
      <c r="A273" s="12">
        <v>272</v>
      </c>
      <c r="B273" s="12"/>
      <c r="C273" s="14">
        <f>'Match Score and Team Input'!J273</f>
        <v>0</v>
      </c>
      <c r="D273" s="14">
        <f t="shared" si="48"/>
        <v>0</v>
      </c>
      <c r="E273" s="14">
        <f t="shared" si="49"/>
        <v>0</v>
      </c>
      <c r="F273" s="14">
        <f t="shared" si="50"/>
        <v>0</v>
      </c>
      <c r="G273" s="14" t="s">
        <v>18</v>
      </c>
      <c r="H273" s="14">
        <f t="shared" si="51"/>
        <v>0</v>
      </c>
      <c r="I273" s="14">
        <f t="shared" si="52"/>
        <v>0</v>
      </c>
      <c r="J273" s="7">
        <f>'Match Score and Team Input'!M273</f>
        <v>0</v>
      </c>
      <c r="K273" s="7">
        <f t="shared" si="53"/>
        <v>0</v>
      </c>
      <c r="L273" s="7">
        <f t="shared" si="54"/>
        <v>0</v>
      </c>
      <c r="M273" s="7">
        <f t="shared" si="55"/>
        <v>0</v>
      </c>
      <c r="N273" s="7" t="s">
        <v>18</v>
      </c>
      <c r="O273" s="7">
        <f t="shared" si="56"/>
        <v>0</v>
      </c>
      <c r="P273" s="7">
        <f t="shared" si="57"/>
        <v>0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</row>
    <row r="274" spans="1:132">
      <c r="A274" s="12">
        <v>273</v>
      </c>
      <c r="B274" s="12"/>
      <c r="C274" s="14">
        <f>'Match Score and Team Input'!J274</f>
        <v>0</v>
      </c>
      <c r="D274" s="14">
        <f t="shared" si="48"/>
        <v>0</v>
      </c>
      <c r="E274" s="14">
        <f t="shared" si="49"/>
        <v>0</v>
      </c>
      <c r="F274" s="14">
        <f t="shared" si="50"/>
        <v>0</v>
      </c>
      <c r="G274" s="14" t="s">
        <v>18</v>
      </c>
      <c r="H274" s="14">
        <f t="shared" si="51"/>
        <v>0</v>
      </c>
      <c r="I274" s="14">
        <f t="shared" si="52"/>
        <v>0</v>
      </c>
      <c r="J274" s="7">
        <f>'Match Score and Team Input'!M274</f>
        <v>0</v>
      </c>
      <c r="K274" s="7">
        <f t="shared" si="53"/>
        <v>0</v>
      </c>
      <c r="L274" s="7">
        <f t="shared" si="54"/>
        <v>0</v>
      </c>
      <c r="M274" s="7">
        <f t="shared" si="55"/>
        <v>0</v>
      </c>
      <c r="N274" s="7" t="s">
        <v>18</v>
      </c>
      <c r="O274" s="7">
        <f t="shared" si="56"/>
        <v>0</v>
      </c>
      <c r="P274" s="7">
        <f t="shared" si="57"/>
        <v>0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</row>
    <row r="275" spans="1:132">
      <c r="A275" s="12">
        <v>274</v>
      </c>
      <c r="B275" s="12"/>
      <c r="C275" s="14">
        <f>'Match Score and Team Input'!J275</f>
        <v>0</v>
      </c>
      <c r="D275" s="14">
        <f t="shared" si="48"/>
        <v>0</v>
      </c>
      <c r="E275" s="14">
        <f t="shared" si="49"/>
        <v>0</v>
      </c>
      <c r="F275" s="14">
        <f t="shared" si="50"/>
        <v>0</v>
      </c>
      <c r="G275" s="14" t="s">
        <v>18</v>
      </c>
      <c r="H275" s="14">
        <f t="shared" si="51"/>
        <v>0</v>
      </c>
      <c r="I275" s="14">
        <f t="shared" si="52"/>
        <v>0</v>
      </c>
      <c r="J275" s="7">
        <f>'Match Score and Team Input'!M275</f>
        <v>0</v>
      </c>
      <c r="K275" s="7">
        <f t="shared" si="53"/>
        <v>0</v>
      </c>
      <c r="L275" s="7">
        <f t="shared" si="54"/>
        <v>0</v>
      </c>
      <c r="M275" s="7">
        <f t="shared" si="55"/>
        <v>0</v>
      </c>
      <c r="N275" s="7" t="s">
        <v>18</v>
      </c>
      <c r="O275" s="7">
        <f t="shared" si="56"/>
        <v>0</v>
      </c>
      <c r="P275" s="7">
        <f t="shared" si="57"/>
        <v>0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</row>
    <row r="276" spans="1:132">
      <c r="A276" s="12">
        <v>275</v>
      </c>
      <c r="B276" s="12"/>
      <c r="C276" s="14">
        <f>'Match Score and Team Input'!J276</f>
        <v>0</v>
      </c>
      <c r="D276" s="14">
        <f t="shared" si="48"/>
        <v>0</v>
      </c>
      <c r="E276" s="14">
        <f t="shared" si="49"/>
        <v>0</v>
      </c>
      <c r="F276" s="14">
        <f t="shared" si="50"/>
        <v>0</v>
      </c>
      <c r="G276" s="14" t="s">
        <v>18</v>
      </c>
      <c r="H276" s="14">
        <f t="shared" si="51"/>
        <v>0</v>
      </c>
      <c r="I276" s="14">
        <f t="shared" si="52"/>
        <v>0</v>
      </c>
      <c r="J276" s="7">
        <f>'Match Score and Team Input'!M276</f>
        <v>0</v>
      </c>
      <c r="K276" s="7">
        <f t="shared" si="53"/>
        <v>0</v>
      </c>
      <c r="L276" s="7">
        <f t="shared" si="54"/>
        <v>0</v>
      </c>
      <c r="M276" s="7">
        <f t="shared" si="55"/>
        <v>0</v>
      </c>
      <c r="N276" s="7" t="s">
        <v>18</v>
      </c>
      <c r="O276" s="7">
        <f t="shared" si="56"/>
        <v>0</v>
      </c>
      <c r="P276" s="7">
        <f t="shared" si="57"/>
        <v>0</v>
      </c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</row>
    <row r="277" spans="1:132">
      <c r="A277" s="12">
        <v>276</v>
      </c>
      <c r="B277" s="12"/>
      <c r="C277" s="14">
        <f>'Match Score and Team Input'!J277</f>
        <v>0</v>
      </c>
      <c r="D277" s="14">
        <f t="shared" si="48"/>
        <v>0</v>
      </c>
      <c r="E277" s="14">
        <f t="shared" si="49"/>
        <v>0</v>
      </c>
      <c r="F277" s="14">
        <f t="shared" si="50"/>
        <v>0</v>
      </c>
      <c r="G277" s="14" t="s">
        <v>18</v>
      </c>
      <c r="H277" s="14">
        <f t="shared" si="51"/>
        <v>0</v>
      </c>
      <c r="I277" s="14">
        <f t="shared" si="52"/>
        <v>0</v>
      </c>
      <c r="J277" s="7">
        <f>'Match Score and Team Input'!M277</f>
        <v>0</v>
      </c>
      <c r="K277" s="7">
        <f t="shared" si="53"/>
        <v>0</v>
      </c>
      <c r="L277" s="7">
        <f t="shared" si="54"/>
        <v>0</v>
      </c>
      <c r="M277" s="7">
        <f t="shared" si="55"/>
        <v>0</v>
      </c>
      <c r="N277" s="7" t="s">
        <v>18</v>
      </c>
      <c r="O277" s="7">
        <f t="shared" si="56"/>
        <v>0</v>
      </c>
      <c r="P277" s="7">
        <f t="shared" si="57"/>
        <v>0</v>
      </c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</row>
    <row r="278" spans="1:132">
      <c r="A278" s="12">
        <v>277</v>
      </c>
      <c r="B278" s="12"/>
      <c r="C278" s="14">
        <f>'Match Score and Team Input'!J278</f>
        <v>0</v>
      </c>
      <c r="D278" s="14">
        <f t="shared" si="48"/>
        <v>0</v>
      </c>
      <c r="E278" s="14">
        <f t="shared" si="49"/>
        <v>0</v>
      </c>
      <c r="F278" s="14">
        <f t="shared" si="50"/>
        <v>0</v>
      </c>
      <c r="G278" s="14" t="s">
        <v>18</v>
      </c>
      <c r="H278" s="14">
        <f t="shared" si="51"/>
        <v>0</v>
      </c>
      <c r="I278" s="14">
        <f t="shared" si="52"/>
        <v>0</v>
      </c>
      <c r="J278" s="7">
        <f>'Match Score and Team Input'!M278</f>
        <v>0</v>
      </c>
      <c r="K278" s="7">
        <f t="shared" si="53"/>
        <v>0</v>
      </c>
      <c r="L278" s="7">
        <f t="shared" si="54"/>
        <v>0</v>
      </c>
      <c r="M278" s="7">
        <f t="shared" si="55"/>
        <v>0</v>
      </c>
      <c r="N278" s="7" t="s">
        <v>18</v>
      </c>
      <c r="O278" s="7">
        <f t="shared" si="56"/>
        <v>0</v>
      </c>
      <c r="P278" s="7">
        <f t="shared" si="57"/>
        <v>0</v>
      </c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</row>
    <row r="279" spans="1:132">
      <c r="A279" s="12">
        <v>278</v>
      </c>
      <c r="B279" s="12"/>
      <c r="C279" s="14">
        <f>'Match Score and Team Input'!J279</f>
        <v>0</v>
      </c>
      <c r="D279" s="14">
        <f t="shared" si="48"/>
        <v>0</v>
      </c>
      <c r="E279" s="14">
        <f t="shared" si="49"/>
        <v>0</v>
      </c>
      <c r="F279" s="14">
        <f t="shared" si="50"/>
        <v>0</v>
      </c>
      <c r="G279" s="14" t="s">
        <v>18</v>
      </c>
      <c r="H279" s="14">
        <f t="shared" si="51"/>
        <v>0</v>
      </c>
      <c r="I279" s="14">
        <f t="shared" si="52"/>
        <v>0</v>
      </c>
      <c r="J279" s="7">
        <f>'Match Score and Team Input'!M279</f>
        <v>0</v>
      </c>
      <c r="K279" s="7">
        <f t="shared" si="53"/>
        <v>0</v>
      </c>
      <c r="L279" s="7">
        <f t="shared" si="54"/>
        <v>0</v>
      </c>
      <c r="M279" s="7">
        <f t="shared" si="55"/>
        <v>0</v>
      </c>
      <c r="N279" s="7" t="s">
        <v>18</v>
      </c>
      <c r="O279" s="7">
        <f t="shared" si="56"/>
        <v>0</v>
      </c>
      <c r="P279" s="7">
        <f t="shared" si="57"/>
        <v>0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</row>
    <row r="280" spans="1:132">
      <c r="A280" s="12">
        <v>279</v>
      </c>
      <c r="B280" s="12"/>
      <c r="C280" s="14">
        <f>'Match Score and Team Input'!J280</f>
        <v>0</v>
      </c>
      <c r="D280" s="14">
        <f t="shared" ref="D280:D343" si="58">C280</f>
        <v>0</v>
      </c>
      <c r="E280" s="14">
        <f t="shared" ref="E280:E343" si="59">D280</f>
        <v>0</v>
      </c>
      <c r="F280" s="14">
        <f t="shared" ref="F280:F343" si="60">AVERAGE(C280:E280)</f>
        <v>0</v>
      </c>
      <c r="G280" s="14" t="s">
        <v>18</v>
      </c>
      <c r="H280" s="14">
        <f t="shared" ref="H280:H343" si="61">P280</f>
        <v>0</v>
      </c>
      <c r="I280" s="14">
        <f t="shared" ref="I280:I343" si="62">F280</f>
        <v>0</v>
      </c>
      <c r="J280" s="7">
        <f>'Match Score and Team Input'!M280</f>
        <v>0</v>
      </c>
      <c r="K280" s="7">
        <f t="shared" ref="K280:K343" si="63">J280</f>
        <v>0</v>
      </c>
      <c r="L280" s="7">
        <f t="shared" ref="L280:L343" si="64">K280</f>
        <v>0</v>
      </c>
      <c r="M280" s="7">
        <f t="shared" ref="M280:M343" si="65">AVERAGE(J280:L280)</f>
        <v>0</v>
      </c>
      <c r="N280" s="7" t="s">
        <v>18</v>
      </c>
      <c r="O280" s="7">
        <f t="shared" ref="O280:O343" si="66">I280</f>
        <v>0</v>
      </c>
      <c r="P280" s="7">
        <f t="shared" ref="P280:P343" si="67">M280</f>
        <v>0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</row>
    <row r="281" spans="1:132">
      <c r="A281" s="12">
        <v>280</v>
      </c>
      <c r="B281" s="12"/>
      <c r="C281" s="14">
        <f>'Match Score and Team Input'!J281</f>
        <v>0</v>
      </c>
      <c r="D281" s="14">
        <f t="shared" si="58"/>
        <v>0</v>
      </c>
      <c r="E281" s="14">
        <f t="shared" si="59"/>
        <v>0</v>
      </c>
      <c r="F281" s="14">
        <f t="shared" si="60"/>
        <v>0</v>
      </c>
      <c r="G281" s="14" t="s">
        <v>18</v>
      </c>
      <c r="H281" s="14">
        <f t="shared" si="61"/>
        <v>0</v>
      </c>
      <c r="I281" s="14">
        <f t="shared" si="62"/>
        <v>0</v>
      </c>
      <c r="J281" s="7">
        <f>'Match Score and Team Input'!M281</f>
        <v>0</v>
      </c>
      <c r="K281" s="7">
        <f t="shared" si="63"/>
        <v>0</v>
      </c>
      <c r="L281" s="7">
        <f t="shared" si="64"/>
        <v>0</v>
      </c>
      <c r="M281" s="7">
        <f t="shared" si="65"/>
        <v>0</v>
      </c>
      <c r="N281" s="7" t="s">
        <v>18</v>
      </c>
      <c r="O281" s="7">
        <f t="shared" si="66"/>
        <v>0</v>
      </c>
      <c r="P281" s="7">
        <f t="shared" si="67"/>
        <v>0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</row>
    <row r="282" spans="1:132">
      <c r="A282" s="12">
        <v>281</v>
      </c>
      <c r="B282" s="12"/>
      <c r="C282" s="14">
        <f>'Match Score and Team Input'!J282</f>
        <v>0</v>
      </c>
      <c r="D282" s="14">
        <f t="shared" si="58"/>
        <v>0</v>
      </c>
      <c r="E282" s="14">
        <f t="shared" si="59"/>
        <v>0</v>
      </c>
      <c r="F282" s="14">
        <f t="shared" si="60"/>
        <v>0</v>
      </c>
      <c r="G282" s="14" t="s">
        <v>18</v>
      </c>
      <c r="H282" s="14">
        <f t="shared" si="61"/>
        <v>0</v>
      </c>
      <c r="I282" s="14">
        <f t="shared" si="62"/>
        <v>0</v>
      </c>
      <c r="J282" s="7">
        <f>'Match Score and Team Input'!M282</f>
        <v>0</v>
      </c>
      <c r="K282" s="7">
        <f t="shared" si="63"/>
        <v>0</v>
      </c>
      <c r="L282" s="7">
        <f t="shared" si="64"/>
        <v>0</v>
      </c>
      <c r="M282" s="7">
        <f t="shared" si="65"/>
        <v>0</v>
      </c>
      <c r="N282" s="7" t="s">
        <v>18</v>
      </c>
      <c r="O282" s="7">
        <f t="shared" si="66"/>
        <v>0</v>
      </c>
      <c r="P282" s="7">
        <f t="shared" si="67"/>
        <v>0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</row>
    <row r="283" spans="1:132">
      <c r="A283" s="12">
        <v>282</v>
      </c>
      <c r="B283" s="12"/>
      <c r="C283" s="14">
        <f>'Match Score and Team Input'!J283</f>
        <v>0</v>
      </c>
      <c r="D283" s="14">
        <f t="shared" si="58"/>
        <v>0</v>
      </c>
      <c r="E283" s="14">
        <f t="shared" si="59"/>
        <v>0</v>
      </c>
      <c r="F283" s="14">
        <f t="shared" si="60"/>
        <v>0</v>
      </c>
      <c r="G283" s="14" t="s">
        <v>18</v>
      </c>
      <c r="H283" s="14">
        <f t="shared" si="61"/>
        <v>0</v>
      </c>
      <c r="I283" s="14">
        <f t="shared" si="62"/>
        <v>0</v>
      </c>
      <c r="J283" s="7">
        <f>'Match Score and Team Input'!M283</f>
        <v>0</v>
      </c>
      <c r="K283" s="7">
        <f t="shared" si="63"/>
        <v>0</v>
      </c>
      <c r="L283" s="7">
        <f t="shared" si="64"/>
        <v>0</v>
      </c>
      <c r="M283" s="7">
        <f t="shared" si="65"/>
        <v>0</v>
      </c>
      <c r="N283" s="7" t="s">
        <v>18</v>
      </c>
      <c r="O283" s="7">
        <f t="shared" si="66"/>
        <v>0</v>
      </c>
      <c r="P283" s="7">
        <f t="shared" si="67"/>
        <v>0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</row>
    <row r="284" spans="1:132">
      <c r="A284" s="12">
        <v>283</v>
      </c>
      <c r="B284" s="12"/>
      <c r="C284" s="14">
        <f>'Match Score and Team Input'!J284</f>
        <v>0</v>
      </c>
      <c r="D284" s="14">
        <f t="shared" si="58"/>
        <v>0</v>
      </c>
      <c r="E284" s="14">
        <f t="shared" si="59"/>
        <v>0</v>
      </c>
      <c r="F284" s="14">
        <f t="shared" si="60"/>
        <v>0</v>
      </c>
      <c r="G284" s="14" t="s">
        <v>18</v>
      </c>
      <c r="H284" s="14">
        <f t="shared" si="61"/>
        <v>0</v>
      </c>
      <c r="I284" s="14">
        <f t="shared" si="62"/>
        <v>0</v>
      </c>
      <c r="J284" s="7">
        <f>'Match Score and Team Input'!M284</f>
        <v>0</v>
      </c>
      <c r="K284" s="7">
        <f t="shared" si="63"/>
        <v>0</v>
      </c>
      <c r="L284" s="7">
        <f t="shared" si="64"/>
        <v>0</v>
      </c>
      <c r="M284" s="7">
        <f t="shared" si="65"/>
        <v>0</v>
      </c>
      <c r="N284" s="7" t="s">
        <v>18</v>
      </c>
      <c r="O284" s="7">
        <f t="shared" si="66"/>
        <v>0</v>
      </c>
      <c r="P284" s="7">
        <f t="shared" si="67"/>
        <v>0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</row>
    <row r="285" spans="1:132">
      <c r="A285" s="12">
        <v>284</v>
      </c>
      <c r="B285" s="12"/>
      <c r="C285" s="14">
        <f>'Match Score and Team Input'!J285</f>
        <v>0</v>
      </c>
      <c r="D285" s="14">
        <f t="shared" si="58"/>
        <v>0</v>
      </c>
      <c r="E285" s="14">
        <f t="shared" si="59"/>
        <v>0</v>
      </c>
      <c r="F285" s="14">
        <f t="shared" si="60"/>
        <v>0</v>
      </c>
      <c r="G285" s="14" t="s">
        <v>18</v>
      </c>
      <c r="H285" s="14">
        <f t="shared" si="61"/>
        <v>0</v>
      </c>
      <c r="I285" s="14">
        <f t="shared" si="62"/>
        <v>0</v>
      </c>
      <c r="J285" s="7">
        <f>'Match Score and Team Input'!M285</f>
        <v>0</v>
      </c>
      <c r="K285" s="7">
        <f t="shared" si="63"/>
        <v>0</v>
      </c>
      <c r="L285" s="7">
        <f t="shared" si="64"/>
        <v>0</v>
      </c>
      <c r="M285" s="7">
        <f t="shared" si="65"/>
        <v>0</v>
      </c>
      <c r="N285" s="7" t="s">
        <v>18</v>
      </c>
      <c r="O285" s="7">
        <f t="shared" si="66"/>
        <v>0</v>
      </c>
      <c r="P285" s="7">
        <f t="shared" si="67"/>
        <v>0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</row>
    <row r="286" spans="1:132">
      <c r="A286" s="12">
        <v>285</v>
      </c>
      <c r="B286" s="12"/>
      <c r="C286" s="14">
        <f>'Match Score and Team Input'!J286</f>
        <v>0</v>
      </c>
      <c r="D286" s="14">
        <f t="shared" si="58"/>
        <v>0</v>
      </c>
      <c r="E286" s="14">
        <f t="shared" si="59"/>
        <v>0</v>
      </c>
      <c r="F286" s="14">
        <f t="shared" si="60"/>
        <v>0</v>
      </c>
      <c r="G286" s="14" t="s">
        <v>18</v>
      </c>
      <c r="H286" s="14">
        <f t="shared" si="61"/>
        <v>0</v>
      </c>
      <c r="I286" s="14">
        <f t="shared" si="62"/>
        <v>0</v>
      </c>
      <c r="J286" s="7">
        <f>'Match Score and Team Input'!M286</f>
        <v>0</v>
      </c>
      <c r="K286" s="7">
        <f t="shared" si="63"/>
        <v>0</v>
      </c>
      <c r="L286" s="7">
        <f t="shared" si="64"/>
        <v>0</v>
      </c>
      <c r="M286" s="7">
        <f t="shared" si="65"/>
        <v>0</v>
      </c>
      <c r="N286" s="7" t="s">
        <v>18</v>
      </c>
      <c r="O286" s="7">
        <f t="shared" si="66"/>
        <v>0</v>
      </c>
      <c r="P286" s="7">
        <f t="shared" si="67"/>
        <v>0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</row>
    <row r="287" spans="1:132">
      <c r="A287" s="12">
        <v>286</v>
      </c>
      <c r="B287" s="12"/>
      <c r="C287" s="14">
        <f>'Match Score and Team Input'!J287</f>
        <v>0</v>
      </c>
      <c r="D287" s="14">
        <f t="shared" si="58"/>
        <v>0</v>
      </c>
      <c r="E287" s="14">
        <f t="shared" si="59"/>
        <v>0</v>
      </c>
      <c r="F287" s="14">
        <f t="shared" si="60"/>
        <v>0</v>
      </c>
      <c r="G287" s="14" t="s">
        <v>18</v>
      </c>
      <c r="H287" s="14">
        <f t="shared" si="61"/>
        <v>0</v>
      </c>
      <c r="I287" s="14">
        <f t="shared" si="62"/>
        <v>0</v>
      </c>
      <c r="J287" s="7">
        <f>'Match Score and Team Input'!M287</f>
        <v>0</v>
      </c>
      <c r="K287" s="7">
        <f t="shared" si="63"/>
        <v>0</v>
      </c>
      <c r="L287" s="7">
        <f t="shared" si="64"/>
        <v>0</v>
      </c>
      <c r="M287" s="7">
        <f t="shared" si="65"/>
        <v>0</v>
      </c>
      <c r="N287" s="7" t="s">
        <v>18</v>
      </c>
      <c r="O287" s="7">
        <f t="shared" si="66"/>
        <v>0</v>
      </c>
      <c r="P287" s="7">
        <f t="shared" si="67"/>
        <v>0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</row>
    <row r="288" spans="1:132">
      <c r="A288" s="12">
        <v>287</v>
      </c>
      <c r="B288" s="12"/>
      <c r="C288" s="14">
        <f>'Match Score and Team Input'!J288</f>
        <v>0</v>
      </c>
      <c r="D288" s="14">
        <f t="shared" si="58"/>
        <v>0</v>
      </c>
      <c r="E288" s="14">
        <f t="shared" si="59"/>
        <v>0</v>
      </c>
      <c r="F288" s="14">
        <f t="shared" si="60"/>
        <v>0</v>
      </c>
      <c r="G288" s="14" t="s">
        <v>18</v>
      </c>
      <c r="H288" s="14">
        <f t="shared" si="61"/>
        <v>0</v>
      </c>
      <c r="I288" s="14">
        <f t="shared" si="62"/>
        <v>0</v>
      </c>
      <c r="J288" s="7">
        <f>'Match Score and Team Input'!M288</f>
        <v>0</v>
      </c>
      <c r="K288" s="7">
        <f t="shared" si="63"/>
        <v>0</v>
      </c>
      <c r="L288" s="7">
        <f t="shared" si="64"/>
        <v>0</v>
      </c>
      <c r="M288" s="7">
        <f t="shared" si="65"/>
        <v>0</v>
      </c>
      <c r="N288" s="7" t="s">
        <v>18</v>
      </c>
      <c r="O288" s="7">
        <f t="shared" si="66"/>
        <v>0</v>
      </c>
      <c r="P288" s="7">
        <f t="shared" si="67"/>
        <v>0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</row>
    <row r="289" spans="1:132">
      <c r="A289" s="12">
        <v>288</v>
      </c>
      <c r="B289" s="12"/>
      <c r="C289" s="14">
        <f>'Match Score and Team Input'!J289</f>
        <v>0</v>
      </c>
      <c r="D289" s="14">
        <f t="shared" si="58"/>
        <v>0</v>
      </c>
      <c r="E289" s="14">
        <f t="shared" si="59"/>
        <v>0</v>
      </c>
      <c r="F289" s="14">
        <f t="shared" si="60"/>
        <v>0</v>
      </c>
      <c r="G289" s="14" t="s">
        <v>18</v>
      </c>
      <c r="H289" s="14">
        <f t="shared" si="61"/>
        <v>0</v>
      </c>
      <c r="I289" s="14">
        <f t="shared" si="62"/>
        <v>0</v>
      </c>
      <c r="J289" s="7">
        <f>'Match Score and Team Input'!M289</f>
        <v>0</v>
      </c>
      <c r="K289" s="7">
        <f t="shared" si="63"/>
        <v>0</v>
      </c>
      <c r="L289" s="7">
        <f t="shared" si="64"/>
        <v>0</v>
      </c>
      <c r="M289" s="7">
        <f t="shared" si="65"/>
        <v>0</v>
      </c>
      <c r="N289" s="7" t="s">
        <v>18</v>
      </c>
      <c r="O289" s="7">
        <f t="shared" si="66"/>
        <v>0</v>
      </c>
      <c r="P289" s="7">
        <f t="shared" si="67"/>
        <v>0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</row>
    <row r="290" spans="1:132">
      <c r="A290" s="12">
        <v>289</v>
      </c>
      <c r="B290" s="12"/>
      <c r="C290" s="14">
        <f>'Match Score and Team Input'!J290</f>
        <v>0</v>
      </c>
      <c r="D290" s="14">
        <f t="shared" si="58"/>
        <v>0</v>
      </c>
      <c r="E290" s="14">
        <f t="shared" si="59"/>
        <v>0</v>
      </c>
      <c r="F290" s="14">
        <f t="shared" si="60"/>
        <v>0</v>
      </c>
      <c r="G290" s="14" t="s">
        <v>18</v>
      </c>
      <c r="H290" s="14">
        <f t="shared" si="61"/>
        <v>0</v>
      </c>
      <c r="I290" s="14">
        <f t="shared" si="62"/>
        <v>0</v>
      </c>
      <c r="J290" s="7">
        <f>'Match Score and Team Input'!M290</f>
        <v>0</v>
      </c>
      <c r="K290" s="7">
        <f t="shared" si="63"/>
        <v>0</v>
      </c>
      <c r="L290" s="7">
        <f t="shared" si="64"/>
        <v>0</v>
      </c>
      <c r="M290" s="7">
        <f t="shared" si="65"/>
        <v>0</v>
      </c>
      <c r="N290" s="7" t="s">
        <v>18</v>
      </c>
      <c r="O290" s="7">
        <f t="shared" si="66"/>
        <v>0</v>
      </c>
      <c r="P290" s="7">
        <f t="shared" si="67"/>
        <v>0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</row>
    <row r="291" spans="1:132">
      <c r="A291" s="12">
        <v>290</v>
      </c>
      <c r="B291" s="12"/>
      <c r="C291" s="14">
        <f>'Match Score and Team Input'!J291</f>
        <v>0</v>
      </c>
      <c r="D291" s="14">
        <f t="shared" si="58"/>
        <v>0</v>
      </c>
      <c r="E291" s="14">
        <f t="shared" si="59"/>
        <v>0</v>
      </c>
      <c r="F291" s="14">
        <f t="shared" si="60"/>
        <v>0</v>
      </c>
      <c r="G291" s="14" t="s">
        <v>18</v>
      </c>
      <c r="H291" s="14">
        <f t="shared" si="61"/>
        <v>0</v>
      </c>
      <c r="I291" s="14">
        <f t="shared" si="62"/>
        <v>0</v>
      </c>
      <c r="J291" s="7">
        <f>'Match Score and Team Input'!M291</f>
        <v>0</v>
      </c>
      <c r="K291" s="7">
        <f t="shared" si="63"/>
        <v>0</v>
      </c>
      <c r="L291" s="7">
        <f t="shared" si="64"/>
        <v>0</v>
      </c>
      <c r="M291" s="7">
        <f t="shared" si="65"/>
        <v>0</v>
      </c>
      <c r="N291" s="7" t="s">
        <v>18</v>
      </c>
      <c r="O291" s="7">
        <f t="shared" si="66"/>
        <v>0</v>
      </c>
      <c r="P291" s="7">
        <f t="shared" si="67"/>
        <v>0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</row>
    <row r="292" spans="1:132">
      <c r="A292" s="12">
        <v>291</v>
      </c>
      <c r="B292" s="12"/>
      <c r="C292" s="14">
        <f>'Match Score and Team Input'!J292</f>
        <v>0</v>
      </c>
      <c r="D292" s="14">
        <f t="shared" si="58"/>
        <v>0</v>
      </c>
      <c r="E292" s="14">
        <f t="shared" si="59"/>
        <v>0</v>
      </c>
      <c r="F292" s="14">
        <f t="shared" si="60"/>
        <v>0</v>
      </c>
      <c r="G292" s="14" t="s">
        <v>18</v>
      </c>
      <c r="H292" s="14">
        <f t="shared" si="61"/>
        <v>0</v>
      </c>
      <c r="I292" s="14">
        <f t="shared" si="62"/>
        <v>0</v>
      </c>
      <c r="J292" s="7">
        <f>'Match Score and Team Input'!M292</f>
        <v>0</v>
      </c>
      <c r="K292" s="7">
        <f t="shared" si="63"/>
        <v>0</v>
      </c>
      <c r="L292" s="7">
        <f t="shared" si="64"/>
        <v>0</v>
      </c>
      <c r="M292" s="7">
        <f t="shared" si="65"/>
        <v>0</v>
      </c>
      <c r="N292" s="7" t="s">
        <v>18</v>
      </c>
      <c r="O292" s="7">
        <f t="shared" si="66"/>
        <v>0</v>
      </c>
      <c r="P292" s="7">
        <f t="shared" si="67"/>
        <v>0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</row>
    <row r="293" spans="1:132">
      <c r="A293" s="12">
        <v>292</v>
      </c>
      <c r="B293" s="12"/>
      <c r="C293" s="14">
        <f>'Match Score and Team Input'!J293</f>
        <v>0</v>
      </c>
      <c r="D293" s="14">
        <f t="shared" si="58"/>
        <v>0</v>
      </c>
      <c r="E293" s="14">
        <f t="shared" si="59"/>
        <v>0</v>
      </c>
      <c r="F293" s="14">
        <f t="shared" si="60"/>
        <v>0</v>
      </c>
      <c r="G293" s="14" t="s">
        <v>18</v>
      </c>
      <c r="H293" s="14">
        <f t="shared" si="61"/>
        <v>0</v>
      </c>
      <c r="I293" s="14">
        <f t="shared" si="62"/>
        <v>0</v>
      </c>
      <c r="J293" s="7">
        <f>'Match Score and Team Input'!M293</f>
        <v>0</v>
      </c>
      <c r="K293" s="7">
        <f t="shared" si="63"/>
        <v>0</v>
      </c>
      <c r="L293" s="7">
        <f t="shared" si="64"/>
        <v>0</v>
      </c>
      <c r="M293" s="7">
        <f t="shared" si="65"/>
        <v>0</v>
      </c>
      <c r="N293" s="7" t="s">
        <v>18</v>
      </c>
      <c r="O293" s="7">
        <f t="shared" si="66"/>
        <v>0</v>
      </c>
      <c r="P293" s="7">
        <f t="shared" si="67"/>
        <v>0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</row>
    <row r="294" spans="1:132">
      <c r="A294" s="12">
        <v>293</v>
      </c>
      <c r="B294" s="12"/>
      <c r="C294" s="14">
        <f>'Match Score and Team Input'!J294</f>
        <v>0</v>
      </c>
      <c r="D294" s="14">
        <f t="shared" si="58"/>
        <v>0</v>
      </c>
      <c r="E294" s="14">
        <f t="shared" si="59"/>
        <v>0</v>
      </c>
      <c r="F294" s="14">
        <f t="shared" si="60"/>
        <v>0</v>
      </c>
      <c r="G294" s="14" t="s">
        <v>18</v>
      </c>
      <c r="H294" s="14">
        <f t="shared" si="61"/>
        <v>0</v>
      </c>
      <c r="I294" s="14">
        <f t="shared" si="62"/>
        <v>0</v>
      </c>
      <c r="J294" s="7">
        <f>'Match Score and Team Input'!M294</f>
        <v>0</v>
      </c>
      <c r="K294" s="7">
        <f t="shared" si="63"/>
        <v>0</v>
      </c>
      <c r="L294" s="7">
        <f t="shared" si="64"/>
        <v>0</v>
      </c>
      <c r="M294" s="7">
        <f t="shared" si="65"/>
        <v>0</v>
      </c>
      <c r="N294" s="7" t="s">
        <v>18</v>
      </c>
      <c r="O294" s="7">
        <f t="shared" si="66"/>
        <v>0</v>
      </c>
      <c r="P294" s="7">
        <f t="shared" si="67"/>
        <v>0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</row>
    <row r="295" spans="1:132">
      <c r="A295" s="12">
        <v>294</v>
      </c>
      <c r="B295" s="12"/>
      <c r="C295" s="14">
        <f>'Match Score and Team Input'!J295</f>
        <v>0</v>
      </c>
      <c r="D295" s="14">
        <f t="shared" si="58"/>
        <v>0</v>
      </c>
      <c r="E295" s="14">
        <f t="shared" si="59"/>
        <v>0</v>
      </c>
      <c r="F295" s="14">
        <f t="shared" si="60"/>
        <v>0</v>
      </c>
      <c r="G295" s="14" t="s">
        <v>18</v>
      </c>
      <c r="H295" s="14">
        <f t="shared" si="61"/>
        <v>0</v>
      </c>
      <c r="I295" s="14">
        <f t="shared" si="62"/>
        <v>0</v>
      </c>
      <c r="J295" s="7">
        <f>'Match Score and Team Input'!M295</f>
        <v>0</v>
      </c>
      <c r="K295" s="7">
        <f t="shared" si="63"/>
        <v>0</v>
      </c>
      <c r="L295" s="7">
        <f t="shared" si="64"/>
        <v>0</v>
      </c>
      <c r="M295" s="7">
        <f t="shared" si="65"/>
        <v>0</v>
      </c>
      <c r="N295" s="7" t="s">
        <v>18</v>
      </c>
      <c r="O295" s="7">
        <f t="shared" si="66"/>
        <v>0</v>
      </c>
      <c r="P295" s="7">
        <f t="shared" si="67"/>
        <v>0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</row>
    <row r="296" spans="1:132">
      <c r="A296" s="12">
        <v>295</v>
      </c>
      <c r="B296" s="12"/>
      <c r="C296" s="14">
        <f>'Match Score and Team Input'!J296</f>
        <v>0</v>
      </c>
      <c r="D296" s="14">
        <f t="shared" si="58"/>
        <v>0</v>
      </c>
      <c r="E296" s="14">
        <f t="shared" si="59"/>
        <v>0</v>
      </c>
      <c r="F296" s="14">
        <f t="shared" si="60"/>
        <v>0</v>
      </c>
      <c r="G296" s="14" t="s">
        <v>18</v>
      </c>
      <c r="H296" s="14">
        <f t="shared" si="61"/>
        <v>0</v>
      </c>
      <c r="I296" s="14">
        <f t="shared" si="62"/>
        <v>0</v>
      </c>
      <c r="J296" s="7">
        <f>'Match Score and Team Input'!M296</f>
        <v>0</v>
      </c>
      <c r="K296" s="7">
        <f t="shared" si="63"/>
        <v>0</v>
      </c>
      <c r="L296" s="7">
        <f t="shared" si="64"/>
        <v>0</v>
      </c>
      <c r="M296" s="7">
        <f t="shared" si="65"/>
        <v>0</v>
      </c>
      <c r="N296" s="7" t="s">
        <v>18</v>
      </c>
      <c r="O296" s="7">
        <f t="shared" si="66"/>
        <v>0</v>
      </c>
      <c r="P296" s="7">
        <f t="shared" si="67"/>
        <v>0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</row>
    <row r="297" spans="1:132">
      <c r="A297" s="12">
        <v>296</v>
      </c>
      <c r="B297" s="12"/>
      <c r="C297" s="14">
        <f>'Match Score and Team Input'!J297</f>
        <v>0</v>
      </c>
      <c r="D297" s="14">
        <f t="shared" si="58"/>
        <v>0</v>
      </c>
      <c r="E297" s="14">
        <f t="shared" si="59"/>
        <v>0</v>
      </c>
      <c r="F297" s="14">
        <f t="shared" si="60"/>
        <v>0</v>
      </c>
      <c r="G297" s="14" t="s">
        <v>18</v>
      </c>
      <c r="H297" s="14">
        <f t="shared" si="61"/>
        <v>0</v>
      </c>
      <c r="I297" s="14">
        <f t="shared" si="62"/>
        <v>0</v>
      </c>
      <c r="J297" s="7">
        <f>'Match Score and Team Input'!M297</f>
        <v>0</v>
      </c>
      <c r="K297" s="7">
        <f t="shared" si="63"/>
        <v>0</v>
      </c>
      <c r="L297" s="7">
        <f t="shared" si="64"/>
        <v>0</v>
      </c>
      <c r="M297" s="7">
        <f t="shared" si="65"/>
        <v>0</v>
      </c>
      <c r="N297" s="7" t="s">
        <v>18</v>
      </c>
      <c r="O297" s="7">
        <f t="shared" si="66"/>
        <v>0</v>
      </c>
      <c r="P297" s="7">
        <f t="shared" si="67"/>
        <v>0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</row>
    <row r="298" spans="1:132">
      <c r="A298" s="12">
        <v>297</v>
      </c>
      <c r="B298" s="12"/>
      <c r="C298" s="14">
        <f>'Match Score and Team Input'!J298</f>
        <v>0</v>
      </c>
      <c r="D298" s="14">
        <f t="shared" si="58"/>
        <v>0</v>
      </c>
      <c r="E298" s="14">
        <f t="shared" si="59"/>
        <v>0</v>
      </c>
      <c r="F298" s="14">
        <f t="shared" si="60"/>
        <v>0</v>
      </c>
      <c r="G298" s="14" t="s">
        <v>18</v>
      </c>
      <c r="H298" s="14">
        <f t="shared" si="61"/>
        <v>0</v>
      </c>
      <c r="I298" s="14">
        <f t="shared" si="62"/>
        <v>0</v>
      </c>
      <c r="J298" s="7">
        <f>'Match Score and Team Input'!M298</f>
        <v>0</v>
      </c>
      <c r="K298" s="7">
        <f t="shared" si="63"/>
        <v>0</v>
      </c>
      <c r="L298" s="7">
        <f t="shared" si="64"/>
        <v>0</v>
      </c>
      <c r="M298" s="7">
        <f t="shared" si="65"/>
        <v>0</v>
      </c>
      <c r="N298" s="7" t="s">
        <v>18</v>
      </c>
      <c r="O298" s="7">
        <f t="shared" si="66"/>
        <v>0</v>
      </c>
      <c r="P298" s="7">
        <f t="shared" si="67"/>
        <v>0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</row>
    <row r="299" spans="1:132">
      <c r="A299" s="12">
        <v>298</v>
      </c>
      <c r="B299" s="12"/>
      <c r="C299" s="14">
        <f>'Match Score and Team Input'!J299</f>
        <v>0</v>
      </c>
      <c r="D299" s="14">
        <f t="shared" si="58"/>
        <v>0</v>
      </c>
      <c r="E299" s="14">
        <f t="shared" si="59"/>
        <v>0</v>
      </c>
      <c r="F299" s="14">
        <f t="shared" si="60"/>
        <v>0</v>
      </c>
      <c r="G299" s="14" t="s">
        <v>18</v>
      </c>
      <c r="H299" s="14">
        <f t="shared" si="61"/>
        <v>0</v>
      </c>
      <c r="I299" s="14">
        <f t="shared" si="62"/>
        <v>0</v>
      </c>
      <c r="J299" s="7">
        <f>'Match Score and Team Input'!M299</f>
        <v>0</v>
      </c>
      <c r="K299" s="7">
        <f t="shared" si="63"/>
        <v>0</v>
      </c>
      <c r="L299" s="7">
        <f t="shared" si="64"/>
        <v>0</v>
      </c>
      <c r="M299" s="7">
        <f t="shared" si="65"/>
        <v>0</v>
      </c>
      <c r="N299" s="7" t="s">
        <v>18</v>
      </c>
      <c r="O299" s="7">
        <f t="shared" si="66"/>
        <v>0</v>
      </c>
      <c r="P299" s="7">
        <f t="shared" si="67"/>
        <v>0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</row>
    <row r="300" spans="1:132">
      <c r="A300" s="12">
        <v>299</v>
      </c>
      <c r="B300" s="12"/>
      <c r="C300" s="14">
        <f>'Match Score and Team Input'!J300</f>
        <v>0</v>
      </c>
      <c r="D300" s="14">
        <f t="shared" si="58"/>
        <v>0</v>
      </c>
      <c r="E300" s="14">
        <f t="shared" si="59"/>
        <v>0</v>
      </c>
      <c r="F300" s="14">
        <f t="shared" si="60"/>
        <v>0</v>
      </c>
      <c r="G300" s="14" t="s">
        <v>18</v>
      </c>
      <c r="H300" s="14">
        <f t="shared" si="61"/>
        <v>0</v>
      </c>
      <c r="I300" s="14">
        <f t="shared" si="62"/>
        <v>0</v>
      </c>
      <c r="J300" s="7">
        <f>'Match Score and Team Input'!M300</f>
        <v>0</v>
      </c>
      <c r="K300" s="7">
        <f t="shared" si="63"/>
        <v>0</v>
      </c>
      <c r="L300" s="7">
        <f t="shared" si="64"/>
        <v>0</v>
      </c>
      <c r="M300" s="7">
        <f t="shared" si="65"/>
        <v>0</v>
      </c>
      <c r="N300" s="7" t="s">
        <v>18</v>
      </c>
      <c r="O300" s="7">
        <f t="shared" si="66"/>
        <v>0</v>
      </c>
      <c r="P300" s="7">
        <f t="shared" si="67"/>
        <v>0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</row>
    <row r="301" spans="1:132">
      <c r="A301" s="12">
        <v>300</v>
      </c>
      <c r="B301" s="12"/>
      <c r="C301" s="14">
        <f>'Match Score and Team Input'!J301</f>
        <v>0</v>
      </c>
      <c r="D301" s="14">
        <f t="shared" si="58"/>
        <v>0</v>
      </c>
      <c r="E301" s="14">
        <f t="shared" si="59"/>
        <v>0</v>
      </c>
      <c r="F301" s="14">
        <f t="shared" si="60"/>
        <v>0</v>
      </c>
      <c r="G301" s="14" t="s">
        <v>18</v>
      </c>
      <c r="H301" s="14">
        <f t="shared" si="61"/>
        <v>0</v>
      </c>
      <c r="I301" s="14">
        <f t="shared" si="62"/>
        <v>0</v>
      </c>
      <c r="J301" s="7">
        <f>'Match Score and Team Input'!M301</f>
        <v>0</v>
      </c>
      <c r="K301" s="7">
        <f t="shared" si="63"/>
        <v>0</v>
      </c>
      <c r="L301" s="7">
        <f t="shared" si="64"/>
        <v>0</v>
      </c>
      <c r="M301" s="7">
        <f t="shared" si="65"/>
        <v>0</v>
      </c>
      <c r="N301" s="7" t="s">
        <v>18</v>
      </c>
      <c r="O301" s="7">
        <f t="shared" si="66"/>
        <v>0</v>
      </c>
      <c r="P301" s="7">
        <f t="shared" si="67"/>
        <v>0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</row>
    <row r="302" spans="1:132">
      <c r="A302" s="12">
        <v>301</v>
      </c>
      <c r="B302" s="12"/>
      <c r="C302" s="14">
        <f>'Match Score and Team Input'!J302</f>
        <v>0</v>
      </c>
      <c r="D302" s="14">
        <f t="shared" si="58"/>
        <v>0</v>
      </c>
      <c r="E302" s="14">
        <f t="shared" si="59"/>
        <v>0</v>
      </c>
      <c r="F302" s="14">
        <f t="shared" si="60"/>
        <v>0</v>
      </c>
      <c r="G302" s="14" t="s">
        <v>18</v>
      </c>
      <c r="H302" s="14">
        <f t="shared" si="61"/>
        <v>0</v>
      </c>
      <c r="I302" s="14">
        <f t="shared" si="62"/>
        <v>0</v>
      </c>
      <c r="J302" s="7">
        <f>'Match Score and Team Input'!M302</f>
        <v>0</v>
      </c>
      <c r="K302" s="7">
        <f t="shared" si="63"/>
        <v>0</v>
      </c>
      <c r="L302" s="7">
        <f t="shared" si="64"/>
        <v>0</v>
      </c>
      <c r="M302" s="7">
        <f t="shared" si="65"/>
        <v>0</v>
      </c>
      <c r="N302" s="7" t="s">
        <v>18</v>
      </c>
      <c r="O302" s="7">
        <f t="shared" si="66"/>
        <v>0</v>
      </c>
      <c r="P302" s="7">
        <f t="shared" si="67"/>
        <v>0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</row>
    <row r="303" spans="1:132">
      <c r="A303" s="12">
        <v>302</v>
      </c>
      <c r="B303" s="12"/>
      <c r="C303" s="14">
        <f>'Match Score and Team Input'!J303</f>
        <v>0</v>
      </c>
      <c r="D303" s="14">
        <f t="shared" si="58"/>
        <v>0</v>
      </c>
      <c r="E303" s="14">
        <f t="shared" si="59"/>
        <v>0</v>
      </c>
      <c r="F303" s="14">
        <f t="shared" si="60"/>
        <v>0</v>
      </c>
      <c r="G303" s="14" t="s">
        <v>18</v>
      </c>
      <c r="H303" s="14">
        <f t="shared" si="61"/>
        <v>0</v>
      </c>
      <c r="I303" s="14">
        <f t="shared" si="62"/>
        <v>0</v>
      </c>
      <c r="J303" s="7">
        <f>'Match Score and Team Input'!M303</f>
        <v>0</v>
      </c>
      <c r="K303" s="7">
        <f t="shared" si="63"/>
        <v>0</v>
      </c>
      <c r="L303" s="7">
        <f t="shared" si="64"/>
        <v>0</v>
      </c>
      <c r="M303" s="7">
        <f t="shared" si="65"/>
        <v>0</v>
      </c>
      <c r="N303" s="7" t="s">
        <v>18</v>
      </c>
      <c r="O303" s="7">
        <f t="shared" si="66"/>
        <v>0</v>
      </c>
      <c r="P303" s="7">
        <f t="shared" si="67"/>
        <v>0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</row>
    <row r="304" spans="1:132">
      <c r="A304" s="12">
        <v>303</v>
      </c>
      <c r="B304" s="12"/>
      <c r="C304" s="14">
        <f>'Match Score and Team Input'!J304</f>
        <v>0</v>
      </c>
      <c r="D304" s="14">
        <f t="shared" si="58"/>
        <v>0</v>
      </c>
      <c r="E304" s="14">
        <f t="shared" si="59"/>
        <v>0</v>
      </c>
      <c r="F304" s="14">
        <f t="shared" si="60"/>
        <v>0</v>
      </c>
      <c r="G304" s="14" t="s">
        <v>18</v>
      </c>
      <c r="H304" s="14">
        <f t="shared" si="61"/>
        <v>0</v>
      </c>
      <c r="I304" s="14">
        <f t="shared" si="62"/>
        <v>0</v>
      </c>
      <c r="J304" s="7">
        <f>'Match Score and Team Input'!M304</f>
        <v>0</v>
      </c>
      <c r="K304" s="7">
        <f t="shared" si="63"/>
        <v>0</v>
      </c>
      <c r="L304" s="7">
        <f t="shared" si="64"/>
        <v>0</v>
      </c>
      <c r="M304" s="7">
        <f t="shared" si="65"/>
        <v>0</v>
      </c>
      <c r="N304" s="7" t="s">
        <v>18</v>
      </c>
      <c r="O304" s="7">
        <f t="shared" si="66"/>
        <v>0</v>
      </c>
      <c r="P304" s="7">
        <f t="shared" si="67"/>
        <v>0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</row>
    <row r="305" spans="1:132">
      <c r="A305" s="12">
        <v>304</v>
      </c>
      <c r="B305" s="12"/>
      <c r="C305" s="14">
        <f>'Match Score and Team Input'!J305</f>
        <v>0</v>
      </c>
      <c r="D305" s="14">
        <f t="shared" si="58"/>
        <v>0</v>
      </c>
      <c r="E305" s="14">
        <f t="shared" si="59"/>
        <v>0</v>
      </c>
      <c r="F305" s="14">
        <f t="shared" si="60"/>
        <v>0</v>
      </c>
      <c r="G305" s="14" t="s">
        <v>18</v>
      </c>
      <c r="H305" s="14">
        <f t="shared" si="61"/>
        <v>0</v>
      </c>
      <c r="I305" s="14">
        <f t="shared" si="62"/>
        <v>0</v>
      </c>
      <c r="J305" s="7">
        <f>'Match Score and Team Input'!M305</f>
        <v>0</v>
      </c>
      <c r="K305" s="7">
        <f t="shared" si="63"/>
        <v>0</v>
      </c>
      <c r="L305" s="7">
        <f t="shared" si="64"/>
        <v>0</v>
      </c>
      <c r="M305" s="7">
        <f t="shared" si="65"/>
        <v>0</v>
      </c>
      <c r="N305" s="7" t="s">
        <v>18</v>
      </c>
      <c r="O305" s="7">
        <f t="shared" si="66"/>
        <v>0</v>
      </c>
      <c r="P305" s="7">
        <f t="shared" si="67"/>
        <v>0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</row>
    <row r="306" spans="1:132">
      <c r="A306" s="12">
        <v>305</v>
      </c>
      <c r="B306" s="12"/>
      <c r="C306" s="14">
        <f>'Match Score and Team Input'!J306</f>
        <v>0</v>
      </c>
      <c r="D306" s="14">
        <f t="shared" si="58"/>
        <v>0</v>
      </c>
      <c r="E306" s="14">
        <f t="shared" si="59"/>
        <v>0</v>
      </c>
      <c r="F306" s="14">
        <f t="shared" si="60"/>
        <v>0</v>
      </c>
      <c r="G306" s="14" t="s">
        <v>18</v>
      </c>
      <c r="H306" s="14">
        <f t="shared" si="61"/>
        <v>0</v>
      </c>
      <c r="I306" s="14">
        <f t="shared" si="62"/>
        <v>0</v>
      </c>
      <c r="J306" s="7">
        <f>'Match Score and Team Input'!M306</f>
        <v>0</v>
      </c>
      <c r="K306" s="7">
        <f t="shared" si="63"/>
        <v>0</v>
      </c>
      <c r="L306" s="7">
        <f t="shared" si="64"/>
        <v>0</v>
      </c>
      <c r="M306" s="7">
        <f t="shared" si="65"/>
        <v>0</v>
      </c>
      <c r="N306" s="7" t="s">
        <v>18</v>
      </c>
      <c r="O306" s="7">
        <f t="shared" si="66"/>
        <v>0</v>
      </c>
      <c r="P306" s="7">
        <f t="shared" si="67"/>
        <v>0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</row>
    <row r="307" spans="1:132">
      <c r="A307" s="12">
        <v>306</v>
      </c>
      <c r="B307" s="12"/>
      <c r="C307" s="14">
        <f>'Match Score and Team Input'!J307</f>
        <v>0</v>
      </c>
      <c r="D307" s="14">
        <f t="shared" si="58"/>
        <v>0</v>
      </c>
      <c r="E307" s="14">
        <f t="shared" si="59"/>
        <v>0</v>
      </c>
      <c r="F307" s="14">
        <f t="shared" si="60"/>
        <v>0</v>
      </c>
      <c r="G307" s="14" t="s">
        <v>18</v>
      </c>
      <c r="H307" s="14">
        <f t="shared" si="61"/>
        <v>0</v>
      </c>
      <c r="I307" s="14">
        <f t="shared" si="62"/>
        <v>0</v>
      </c>
      <c r="J307" s="7">
        <f>'Match Score and Team Input'!M307</f>
        <v>0</v>
      </c>
      <c r="K307" s="7">
        <f t="shared" si="63"/>
        <v>0</v>
      </c>
      <c r="L307" s="7">
        <f t="shared" si="64"/>
        <v>0</v>
      </c>
      <c r="M307" s="7">
        <f t="shared" si="65"/>
        <v>0</v>
      </c>
      <c r="N307" s="7" t="s">
        <v>18</v>
      </c>
      <c r="O307" s="7">
        <f t="shared" si="66"/>
        <v>0</v>
      </c>
      <c r="P307" s="7">
        <f t="shared" si="67"/>
        <v>0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</row>
    <row r="308" spans="1:132">
      <c r="A308" s="12">
        <v>307</v>
      </c>
      <c r="B308" s="12"/>
      <c r="C308" s="14">
        <f>'Match Score and Team Input'!J308</f>
        <v>0</v>
      </c>
      <c r="D308" s="14">
        <f t="shared" si="58"/>
        <v>0</v>
      </c>
      <c r="E308" s="14">
        <f t="shared" si="59"/>
        <v>0</v>
      </c>
      <c r="F308" s="14">
        <f t="shared" si="60"/>
        <v>0</v>
      </c>
      <c r="G308" s="14" t="s">
        <v>18</v>
      </c>
      <c r="H308" s="14">
        <f t="shared" si="61"/>
        <v>0</v>
      </c>
      <c r="I308" s="14">
        <f t="shared" si="62"/>
        <v>0</v>
      </c>
      <c r="J308" s="7">
        <f>'Match Score and Team Input'!M308</f>
        <v>0</v>
      </c>
      <c r="K308" s="7">
        <f t="shared" si="63"/>
        <v>0</v>
      </c>
      <c r="L308" s="7">
        <f t="shared" si="64"/>
        <v>0</v>
      </c>
      <c r="M308" s="7">
        <f t="shared" si="65"/>
        <v>0</v>
      </c>
      <c r="N308" s="7" t="s">
        <v>18</v>
      </c>
      <c r="O308" s="7">
        <f t="shared" si="66"/>
        <v>0</v>
      </c>
      <c r="P308" s="7">
        <f t="shared" si="67"/>
        <v>0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</row>
    <row r="309" spans="1:132">
      <c r="A309" s="12">
        <v>308</v>
      </c>
      <c r="B309" s="12"/>
      <c r="C309" s="14">
        <f>'Match Score and Team Input'!J309</f>
        <v>0</v>
      </c>
      <c r="D309" s="14">
        <f t="shared" si="58"/>
        <v>0</v>
      </c>
      <c r="E309" s="14">
        <f t="shared" si="59"/>
        <v>0</v>
      </c>
      <c r="F309" s="14">
        <f t="shared" si="60"/>
        <v>0</v>
      </c>
      <c r="G309" s="14" t="s">
        <v>18</v>
      </c>
      <c r="H309" s="14">
        <f t="shared" si="61"/>
        <v>0</v>
      </c>
      <c r="I309" s="14">
        <f t="shared" si="62"/>
        <v>0</v>
      </c>
      <c r="J309" s="7">
        <f>'Match Score and Team Input'!M309</f>
        <v>0</v>
      </c>
      <c r="K309" s="7">
        <f t="shared" si="63"/>
        <v>0</v>
      </c>
      <c r="L309" s="7">
        <f t="shared" si="64"/>
        <v>0</v>
      </c>
      <c r="M309" s="7">
        <f t="shared" si="65"/>
        <v>0</v>
      </c>
      <c r="N309" s="7" t="s">
        <v>18</v>
      </c>
      <c r="O309" s="7">
        <f t="shared" si="66"/>
        <v>0</v>
      </c>
      <c r="P309" s="7">
        <f t="shared" si="67"/>
        <v>0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</row>
    <row r="310" spans="1:132">
      <c r="A310" s="12">
        <v>309</v>
      </c>
      <c r="B310" s="12"/>
      <c r="C310" s="14">
        <f>'Match Score and Team Input'!J310</f>
        <v>0</v>
      </c>
      <c r="D310" s="14">
        <f t="shared" si="58"/>
        <v>0</v>
      </c>
      <c r="E310" s="14">
        <f t="shared" si="59"/>
        <v>0</v>
      </c>
      <c r="F310" s="14">
        <f t="shared" si="60"/>
        <v>0</v>
      </c>
      <c r="G310" s="14" t="s">
        <v>18</v>
      </c>
      <c r="H310" s="14">
        <f t="shared" si="61"/>
        <v>0</v>
      </c>
      <c r="I310" s="14">
        <f t="shared" si="62"/>
        <v>0</v>
      </c>
      <c r="J310" s="7">
        <f>'Match Score and Team Input'!M310</f>
        <v>0</v>
      </c>
      <c r="K310" s="7">
        <f t="shared" si="63"/>
        <v>0</v>
      </c>
      <c r="L310" s="7">
        <f t="shared" si="64"/>
        <v>0</v>
      </c>
      <c r="M310" s="7">
        <f t="shared" si="65"/>
        <v>0</v>
      </c>
      <c r="N310" s="7" t="s">
        <v>18</v>
      </c>
      <c r="O310" s="7">
        <f t="shared" si="66"/>
        <v>0</v>
      </c>
      <c r="P310" s="7">
        <f t="shared" si="67"/>
        <v>0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</row>
    <row r="311" spans="1:132">
      <c r="A311" s="12">
        <v>310</v>
      </c>
      <c r="B311" s="12"/>
      <c r="C311" s="14">
        <f>'Match Score and Team Input'!J311</f>
        <v>0</v>
      </c>
      <c r="D311" s="14">
        <f t="shared" si="58"/>
        <v>0</v>
      </c>
      <c r="E311" s="14">
        <f t="shared" si="59"/>
        <v>0</v>
      </c>
      <c r="F311" s="14">
        <f t="shared" si="60"/>
        <v>0</v>
      </c>
      <c r="G311" s="14" t="s">
        <v>18</v>
      </c>
      <c r="H311" s="14">
        <f t="shared" si="61"/>
        <v>0</v>
      </c>
      <c r="I311" s="14">
        <f t="shared" si="62"/>
        <v>0</v>
      </c>
      <c r="J311" s="7">
        <f>'Match Score and Team Input'!M311</f>
        <v>0</v>
      </c>
      <c r="K311" s="7">
        <f t="shared" si="63"/>
        <v>0</v>
      </c>
      <c r="L311" s="7">
        <f t="shared" si="64"/>
        <v>0</v>
      </c>
      <c r="M311" s="7">
        <f t="shared" si="65"/>
        <v>0</v>
      </c>
      <c r="N311" s="7" t="s">
        <v>18</v>
      </c>
      <c r="O311" s="7">
        <f t="shared" si="66"/>
        <v>0</v>
      </c>
      <c r="P311" s="7">
        <f t="shared" si="67"/>
        <v>0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</row>
    <row r="312" spans="1:132">
      <c r="A312" s="12">
        <v>311</v>
      </c>
      <c r="B312" s="12"/>
      <c r="C312" s="14">
        <f>'Match Score and Team Input'!J312</f>
        <v>0</v>
      </c>
      <c r="D312" s="14">
        <f t="shared" si="58"/>
        <v>0</v>
      </c>
      <c r="E312" s="14">
        <f t="shared" si="59"/>
        <v>0</v>
      </c>
      <c r="F312" s="14">
        <f t="shared" si="60"/>
        <v>0</v>
      </c>
      <c r="G312" s="14" t="s">
        <v>18</v>
      </c>
      <c r="H312" s="14">
        <f t="shared" si="61"/>
        <v>0</v>
      </c>
      <c r="I312" s="14">
        <f t="shared" si="62"/>
        <v>0</v>
      </c>
      <c r="J312" s="7">
        <f>'Match Score and Team Input'!M312</f>
        <v>0</v>
      </c>
      <c r="K312" s="7">
        <f t="shared" si="63"/>
        <v>0</v>
      </c>
      <c r="L312" s="7">
        <f t="shared" si="64"/>
        <v>0</v>
      </c>
      <c r="M312" s="7">
        <f t="shared" si="65"/>
        <v>0</v>
      </c>
      <c r="N312" s="7" t="s">
        <v>18</v>
      </c>
      <c r="O312" s="7">
        <f t="shared" si="66"/>
        <v>0</v>
      </c>
      <c r="P312" s="7">
        <f t="shared" si="67"/>
        <v>0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</row>
    <row r="313" spans="1:132">
      <c r="A313" s="12">
        <v>312</v>
      </c>
      <c r="B313" s="12"/>
      <c r="C313" s="14">
        <f>'Match Score and Team Input'!J313</f>
        <v>0</v>
      </c>
      <c r="D313" s="14">
        <f t="shared" si="58"/>
        <v>0</v>
      </c>
      <c r="E313" s="14">
        <f t="shared" si="59"/>
        <v>0</v>
      </c>
      <c r="F313" s="14">
        <f t="shared" si="60"/>
        <v>0</v>
      </c>
      <c r="G313" s="14" t="s">
        <v>18</v>
      </c>
      <c r="H313" s="14">
        <f t="shared" si="61"/>
        <v>0</v>
      </c>
      <c r="I313" s="14">
        <f t="shared" si="62"/>
        <v>0</v>
      </c>
      <c r="J313" s="7">
        <f>'Match Score and Team Input'!M313</f>
        <v>0</v>
      </c>
      <c r="K313" s="7">
        <f t="shared" si="63"/>
        <v>0</v>
      </c>
      <c r="L313" s="7">
        <f t="shared" si="64"/>
        <v>0</v>
      </c>
      <c r="M313" s="7">
        <f t="shared" si="65"/>
        <v>0</v>
      </c>
      <c r="N313" s="7" t="s">
        <v>18</v>
      </c>
      <c r="O313" s="7">
        <f t="shared" si="66"/>
        <v>0</v>
      </c>
      <c r="P313" s="7">
        <f t="shared" si="67"/>
        <v>0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</row>
    <row r="314" spans="1:132">
      <c r="A314" s="12">
        <v>313</v>
      </c>
      <c r="B314" s="12"/>
      <c r="C314" s="14">
        <f>'Match Score and Team Input'!J314</f>
        <v>0</v>
      </c>
      <c r="D314" s="14">
        <f t="shared" si="58"/>
        <v>0</v>
      </c>
      <c r="E314" s="14">
        <f t="shared" si="59"/>
        <v>0</v>
      </c>
      <c r="F314" s="14">
        <f t="shared" si="60"/>
        <v>0</v>
      </c>
      <c r="G314" s="14" t="s">
        <v>18</v>
      </c>
      <c r="H314" s="14">
        <f t="shared" si="61"/>
        <v>0</v>
      </c>
      <c r="I314" s="14">
        <f t="shared" si="62"/>
        <v>0</v>
      </c>
      <c r="J314" s="7">
        <f>'Match Score and Team Input'!M314</f>
        <v>0</v>
      </c>
      <c r="K314" s="7">
        <f t="shared" si="63"/>
        <v>0</v>
      </c>
      <c r="L314" s="7">
        <f t="shared" si="64"/>
        <v>0</v>
      </c>
      <c r="M314" s="7">
        <f t="shared" si="65"/>
        <v>0</v>
      </c>
      <c r="N314" s="7" t="s">
        <v>18</v>
      </c>
      <c r="O314" s="7">
        <f t="shared" si="66"/>
        <v>0</v>
      </c>
      <c r="P314" s="7">
        <f t="shared" si="67"/>
        <v>0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</row>
    <row r="315" spans="1:132">
      <c r="A315" s="12">
        <v>314</v>
      </c>
      <c r="B315" s="12"/>
      <c r="C315" s="14">
        <f>'Match Score and Team Input'!J315</f>
        <v>0</v>
      </c>
      <c r="D315" s="14">
        <f t="shared" si="58"/>
        <v>0</v>
      </c>
      <c r="E315" s="14">
        <f t="shared" si="59"/>
        <v>0</v>
      </c>
      <c r="F315" s="14">
        <f t="shared" si="60"/>
        <v>0</v>
      </c>
      <c r="G315" s="14" t="s">
        <v>18</v>
      </c>
      <c r="H315" s="14">
        <f t="shared" si="61"/>
        <v>0</v>
      </c>
      <c r="I315" s="14">
        <f t="shared" si="62"/>
        <v>0</v>
      </c>
      <c r="J315" s="7">
        <f>'Match Score and Team Input'!M315</f>
        <v>0</v>
      </c>
      <c r="K315" s="7">
        <f t="shared" si="63"/>
        <v>0</v>
      </c>
      <c r="L315" s="7">
        <f t="shared" si="64"/>
        <v>0</v>
      </c>
      <c r="M315" s="7">
        <f t="shared" si="65"/>
        <v>0</v>
      </c>
      <c r="N315" s="7" t="s">
        <v>18</v>
      </c>
      <c r="O315" s="7">
        <f t="shared" si="66"/>
        <v>0</v>
      </c>
      <c r="P315" s="7">
        <f t="shared" si="67"/>
        <v>0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</row>
    <row r="316" spans="1:132">
      <c r="A316" s="12">
        <v>315</v>
      </c>
      <c r="B316" s="12"/>
      <c r="C316" s="14">
        <f>'Match Score and Team Input'!J316</f>
        <v>0</v>
      </c>
      <c r="D316" s="14">
        <f t="shared" si="58"/>
        <v>0</v>
      </c>
      <c r="E316" s="14">
        <f t="shared" si="59"/>
        <v>0</v>
      </c>
      <c r="F316" s="14">
        <f t="shared" si="60"/>
        <v>0</v>
      </c>
      <c r="G316" s="14" t="s">
        <v>18</v>
      </c>
      <c r="H316" s="14">
        <f t="shared" si="61"/>
        <v>0</v>
      </c>
      <c r="I316" s="14">
        <f t="shared" si="62"/>
        <v>0</v>
      </c>
      <c r="J316" s="7">
        <f>'Match Score and Team Input'!M316</f>
        <v>0</v>
      </c>
      <c r="K316" s="7">
        <f t="shared" si="63"/>
        <v>0</v>
      </c>
      <c r="L316" s="7">
        <f t="shared" si="64"/>
        <v>0</v>
      </c>
      <c r="M316" s="7">
        <f t="shared" si="65"/>
        <v>0</v>
      </c>
      <c r="N316" s="7" t="s">
        <v>18</v>
      </c>
      <c r="O316" s="7">
        <f t="shared" si="66"/>
        <v>0</v>
      </c>
      <c r="P316" s="7">
        <f t="shared" si="67"/>
        <v>0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</row>
    <row r="317" spans="1:132">
      <c r="A317" s="12">
        <v>316</v>
      </c>
      <c r="B317" s="12"/>
      <c r="C317" s="14">
        <f>'Match Score and Team Input'!J317</f>
        <v>0</v>
      </c>
      <c r="D317" s="14">
        <f t="shared" si="58"/>
        <v>0</v>
      </c>
      <c r="E317" s="14">
        <f t="shared" si="59"/>
        <v>0</v>
      </c>
      <c r="F317" s="14">
        <f t="shared" si="60"/>
        <v>0</v>
      </c>
      <c r="G317" s="14" t="s">
        <v>18</v>
      </c>
      <c r="H317" s="14">
        <f t="shared" si="61"/>
        <v>0</v>
      </c>
      <c r="I317" s="14">
        <f t="shared" si="62"/>
        <v>0</v>
      </c>
      <c r="J317" s="7">
        <f>'Match Score and Team Input'!M317</f>
        <v>0</v>
      </c>
      <c r="K317" s="7">
        <f t="shared" si="63"/>
        <v>0</v>
      </c>
      <c r="L317" s="7">
        <f t="shared" si="64"/>
        <v>0</v>
      </c>
      <c r="M317" s="7">
        <f t="shared" si="65"/>
        <v>0</v>
      </c>
      <c r="N317" s="7" t="s">
        <v>18</v>
      </c>
      <c r="O317" s="7">
        <f t="shared" si="66"/>
        <v>0</v>
      </c>
      <c r="P317" s="7">
        <f t="shared" si="67"/>
        <v>0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</row>
    <row r="318" spans="1:132">
      <c r="A318" s="12">
        <v>317</v>
      </c>
      <c r="B318" s="12"/>
      <c r="C318" s="14">
        <f>'Match Score and Team Input'!J318</f>
        <v>0</v>
      </c>
      <c r="D318" s="14">
        <f t="shared" si="58"/>
        <v>0</v>
      </c>
      <c r="E318" s="14">
        <f t="shared" si="59"/>
        <v>0</v>
      </c>
      <c r="F318" s="14">
        <f t="shared" si="60"/>
        <v>0</v>
      </c>
      <c r="G318" s="14" t="s">
        <v>18</v>
      </c>
      <c r="H318" s="14">
        <f t="shared" si="61"/>
        <v>0</v>
      </c>
      <c r="I318" s="14">
        <f t="shared" si="62"/>
        <v>0</v>
      </c>
      <c r="J318" s="7">
        <f>'Match Score and Team Input'!M318</f>
        <v>0</v>
      </c>
      <c r="K318" s="7">
        <f t="shared" si="63"/>
        <v>0</v>
      </c>
      <c r="L318" s="7">
        <f t="shared" si="64"/>
        <v>0</v>
      </c>
      <c r="M318" s="7">
        <f t="shared" si="65"/>
        <v>0</v>
      </c>
      <c r="N318" s="7" t="s">
        <v>18</v>
      </c>
      <c r="O318" s="7">
        <f t="shared" si="66"/>
        <v>0</v>
      </c>
      <c r="P318" s="7">
        <f t="shared" si="67"/>
        <v>0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</row>
    <row r="319" spans="1:132">
      <c r="A319" s="12">
        <v>318</v>
      </c>
      <c r="B319" s="12"/>
      <c r="C319" s="14">
        <f>'Match Score and Team Input'!J319</f>
        <v>0</v>
      </c>
      <c r="D319" s="14">
        <f t="shared" si="58"/>
        <v>0</v>
      </c>
      <c r="E319" s="14">
        <f t="shared" si="59"/>
        <v>0</v>
      </c>
      <c r="F319" s="14">
        <f t="shared" si="60"/>
        <v>0</v>
      </c>
      <c r="G319" s="14" t="s">
        <v>18</v>
      </c>
      <c r="H319" s="14">
        <f t="shared" si="61"/>
        <v>0</v>
      </c>
      <c r="I319" s="14">
        <f t="shared" si="62"/>
        <v>0</v>
      </c>
      <c r="J319" s="7">
        <f>'Match Score and Team Input'!M319</f>
        <v>0</v>
      </c>
      <c r="K319" s="7">
        <f t="shared" si="63"/>
        <v>0</v>
      </c>
      <c r="L319" s="7">
        <f t="shared" si="64"/>
        <v>0</v>
      </c>
      <c r="M319" s="7">
        <f t="shared" si="65"/>
        <v>0</v>
      </c>
      <c r="N319" s="7" t="s">
        <v>18</v>
      </c>
      <c r="O319" s="7">
        <f t="shared" si="66"/>
        <v>0</v>
      </c>
      <c r="P319" s="7">
        <f t="shared" si="67"/>
        <v>0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</row>
    <row r="320" spans="1:132">
      <c r="A320" s="12">
        <v>319</v>
      </c>
      <c r="B320" s="12"/>
      <c r="C320" s="14">
        <f>'Match Score and Team Input'!J320</f>
        <v>0</v>
      </c>
      <c r="D320" s="14">
        <f t="shared" si="58"/>
        <v>0</v>
      </c>
      <c r="E320" s="14">
        <f t="shared" si="59"/>
        <v>0</v>
      </c>
      <c r="F320" s="14">
        <f t="shared" si="60"/>
        <v>0</v>
      </c>
      <c r="G320" s="14" t="s">
        <v>18</v>
      </c>
      <c r="H320" s="14">
        <f t="shared" si="61"/>
        <v>0</v>
      </c>
      <c r="I320" s="14">
        <f t="shared" si="62"/>
        <v>0</v>
      </c>
      <c r="J320" s="7">
        <f>'Match Score and Team Input'!M320</f>
        <v>0</v>
      </c>
      <c r="K320" s="7">
        <f t="shared" si="63"/>
        <v>0</v>
      </c>
      <c r="L320" s="7">
        <f t="shared" si="64"/>
        <v>0</v>
      </c>
      <c r="M320" s="7">
        <f t="shared" si="65"/>
        <v>0</v>
      </c>
      <c r="N320" s="7" t="s">
        <v>18</v>
      </c>
      <c r="O320" s="7">
        <f t="shared" si="66"/>
        <v>0</v>
      </c>
      <c r="P320" s="7">
        <f t="shared" si="67"/>
        <v>0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</row>
    <row r="321" spans="1:132">
      <c r="A321" s="12">
        <v>320</v>
      </c>
      <c r="B321" s="12"/>
      <c r="C321" s="14">
        <f>'Match Score and Team Input'!J321</f>
        <v>0</v>
      </c>
      <c r="D321" s="14">
        <f t="shared" si="58"/>
        <v>0</v>
      </c>
      <c r="E321" s="14">
        <f t="shared" si="59"/>
        <v>0</v>
      </c>
      <c r="F321" s="14">
        <f t="shared" si="60"/>
        <v>0</v>
      </c>
      <c r="G321" s="14" t="s">
        <v>18</v>
      </c>
      <c r="H321" s="14">
        <f t="shared" si="61"/>
        <v>0</v>
      </c>
      <c r="I321" s="14">
        <f t="shared" si="62"/>
        <v>0</v>
      </c>
      <c r="J321" s="7">
        <f>'Match Score and Team Input'!M321</f>
        <v>0</v>
      </c>
      <c r="K321" s="7">
        <f t="shared" si="63"/>
        <v>0</v>
      </c>
      <c r="L321" s="7">
        <f t="shared" si="64"/>
        <v>0</v>
      </c>
      <c r="M321" s="7">
        <f t="shared" si="65"/>
        <v>0</v>
      </c>
      <c r="N321" s="7" t="s">
        <v>18</v>
      </c>
      <c r="O321" s="7">
        <f t="shared" si="66"/>
        <v>0</v>
      </c>
      <c r="P321" s="7">
        <f t="shared" si="67"/>
        <v>0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</row>
    <row r="322" spans="1:132">
      <c r="A322" s="12">
        <v>321</v>
      </c>
      <c r="B322" s="12"/>
      <c r="C322" s="14">
        <f>'Match Score and Team Input'!J322</f>
        <v>0</v>
      </c>
      <c r="D322" s="14">
        <f t="shared" si="58"/>
        <v>0</v>
      </c>
      <c r="E322" s="14">
        <f t="shared" si="59"/>
        <v>0</v>
      </c>
      <c r="F322" s="14">
        <f t="shared" si="60"/>
        <v>0</v>
      </c>
      <c r="G322" s="14" t="s">
        <v>18</v>
      </c>
      <c r="H322" s="14">
        <f t="shared" si="61"/>
        <v>0</v>
      </c>
      <c r="I322" s="14">
        <f t="shared" si="62"/>
        <v>0</v>
      </c>
      <c r="J322" s="7">
        <f>'Match Score and Team Input'!M322</f>
        <v>0</v>
      </c>
      <c r="K322" s="7">
        <f t="shared" si="63"/>
        <v>0</v>
      </c>
      <c r="L322" s="7">
        <f t="shared" si="64"/>
        <v>0</v>
      </c>
      <c r="M322" s="7">
        <f t="shared" si="65"/>
        <v>0</v>
      </c>
      <c r="N322" s="7" t="s">
        <v>18</v>
      </c>
      <c r="O322" s="7">
        <f t="shared" si="66"/>
        <v>0</v>
      </c>
      <c r="P322" s="7">
        <f t="shared" si="67"/>
        <v>0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</row>
    <row r="323" spans="1:132">
      <c r="A323" s="12">
        <v>322</v>
      </c>
      <c r="B323" s="12"/>
      <c r="C323" s="14">
        <f>'Match Score and Team Input'!J323</f>
        <v>0</v>
      </c>
      <c r="D323" s="14">
        <f t="shared" si="58"/>
        <v>0</v>
      </c>
      <c r="E323" s="14">
        <f t="shared" si="59"/>
        <v>0</v>
      </c>
      <c r="F323" s="14">
        <f t="shared" si="60"/>
        <v>0</v>
      </c>
      <c r="G323" s="14" t="s">
        <v>18</v>
      </c>
      <c r="H323" s="14">
        <f t="shared" si="61"/>
        <v>0</v>
      </c>
      <c r="I323" s="14">
        <f t="shared" si="62"/>
        <v>0</v>
      </c>
      <c r="J323" s="7">
        <f>'Match Score and Team Input'!M323</f>
        <v>0</v>
      </c>
      <c r="K323" s="7">
        <f t="shared" si="63"/>
        <v>0</v>
      </c>
      <c r="L323" s="7">
        <f t="shared" si="64"/>
        <v>0</v>
      </c>
      <c r="M323" s="7">
        <f t="shared" si="65"/>
        <v>0</v>
      </c>
      <c r="N323" s="7" t="s">
        <v>18</v>
      </c>
      <c r="O323" s="7">
        <f t="shared" si="66"/>
        <v>0</v>
      </c>
      <c r="P323" s="7">
        <f t="shared" si="67"/>
        <v>0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</row>
    <row r="324" spans="1:132">
      <c r="A324" s="12">
        <v>323</v>
      </c>
      <c r="B324" s="12"/>
      <c r="C324" s="14">
        <f>'Match Score and Team Input'!J324</f>
        <v>0</v>
      </c>
      <c r="D324" s="14">
        <f t="shared" si="58"/>
        <v>0</v>
      </c>
      <c r="E324" s="14">
        <f t="shared" si="59"/>
        <v>0</v>
      </c>
      <c r="F324" s="14">
        <f t="shared" si="60"/>
        <v>0</v>
      </c>
      <c r="G324" s="14" t="s">
        <v>18</v>
      </c>
      <c r="H324" s="14">
        <f t="shared" si="61"/>
        <v>0</v>
      </c>
      <c r="I324" s="14">
        <f t="shared" si="62"/>
        <v>0</v>
      </c>
      <c r="J324" s="7">
        <f>'Match Score and Team Input'!M324</f>
        <v>0</v>
      </c>
      <c r="K324" s="7">
        <f t="shared" si="63"/>
        <v>0</v>
      </c>
      <c r="L324" s="7">
        <f t="shared" si="64"/>
        <v>0</v>
      </c>
      <c r="M324" s="7">
        <f t="shared" si="65"/>
        <v>0</v>
      </c>
      <c r="N324" s="7" t="s">
        <v>18</v>
      </c>
      <c r="O324" s="7">
        <f t="shared" si="66"/>
        <v>0</v>
      </c>
      <c r="P324" s="7">
        <f t="shared" si="67"/>
        <v>0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</row>
    <row r="325" spans="1:132">
      <c r="A325" s="12">
        <v>324</v>
      </c>
      <c r="B325" s="12"/>
      <c r="C325" s="14">
        <f>'Match Score and Team Input'!J325</f>
        <v>0</v>
      </c>
      <c r="D325" s="14">
        <f t="shared" si="58"/>
        <v>0</v>
      </c>
      <c r="E325" s="14">
        <f t="shared" si="59"/>
        <v>0</v>
      </c>
      <c r="F325" s="14">
        <f t="shared" si="60"/>
        <v>0</v>
      </c>
      <c r="G325" s="14" t="s">
        <v>18</v>
      </c>
      <c r="H325" s="14">
        <f t="shared" si="61"/>
        <v>0</v>
      </c>
      <c r="I325" s="14">
        <f t="shared" si="62"/>
        <v>0</v>
      </c>
      <c r="J325" s="7">
        <f>'Match Score and Team Input'!M325</f>
        <v>0</v>
      </c>
      <c r="K325" s="7">
        <f t="shared" si="63"/>
        <v>0</v>
      </c>
      <c r="L325" s="7">
        <f t="shared" si="64"/>
        <v>0</v>
      </c>
      <c r="M325" s="7">
        <f t="shared" si="65"/>
        <v>0</v>
      </c>
      <c r="N325" s="7" t="s">
        <v>18</v>
      </c>
      <c r="O325" s="7">
        <f t="shared" si="66"/>
        <v>0</v>
      </c>
      <c r="P325" s="7">
        <f t="shared" si="67"/>
        <v>0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</row>
    <row r="326" spans="1:132">
      <c r="A326" s="12">
        <v>325</v>
      </c>
      <c r="B326" s="12"/>
      <c r="C326" s="14">
        <f>'Match Score and Team Input'!J326</f>
        <v>0</v>
      </c>
      <c r="D326" s="14">
        <f t="shared" si="58"/>
        <v>0</v>
      </c>
      <c r="E326" s="14">
        <f t="shared" si="59"/>
        <v>0</v>
      </c>
      <c r="F326" s="14">
        <f t="shared" si="60"/>
        <v>0</v>
      </c>
      <c r="G326" s="14" t="s">
        <v>18</v>
      </c>
      <c r="H326" s="14">
        <f t="shared" si="61"/>
        <v>0</v>
      </c>
      <c r="I326" s="14">
        <f t="shared" si="62"/>
        <v>0</v>
      </c>
      <c r="J326" s="7">
        <f>'Match Score and Team Input'!M326</f>
        <v>0</v>
      </c>
      <c r="K326" s="7">
        <f t="shared" si="63"/>
        <v>0</v>
      </c>
      <c r="L326" s="7">
        <f t="shared" si="64"/>
        <v>0</v>
      </c>
      <c r="M326" s="7">
        <f t="shared" si="65"/>
        <v>0</v>
      </c>
      <c r="N326" s="7" t="s">
        <v>18</v>
      </c>
      <c r="O326" s="7">
        <f t="shared" si="66"/>
        <v>0</v>
      </c>
      <c r="P326" s="7">
        <f t="shared" si="67"/>
        <v>0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</row>
    <row r="327" spans="1:132">
      <c r="A327" s="12">
        <v>326</v>
      </c>
      <c r="B327" s="12"/>
      <c r="C327" s="14">
        <f>'Match Score and Team Input'!J327</f>
        <v>0</v>
      </c>
      <c r="D327" s="14">
        <f t="shared" si="58"/>
        <v>0</v>
      </c>
      <c r="E327" s="14">
        <f t="shared" si="59"/>
        <v>0</v>
      </c>
      <c r="F327" s="14">
        <f t="shared" si="60"/>
        <v>0</v>
      </c>
      <c r="G327" s="14" t="s">
        <v>18</v>
      </c>
      <c r="H327" s="14">
        <f t="shared" si="61"/>
        <v>0</v>
      </c>
      <c r="I327" s="14">
        <f t="shared" si="62"/>
        <v>0</v>
      </c>
      <c r="J327" s="7">
        <f>'Match Score and Team Input'!M327</f>
        <v>0</v>
      </c>
      <c r="K327" s="7">
        <f t="shared" si="63"/>
        <v>0</v>
      </c>
      <c r="L327" s="7">
        <f t="shared" si="64"/>
        <v>0</v>
      </c>
      <c r="M327" s="7">
        <f t="shared" si="65"/>
        <v>0</v>
      </c>
      <c r="N327" s="7" t="s">
        <v>18</v>
      </c>
      <c r="O327" s="7">
        <f t="shared" si="66"/>
        <v>0</v>
      </c>
      <c r="P327" s="7">
        <f t="shared" si="67"/>
        <v>0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</row>
    <row r="328" spans="1:132">
      <c r="A328" s="12">
        <v>327</v>
      </c>
      <c r="B328" s="12"/>
      <c r="C328" s="14">
        <f>'Match Score and Team Input'!J328</f>
        <v>0</v>
      </c>
      <c r="D328" s="14">
        <f t="shared" si="58"/>
        <v>0</v>
      </c>
      <c r="E328" s="14">
        <f t="shared" si="59"/>
        <v>0</v>
      </c>
      <c r="F328" s="14">
        <f t="shared" si="60"/>
        <v>0</v>
      </c>
      <c r="G328" s="14" t="s">
        <v>18</v>
      </c>
      <c r="H328" s="14">
        <f t="shared" si="61"/>
        <v>0</v>
      </c>
      <c r="I328" s="14">
        <f t="shared" si="62"/>
        <v>0</v>
      </c>
      <c r="J328" s="7">
        <f>'Match Score and Team Input'!M328</f>
        <v>0</v>
      </c>
      <c r="K328" s="7">
        <f t="shared" si="63"/>
        <v>0</v>
      </c>
      <c r="L328" s="7">
        <f t="shared" si="64"/>
        <v>0</v>
      </c>
      <c r="M328" s="7">
        <f t="shared" si="65"/>
        <v>0</v>
      </c>
      <c r="N328" s="7" t="s">
        <v>18</v>
      </c>
      <c r="O328" s="7">
        <f t="shared" si="66"/>
        <v>0</v>
      </c>
      <c r="P328" s="7">
        <f t="shared" si="67"/>
        <v>0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</row>
    <row r="329" spans="1:132">
      <c r="A329" s="12">
        <v>328</v>
      </c>
      <c r="B329" s="12"/>
      <c r="C329" s="14">
        <f>'Match Score and Team Input'!J329</f>
        <v>0</v>
      </c>
      <c r="D329" s="14">
        <f t="shared" si="58"/>
        <v>0</v>
      </c>
      <c r="E329" s="14">
        <f t="shared" si="59"/>
        <v>0</v>
      </c>
      <c r="F329" s="14">
        <f t="shared" si="60"/>
        <v>0</v>
      </c>
      <c r="G329" s="14" t="s">
        <v>18</v>
      </c>
      <c r="H329" s="14">
        <f t="shared" si="61"/>
        <v>0</v>
      </c>
      <c r="I329" s="14">
        <f t="shared" si="62"/>
        <v>0</v>
      </c>
      <c r="J329" s="7">
        <f>'Match Score and Team Input'!M329</f>
        <v>0</v>
      </c>
      <c r="K329" s="7">
        <f t="shared" si="63"/>
        <v>0</v>
      </c>
      <c r="L329" s="7">
        <f t="shared" si="64"/>
        <v>0</v>
      </c>
      <c r="M329" s="7">
        <f t="shared" si="65"/>
        <v>0</v>
      </c>
      <c r="N329" s="7" t="s">
        <v>18</v>
      </c>
      <c r="O329" s="7">
        <f t="shared" si="66"/>
        <v>0</v>
      </c>
      <c r="P329" s="7">
        <f t="shared" si="67"/>
        <v>0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</row>
    <row r="330" spans="1:132">
      <c r="A330" s="12">
        <v>329</v>
      </c>
      <c r="B330" s="12"/>
      <c r="C330" s="14">
        <f>'Match Score and Team Input'!J330</f>
        <v>0</v>
      </c>
      <c r="D330" s="14">
        <f t="shared" si="58"/>
        <v>0</v>
      </c>
      <c r="E330" s="14">
        <f t="shared" si="59"/>
        <v>0</v>
      </c>
      <c r="F330" s="14">
        <f t="shared" si="60"/>
        <v>0</v>
      </c>
      <c r="G330" s="14" t="s">
        <v>18</v>
      </c>
      <c r="H330" s="14">
        <f t="shared" si="61"/>
        <v>0</v>
      </c>
      <c r="I330" s="14">
        <f t="shared" si="62"/>
        <v>0</v>
      </c>
      <c r="J330" s="7">
        <f>'Match Score and Team Input'!M330</f>
        <v>0</v>
      </c>
      <c r="K330" s="7">
        <f t="shared" si="63"/>
        <v>0</v>
      </c>
      <c r="L330" s="7">
        <f t="shared" si="64"/>
        <v>0</v>
      </c>
      <c r="M330" s="7">
        <f t="shared" si="65"/>
        <v>0</v>
      </c>
      <c r="N330" s="7" t="s">
        <v>18</v>
      </c>
      <c r="O330" s="7">
        <f t="shared" si="66"/>
        <v>0</v>
      </c>
      <c r="P330" s="7">
        <f t="shared" si="67"/>
        <v>0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</row>
    <row r="331" spans="1:132">
      <c r="A331" s="12">
        <v>330</v>
      </c>
      <c r="B331" s="12"/>
      <c r="C331" s="14">
        <f>'Match Score and Team Input'!J331</f>
        <v>0</v>
      </c>
      <c r="D331" s="14">
        <f t="shared" si="58"/>
        <v>0</v>
      </c>
      <c r="E331" s="14">
        <f t="shared" si="59"/>
        <v>0</v>
      </c>
      <c r="F331" s="14">
        <f t="shared" si="60"/>
        <v>0</v>
      </c>
      <c r="G331" s="14" t="s">
        <v>18</v>
      </c>
      <c r="H331" s="14">
        <f t="shared" si="61"/>
        <v>0</v>
      </c>
      <c r="I331" s="14">
        <f t="shared" si="62"/>
        <v>0</v>
      </c>
      <c r="J331" s="7">
        <f>'Match Score and Team Input'!M331</f>
        <v>0</v>
      </c>
      <c r="K331" s="7">
        <f t="shared" si="63"/>
        <v>0</v>
      </c>
      <c r="L331" s="7">
        <f t="shared" si="64"/>
        <v>0</v>
      </c>
      <c r="M331" s="7">
        <f t="shared" si="65"/>
        <v>0</v>
      </c>
      <c r="N331" s="7" t="s">
        <v>18</v>
      </c>
      <c r="O331" s="7">
        <f t="shared" si="66"/>
        <v>0</v>
      </c>
      <c r="P331" s="7">
        <f t="shared" si="67"/>
        <v>0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</row>
    <row r="332" spans="1:132">
      <c r="A332" s="12">
        <v>331</v>
      </c>
      <c r="B332" s="12"/>
      <c r="C332" s="14">
        <f>'Match Score and Team Input'!J332</f>
        <v>0</v>
      </c>
      <c r="D332" s="14">
        <f t="shared" si="58"/>
        <v>0</v>
      </c>
      <c r="E332" s="14">
        <f t="shared" si="59"/>
        <v>0</v>
      </c>
      <c r="F332" s="14">
        <f t="shared" si="60"/>
        <v>0</v>
      </c>
      <c r="G332" s="14" t="s">
        <v>18</v>
      </c>
      <c r="H332" s="14">
        <f t="shared" si="61"/>
        <v>0</v>
      </c>
      <c r="I332" s="14">
        <f t="shared" si="62"/>
        <v>0</v>
      </c>
      <c r="J332" s="7">
        <f>'Match Score and Team Input'!M332</f>
        <v>0</v>
      </c>
      <c r="K332" s="7">
        <f t="shared" si="63"/>
        <v>0</v>
      </c>
      <c r="L332" s="7">
        <f t="shared" si="64"/>
        <v>0</v>
      </c>
      <c r="M332" s="7">
        <f t="shared" si="65"/>
        <v>0</v>
      </c>
      <c r="N332" s="7" t="s">
        <v>18</v>
      </c>
      <c r="O332" s="7">
        <f t="shared" si="66"/>
        <v>0</v>
      </c>
      <c r="P332" s="7">
        <f t="shared" si="67"/>
        <v>0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</row>
    <row r="333" spans="1:132">
      <c r="A333" s="12">
        <v>332</v>
      </c>
      <c r="B333" s="12"/>
      <c r="C333" s="14">
        <f>'Match Score and Team Input'!J333</f>
        <v>0</v>
      </c>
      <c r="D333" s="14">
        <f t="shared" si="58"/>
        <v>0</v>
      </c>
      <c r="E333" s="14">
        <f t="shared" si="59"/>
        <v>0</v>
      </c>
      <c r="F333" s="14">
        <f t="shared" si="60"/>
        <v>0</v>
      </c>
      <c r="G333" s="14" t="s">
        <v>18</v>
      </c>
      <c r="H333" s="14">
        <f t="shared" si="61"/>
        <v>0</v>
      </c>
      <c r="I333" s="14">
        <f t="shared" si="62"/>
        <v>0</v>
      </c>
      <c r="J333" s="7">
        <f>'Match Score and Team Input'!M333</f>
        <v>0</v>
      </c>
      <c r="K333" s="7">
        <f t="shared" si="63"/>
        <v>0</v>
      </c>
      <c r="L333" s="7">
        <f t="shared" si="64"/>
        <v>0</v>
      </c>
      <c r="M333" s="7">
        <f t="shared" si="65"/>
        <v>0</v>
      </c>
      <c r="N333" s="7" t="s">
        <v>18</v>
      </c>
      <c r="O333" s="7">
        <f t="shared" si="66"/>
        <v>0</v>
      </c>
      <c r="P333" s="7">
        <f t="shared" si="67"/>
        <v>0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</row>
    <row r="334" spans="1:132">
      <c r="A334" s="12">
        <v>333</v>
      </c>
      <c r="B334" s="12"/>
      <c r="C334" s="14">
        <f>'Match Score and Team Input'!J334</f>
        <v>0</v>
      </c>
      <c r="D334" s="14">
        <f t="shared" si="58"/>
        <v>0</v>
      </c>
      <c r="E334" s="14">
        <f t="shared" si="59"/>
        <v>0</v>
      </c>
      <c r="F334" s="14">
        <f t="shared" si="60"/>
        <v>0</v>
      </c>
      <c r="G334" s="14" t="s">
        <v>18</v>
      </c>
      <c r="H334" s="14">
        <f t="shared" si="61"/>
        <v>0</v>
      </c>
      <c r="I334" s="14">
        <f t="shared" si="62"/>
        <v>0</v>
      </c>
      <c r="J334" s="7">
        <f>'Match Score and Team Input'!M334</f>
        <v>0</v>
      </c>
      <c r="K334" s="7">
        <f t="shared" si="63"/>
        <v>0</v>
      </c>
      <c r="L334" s="7">
        <f t="shared" si="64"/>
        <v>0</v>
      </c>
      <c r="M334" s="7">
        <f t="shared" si="65"/>
        <v>0</v>
      </c>
      <c r="N334" s="7" t="s">
        <v>18</v>
      </c>
      <c r="O334" s="7">
        <f t="shared" si="66"/>
        <v>0</v>
      </c>
      <c r="P334" s="7">
        <f t="shared" si="67"/>
        <v>0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</row>
    <row r="335" spans="1:132">
      <c r="A335" s="12">
        <v>334</v>
      </c>
      <c r="B335" s="12"/>
      <c r="C335" s="14">
        <f>'Match Score and Team Input'!J335</f>
        <v>0</v>
      </c>
      <c r="D335" s="14">
        <f t="shared" si="58"/>
        <v>0</v>
      </c>
      <c r="E335" s="14">
        <f t="shared" si="59"/>
        <v>0</v>
      </c>
      <c r="F335" s="14">
        <f t="shared" si="60"/>
        <v>0</v>
      </c>
      <c r="G335" s="14" t="s">
        <v>18</v>
      </c>
      <c r="H335" s="14">
        <f t="shared" si="61"/>
        <v>0</v>
      </c>
      <c r="I335" s="14">
        <f t="shared" si="62"/>
        <v>0</v>
      </c>
      <c r="J335" s="7">
        <f>'Match Score and Team Input'!M335</f>
        <v>0</v>
      </c>
      <c r="K335" s="7">
        <f t="shared" si="63"/>
        <v>0</v>
      </c>
      <c r="L335" s="7">
        <f t="shared" si="64"/>
        <v>0</v>
      </c>
      <c r="M335" s="7">
        <f t="shared" si="65"/>
        <v>0</v>
      </c>
      <c r="N335" s="7" t="s">
        <v>18</v>
      </c>
      <c r="O335" s="7">
        <f t="shared" si="66"/>
        <v>0</v>
      </c>
      <c r="P335" s="7">
        <f t="shared" si="67"/>
        <v>0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</row>
    <row r="336" spans="1:132">
      <c r="A336" s="12">
        <v>335</v>
      </c>
      <c r="B336" s="12"/>
      <c r="C336" s="14">
        <f>'Match Score and Team Input'!J336</f>
        <v>0</v>
      </c>
      <c r="D336" s="14">
        <f t="shared" si="58"/>
        <v>0</v>
      </c>
      <c r="E336" s="14">
        <f t="shared" si="59"/>
        <v>0</v>
      </c>
      <c r="F336" s="14">
        <f t="shared" si="60"/>
        <v>0</v>
      </c>
      <c r="G336" s="14" t="s">
        <v>18</v>
      </c>
      <c r="H336" s="14">
        <f t="shared" si="61"/>
        <v>0</v>
      </c>
      <c r="I336" s="14">
        <f t="shared" si="62"/>
        <v>0</v>
      </c>
      <c r="J336" s="7">
        <f>'Match Score and Team Input'!M336</f>
        <v>0</v>
      </c>
      <c r="K336" s="7">
        <f t="shared" si="63"/>
        <v>0</v>
      </c>
      <c r="L336" s="7">
        <f t="shared" si="64"/>
        <v>0</v>
      </c>
      <c r="M336" s="7">
        <f t="shared" si="65"/>
        <v>0</v>
      </c>
      <c r="N336" s="7" t="s">
        <v>18</v>
      </c>
      <c r="O336" s="7">
        <f t="shared" si="66"/>
        <v>0</v>
      </c>
      <c r="P336" s="7">
        <f t="shared" si="67"/>
        <v>0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</row>
    <row r="337" spans="1:132">
      <c r="A337" s="12">
        <v>336</v>
      </c>
      <c r="B337" s="12"/>
      <c r="C337" s="14">
        <f>'Match Score and Team Input'!J337</f>
        <v>0</v>
      </c>
      <c r="D337" s="14">
        <f t="shared" si="58"/>
        <v>0</v>
      </c>
      <c r="E337" s="14">
        <f t="shared" si="59"/>
        <v>0</v>
      </c>
      <c r="F337" s="14">
        <f t="shared" si="60"/>
        <v>0</v>
      </c>
      <c r="G337" s="14" t="s">
        <v>18</v>
      </c>
      <c r="H337" s="14">
        <f t="shared" si="61"/>
        <v>0</v>
      </c>
      <c r="I337" s="14">
        <f t="shared" si="62"/>
        <v>0</v>
      </c>
      <c r="J337" s="7">
        <f>'Match Score and Team Input'!M337</f>
        <v>0</v>
      </c>
      <c r="K337" s="7">
        <f t="shared" si="63"/>
        <v>0</v>
      </c>
      <c r="L337" s="7">
        <f t="shared" si="64"/>
        <v>0</v>
      </c>
      <c r="M337" s="7">
        <f t="shared" si="65"/>
        <v>0</v>
      </c>
      <c r="N337" s="7" t="s">
        <v>18</v>
      </c>
      <c r="O337" s="7">
        <f t="shared" si="66"/>
        <v>0</v>
      </c>
      <c r="P337" s="7">
        <f t="shared" si="67"/>
        <v>0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</row>
    <row r="338" spans="1:132">
      <c r="A338" s="12">
        <v>337</v>
      </c>
      <c r="B338" s="12"/>
      <c r="C338" s="14">
        <f>'Match Score and Team Input'!J338</f>
        <v>0</v>
      </c>
      <c r="D338" s="14">
        <f t="shared" si="58"/>
        <v>0</v>
      </c>
      <c r="E338" s="14">
        <f t="shared" si="59"/>
        <v>0</v>
      </c>
      <c r="F338" s="14">
        <f t="shared" si="60"/>
        <v>0</v>
      </c>
      <c r="G338" s="14" t="s">
        <v>18</v>
      </c>
      <c r="H338" s="14">
        <f t="shared" si="61"/>
        <v>0</v>
      </c>
      <c r="I338" s="14">
        <f t="shared" si="62"/>
        <v>0</v>
      </c>
      <c r="J338" s="7">
        <f>'Match Score and Team Input'!M338</f>
        <v>0</v>
      </c>
      <c r="K338" s="7">
        <f t="shared" si="63"/>
        <v>0</v>
      </c>
      <c r="L338" s="7">
        <f t="shared" si="64"/>
        <v>0</v>
      </c>
      <c r="M338" s="7">
        <f t="shared" si="65"/>
        <v>0</v>
      </c>
      <c r="N338" s="7" t="s">
        <v>18</v>
      </c>
      <c r="O338" s="7">
        <f t="shared" si="66"/>
        <v>0</v>
      </c>
      <c r="P338" s="7">
        <f t="shared" si="67"/>
        <v>0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</row>
    <row r="339" spans="1:132">
      <c r="A339" s="12">
        <v>338</v>
      </c>
      <c r="B339" s="12"/>
      <c r="C339" s="14">
        <f>'Match Score and Team Input'!J339</f>
        <v>0</v>
      </c>
      <c r="D339" s="14">
        <f t="shared" si="58"/>
        <v>0</v>
      </c>
      <c r="E339" s="14">
        <f t="shared" si="59"/>
        <v>0</v>
      </c>
      <c r="F339" s="14">
        <f t="shared" si="60"/>
        <v>0</v>
      </c>
      <c r="G339" s="14" t="s">
        <v>18</v>
      </c>
      <c r="H339" s="14">
        <f t="shared" si="61"/>
        <v>0</v>
      </c>
      <c r="I339" s="14">
        <f t="shared" si="62"/>
        <v>0</v>
      </c>
      <c r="J339" s="7">
        <f>'Match Score and Team Input'!M339</f>
        <v>0</v>
      </c>
      <c r="K339" s="7">
        <f t="shared" si="63"/>
        <v>0</v>
      </c>
      <c r="L339" s="7">
        <f t="shared" si="64"/>
        <v>0</v>
      </c>
      <c r="M339" s="7">
        <f t="shared" si="65"/>
        <v>0</v>
      </c>
      <c r="N339" s="7" t="s">
        <v>18</v>
      </c>
      <c r="O339" s="7">
        <f t="shared" si="66"/>
        <v>0</v>
      </c>
      <c r="P339" s="7">
        <f t="shared" si="67"/>
        <v>0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</row>
    <row r="340" spans="1:132">
      <c r="A340" s="12">
        <v>339</v>
      </c>
      <c r="B340" s="12"/>
      <c r="C340" s="14">
        <f>'Match Score and Team Input'!J340</f>
        <v>0</v>
      </c>
      <c r="D340" s="14">
        <f t="shared" si="58"/>
        <v>0</v>
      </c>
      <c r="E340" s="14">
        <f t="shared" si="59"/>
        <v>0</v>
      </c>
      <c r="F340" s="14">
        <f t="shared" si="60"/>
        <v>0</v>
      </c>
      <c r="G340" s="14" t="s">
        <v>18</v>
      </c>
      <c r="H340" s="14">
        <f t="shared" si="61"/>
        <v>0</v>
      </c>
      <c r="I340" s="14">
        <f t="shared" si="62"/>
        <v>0</v>
      </c>
      <c r="J340" s="7">
        <f>'Match Score and Team Input'!M340</f>
        <v>0</v>
      </c>
      <c r="K340" s="7">
        <f t="shared" si="63"/>
        <v>0</v>
      </c>
      <c r="L340" s="7">
        <f t="shared" si="64"/>
        <v>0</v>
      </c>
      <c r="M340" s="7">
        <f t="shared" si="65"/>
        <v>0</v>
      </c>
      <c r="N340" s="7" t="s">
        <v>18</v>
      </c>
      <c r="O340" s="7">
        <f t="shared" si="66"/>
        <v>0</v>
      </c>
      <c r="P340" s="7">
        <f t="shared" si="67"/>
        <v>0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</row>
    <row r="341" spans="1:132">
      <c r="A341" s="12">
        <v>340</v>
      </c>
      <c r="B341" s="12"/>
      <c r="C341" s="14">
        <f>'Match Score and Team Input'!J341</f>
        <v>0</v>
      </c>
      <c r="D341" s="14">
        <f t="shared" si="58"/>
        <v>0</v>
      </c>
      <c r="E341" s="14">
        <f t="shared" si="59"/>
        <v>0</v>
      </c>
      <c r="F341" s="14">
        <f t="shared" si="60"/>
        <v>0</v>
      </c>
      <c r="G341" s="14" t="s">
        <v>18</v>
      </c>
      <c r="H341" s="14">
        <f t="shared" si="61"/>
        <v>0</v>
      </c>
      <c r="I341" s="14">
        <f t="shared" si="62"/>
        <v>0</v>
      </c>
      <c r="J341" s="7">
        <f>'Match Score and Team Input'!M341</f>
        <v>0</v>
      </c>
      <c r="K341" s="7">
        <f t="shared" si="63"/>
        <v>0</v>
      </c>
      <c r="L341" s="7">
        <f t="shared" si="64"/>
        <v>0</v>
      </c>
      <c r="M341" s="7">
        <f t="shared" si="65"/>
        <v>0</v>
      </c>
      <c r="N341" s="7" t="s">
        <v>18</v>
      </c>
      <c r="O341" s="7">
        <f t="shared" si="66"/>
        <v>0</v>
      </c>
      <c r="P341" s="7">
        <f t="shared" si="67"/>
        <v>0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</row>
    <row r="342" spans="1:132">
      <c r="A342" s="12">
        <v>341</v>
      </c>
      <c r="B342" s="12"/>
      <c r="C342" s="14">
        <f>'Match Score and Team Input'!J342</f>
        <v>0</v>
      </c>
      <c r="D342" s="14">
        <f t="shared" si="58"/>
        <v>0</v>
      </c>
      <c r="E342" s="14">
        <f t="shared" si="59"/>
        <v>0</v>
      </c>
      <c r="F342" s="14">
        <f t="shared" si="60"/>
        <v>0</v>
      </c>
      <c r="G342" s="14" t="s">
        <v>18</v>
      </c>
      <c r="H342" s="14">
        <f t="shared" si="61"/>
        <v>0</v>
      </c>
      <c r="I342" s="14">
        <f t="shared" si="62"/>
        <v>0</v>
      </c>
      <c r="J342" s="7">
        <f>'Match Score and Team Input'!M342</f>
        <v>0</v>
      </c>
      <c r="K342" s="7">
        <f t="shared" si="63"/>
        <v>0</v>
      </c>
      <c r="L342" s="7">
        <f t="shared" si="64"/>
        <v>0</v>
      </c>
      <c r="M342" s="7">
        <f t="shared" si="65"/>
        <v>0</v>
      </c>
      <c r="N342" s="7" t="s">
        <v>18</v>
      </c>
      <c r="O342" s="7">
        <f t="shared" si="66"/>
        <v>0</v>
      </c>
      <c r="P342" s="7">
        <f t="shared" si="67"/>
        <v>0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</row>
    <row r="343" spans="1:132">
      <c r="A343" s="12">
        <v>342</v>
      </c>
      <c r="B343" s="12"/>
      <c r="C343" s="14">
        <f>'Match Score and Team Input'!J343</f>
        <v>0</v>
      </c>
      <c r="D343" s="14">
        <f t="shared" si="58"/>
        <v>0</v>
      </c>
      <c r="E343" s="14">
        <f t="shared" si="59"/>
        <v>0</v>
      </c>
      <c r="F343" s="14">
        <f t="shared" si="60"/>
        <v>0</v>
      </c>
      <c r="G343" s="14" t="s">
        <v>18</v>
      </c>
      <c r="H343" s="14">
        <f t="shared" si="61"/>
        <v>0</v>
      </c>
      <c r="I343" s="14">
        <f t="shared" si="62"/>
        <v>0</v>
      </c>
      <c r="J343" s="7">
        <f>'Match Score and Team Input'!M343</f>
        <v>0</v>
      </c>
      <c r="K343" s="7">
        <f t="shared" si="63"/>
        <v>0</v>
      </c>
      <c r="L343" s="7">
        <f t="shared" si="64"/>
        <v>0</v>
      </c>
      <c r="M343" s="7">
        <f t="shared" si="65"/>
        <v>0</v>
      </c>
      <c r="N343" s="7" t="s">
        <v>18</v>
      </c>
      <c r="O343" s="7">
        <f t="shared" si="66"/>
        <v>0</v>
      </c>
      <c r="P343" s="7">
        <f t="shared" si="67"/>
        <v>0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</row>
    <row r="344" spans="1:132">
      <c r="A344" s="12">
        <v>343</v>
      </c>
      <c r="B344" s="12"/>
      <c r="C344" s="14">
        <f>'Match Score and Team Input'!J344</f>
        <v>0</v>
      </c>
      <c r="D344" s="14">
        <f t="shared" ref="D344:D401" si="68">C344</f>
        <v>0</v>
      </c>
      <c r="E344" s="14">
        <f t="shared" ref="E344:E401" si="69">D344</f>
        <v>0</v>
      </c>
      <c r="F344" s="14">
        <f t="shared" ref="F344:F401" si="70">AVERAGE(C344:E344)</f>
        <v>0</v>
      </c>
      <c r="G344" s="14" t="s">
        <v>18</v>
      </c>
      <c r="H344" s="14">
        <f t="shared" ref="H344:H401" si="71">P344</f>
        <v>0</v>
      </c>
      <c r="I344" s="14">
        <f t="shared" ref="I344:I401" si="72">F344</f>
        <v>0</v>
      </c>
      <c r="J344" s="7">
        <f>'Match Score and Team Input'!M344</f>
        <v>0</v>
      </c>
      <c r="K344" s="7">
        <f t="shared" ref="K344:K401" si="73">J344</f>
        <v>0</v>
      </c>
      <c r="L344" s="7">
        <f t="shared" ref="L344:L401" si="74">K344</f>
        <v>0</v>
      </c>
      <c r="M344" s="7">
        <f t="shared" ref="M344:M401" si="75">AVERAGE(J344:L344)</f>
        <v>0</v>
      </c>
      <c r="N344" s="7" t="s">
        <v>18</v>
      </c>
      <c r="O344" s="7">
        <f t="shared" ref="O344:O401" si="76">I344</f>
        <v>0</v>
      </c>
      <c r="P344" s="7">
        <f t="shared" ref="P344:P401" si="77">M344</f>
        <v>0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</row>
    <row r="345" spans="1:132">
      <c r="A345" s="12">
        <v>344</v>
      </c>
      <c r="B345" s="12"/>
      <c r="C345" s="14">
        <f>'Match Score and Team Input'!J345</f>
        <v>0</v>
      </c>
      <c r="D345" s="14">
        <f t="shared" si="68"/>
        <v>0</v>
      </c>
      <c r="E345" s="14">
        <f t="shared" si="69"/>
        <v>0</v>
      </c>
      <c r="F345" s="14">
        <f t="shared" si="70"/>
        <v>0</v>
      </c>
      <c r="G345" s="14" t="s">
        <v>18</v>
      </c>
      <c r="H345" s="14">
        <f t="shared" si="71"/>
        <v>0</v>
      </c>
      <c r="I345" s="14">
        <f t="shared" si="72"/>
        <v>0</v>
      </c>
      <c r="J345" s="7">
        <f>'Match Score and Team Input'!M345</f>
        <v>0</v>
      </c>
      <c r="K345" s="7">
        <f t="shared" si="73"/>
        <v>0</v>
      </c>
      <c r="L345" s="7">
        <f t="shared" si="74"/>
        <v>0</v>
      </c>
      <c r="M345" s="7">
        <f t="shared" si="75"/>
        <v>0</v>
      </c>
      <c r="N345" s="7" t="s">
        <v>18</v>
      </c>
      <c r="O345" s="7">
        <f t="shared" si="76"/>
        <v>0</v>
      </c>
      <c r="P345" s="7">
        <f t="shared" si="77"/>
        <v>0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</row>
    <row r="346" spans="1:132">
      <c r="A346" s="12">
        <v>345</v>
      </c>
      <c r="B346" s="12"/>
      <c r="C346" s="14">
        <f>'Match Score and Team Input'!J346</f>
        <v>0</v>
      </c>
      <c r="D346" s="14">
        <f t="shared" si="68"/>
        <v>0</v>
      </c>
      <c r="E346" s="14">
        <f t="shared" si="69"/>
        <v>0</v>
      </c>
      <c r="F346" s="14">
        <f t="shared" si="70"/>
        <v>0</v>
      </c>
      <c r="G346" s="14" t="s">
        <v>18</v>
      </c>
      <c r="H346" s="14">
        <f t="shared" si="71"/>
        <v>0</v>
      </c>
      <c r="I346" s="14">
        <f t="shared" si="72"/>
        <v>0</v>
      </c>
      <c r="J346" s="7">
        <f>'Match Score and Team Input'!M346</f>
        <v>0</v>
      </c>
      <c r="K346" s="7">
        <f t="shared" si="73"/>
        <v>0</v>
      </c>
      <c r="L346" s="7">
        <f t="shared" si="74"/>
        <v>0</v>
      </c>
      <c r="M346" s="7">
        <f t="shared" si="75"/>
        <v>0</v>
      </c>
      <c r="N346" s="7" t="s">
        <v>18</v>
      </c>
      <c r="O346" s="7">
        <f t="shared" si="76"/>
        <v>0</v>
      </c>
      <c r="P346" s="7">
        <f t="shared" si="77"/>
        <v>0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</row>
    <row r="347" spans="1:132">
      <c r="A347" s="12">
        <v>346</v>
      </c>
      <c r="B347" s="12"/>
      <c r="C347" s="14">
        <f>'Match Score and Team Input'!J347</f>
        <v>0</v>
      </c>
      <c r="D347" s="14">
        <f t="shared" si="68"/>
        <v>0</v>
      </c>
      <c r="E347" s="14">
        <f t="shared" si="69"/>
        <v>0</v>
      </c>
      <c r="F347" s="14">
        <f t="shared" si="70"/>
        <v>0</v>
      </c>
      <c r="G347" s="14" t="s">
        <v>18</v>
      </c>
      <c r="H347" s="14">
        <f t="shared" si="71"/>
        <v>0</v>
      </c>
      <c r="I347" s="14">
        <f t="shared" si="72"/>
        <v>0</v>
      </c>
      <c r="J347" s="7">
        <f>'Match Score and Team Input'!M347</f>
        <v>0</v>
      </c>
      <c r="K347" s="7">
        <f t="shared" si="73"/>
        <v>0</v>
      </c>
      <c r="L347" s="7">
        <f t="shared" si="74"/>
        <v>0</v>
      </c>
      <c r="M347" s="7">
        <f t="shared" si="75"/>
        <v>0</v>
      </c>
      <c r="N347" s="7" t="s">
        <v>18</v>
      </c>
      <c r="O347" s="7">
        <f t="shared" si="76"/>
        <v>0</v>
      </c>
      <c r="P347" s="7">
        <f t="shared" si="77"/>
        <v>0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</row>
    <row r="348" spans="1:132">
      <c r="A348" s="12">
        <v>347</v>
      </c>
      <c r="B348" s="12"/>
      <c r="C348" s="14">
        <f>'Match Score and Team Input'!J348</f>
        <v>0</v>
      </c>
      <c r="D348" s="14">
        <f t="shared" si="68"/>
        <v>0</v>
      </c>
      <c r="E348" s="14">
        <f t="shared" si="69"/>
        <v>0</v>
      </c>
      <c r="F348" s="14">
        <f t="shared" si="70"/>
        <v>0</v>
      </c>
      <c r="G348" s="14" t="s">
        <v>18</v>
      </c>
      <c r="H348" s="14">
        <f t="shared" si="71"/>
        <v>0</v>
      </c>
      <c r="I348" s="14">
        <f t="shared" si="72"/>
        <v>0</v>
      </c>
      <c r="J348" s="7">
        <f>'Match Score and Team Input'!M348</f>
        <v>0</v>
      </c>
      <c r="K348" s="7">
        <f t="shared" si="73"/>
        <v>0</v>
      </c>
      <c r="L348" s="7">
        <f t="shared" si="74"/>
        <v>0</v>
      </c>
      <c r="M348" s="7">
        <f t="shared" si="75"/>
        <v>0</v>
      </c>
      <c r="N348" s="7" t="s">
        <v>18</v>
      </c>
      <c r="O348" s="7">
        <f t="shared" si="76"/>
        <v>0</v>
      </c>
      <c r="P348" s="7">
        <f t="shared" si="77"/>
        <v>0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</row>
    <row r="349" spans="1:132">
      <c r="A349" s="12">
        <v>348</v>
      </c>
      <c r="B349" s="12"/>
      <c r="C349" s="14">
        <f>'Match Score and Team Input'!J349</f>
        <v>0</v>
      </c>
      <c r="D349" s="14">
        <f t="shared" si="68"/>
        <v>0</v>
      </c>
      <c r="E349" s="14">
        <f t="shared" si="69"/>
        <v>0</v>
      </c>
      <c r="F349" s="14">
        <f t="shared" si="70"/>
        <v>0</v>
      </c>
      <c r="G349" s="14" t="s">
        <v>18</v>
      </c>
      <c r="H349" s="14">
        <f t="shared" si="71"/>
        <v>0</v>
      </c>
      <c r="I349" s="14">
        <f t="shared" si="72"/>
        <v>0</v>
      </c>
      <c r="J349" s="7">
        <f>'Match Score and Team Input'!M349</f>
        <v>0</v>
      </c>
      <c r="K349" s="7">
        <f t="shared" si="73"/>
        <v>0</v>
      </c>
      <c r="L349" s="7">
        <f t="shared" si="74"/>
        <v>0</v>
      </c>
      <c r="M349" s="7">
        <f t="shared" si="75"/>
        <v>0</v>
      </c>
      <c r="N349" s="7" t="s">
        <v>18</v>
      </c>
      <c r="O349" s="7">
        <f t="shared" si="76"/>
        <v>0</v>
      </c>
      <c r="P349" s="7">
        <f t="shared" si="77"/>
        <v>0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</row>
    <row r="350" spans="1:132">
      <c r="A350" s="12">
        <v>349</v>
      </c>
      <c r="B350" s="12"/>
      <c r="C350" s="14">
        <f>'Match Score and Team Input'!J350</f>
        <v>0</v>
      </c>
      <c r="D350" s="14">
        <f t="shared" si="68"/>
        <v>0</v>
      </c>
      <c r="E350" s="14">
        <f t="shared" si="69"/>
        <v>0</v>
      </c>
      <c r="F350" s="14">
        <f t="shared" si="70"/>
        <v>0</v>
      </c>
      <c r="G350" s="14" t="s">
        <v>18</v>
      </c>
      <c r="H350" s="14">
        <f t="shared" si="71"/>
        <v>0</v>
      </c>
      <c r="I350" s="14">
        <f t="shared" si="72"/>
        <v>0</v>
      </c>
      <c r="J350" s="7">
        <f>'Match Score and Team Input'!M350</f>
        <v>0</v>
      </c>
      <c r="K350" s="7">
        <f t="shared" si="73"/>
        <v>0</v>
      </c>
      <c r="L350" s="7">
        <f t="shared" si="74"/>
        <v>0</v>
      </c>
      <c r="M350" s="7">
        <f t="shared" si="75"/>
        <v>0</v>
      </c>
      <c r="N350" s="7" t="s">
        <v>18</v>
      </c>
      <c r="O350" s="7">
        <f t="shared" si="76"/>
        <v>0</v>
      </c>
      <c r="P350" s="7">
        <f t="shared" si="77"/>
        <v>0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</row>
    <row r="351" spans="1:132">
      <c r="A351" s="12">
        <v>350</v>
      </c>
      <c r="B351" s="12"/>
      <c r="C351" s="14">
        <f>'Match Score and Team Input'!J351</f>
        <v>0</v>
      </c>
      <c r="D351" s="14">
        <f t="shared" si="68"/>
        <v>0</v>
      </c>
      <c r="E351" s="14">
        <f t="shared" si="69"/>
        <v>0</v>
      </c>
      <c r="F351" s="14">
        <f t="shared" si="70"/>
        <v>0</v>
      </c>
      <c r="G351" s="14" t="s">
        <v>18</v>
      </c>
      <c r="H351" s="14">
        <f t="shared" si="71"/>
        <v>0</v>
      </c>
      <c r="I351" s="14">
        <f t="shared" si="72"/>
        <v>0</v>
      </c>
      <c r="J351" s="7">
        <f>'Match Score and Team Input'!M351</f>
        <v>0</v>
      </c>
      <c r="K351" s="7">
        <f t="shared" si="73"/>
        <v>0</v>
      </c>
      <c r="L351" s="7">
        <f t="shared" si="74"/>
        <v>0</v>
      </c>
      <c r="M351" s="7">
        <f t="shared" si="75"/>
        <v>0</v>
      </c>
      <c r="N351" s="7" t="s">
        <v>18</v>
      </c>
      <c r="O351" s="7">
        <f t="shared" si="76"/>
        <v>0</v>
      </c>
      <c r="P351" s="7">
        <f t="shared" si="77"/>
        <v>0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</row>
    <row r="352" spans="1:132">
      <c r="A352" s="12">
        <v>351</v>
      </c>
      <c r="B352" s="12"/>
      <c r="C352" s="14">
        <f>'Match Score and Team Input'!J352</f>
        <v>0</v>
      </c>
      <c r="D352" s="14">
        <f t="shared" si="68"/>
        <v>0</v>
      </c>
      <c r="E352" s="14">
        <f t="shared" si="69"/>
        <v>0</v>
      </c>
      <c r="F352" s="14">
        <f t="shared" si="70"/>
        <v>0</v>
      </c>
      <c r="G352" s="14" t="s">
        <v>18</v>
      </c>
      <c r="H352" s="14">
        <f t="shared" si="71"/>
        <v>0</v>
      </c>
      <c r="I352" s="14">
        <f t="shared" si="72"/>
        <v>0</v>
      </c>
      <c r="J352" s="7">
        <f>'Match Score and Team Input'!M352</f>
        <v>0</v>
      </c>
      <c r="K352" s="7">
        <f t="shared" si="73"/>
        <v>0</v>
      </c>
      <c r="L352" s="7">
        <f t="shared" si="74"/>
        <v>0</v>
      </c>
      <c r="M352" s="7">
        <f t="shared" si="75"/>
        <v>0</v>
      </c>
      <c r="N352" s="7" t="s">
        <v>18</v>
      </c>
      <c r="O352" s="7">
        <f t="shared" si="76"/>
        <v>0</v>
      </c>
      <c r="P352" s="7">
        <f t="shared" si="77"/>
        <v>0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</row>
    <row r="353" spans="1:132">
      <c r="A353" s="12">
        <v>352</v>
      </c>
      <c r="B353" s="12"/>
      <c r="C353" s="14">
        <f>'Match Score and Team Input'!J353</f>
        <v>0</v>
      </c>
      <c r="D353" s="14">
        <f t="shared" si="68"/>
        <v>0</v>
      </c>
      <c r="E353" s="14">
        <f t="shared" si="69"/>
        <v>0</v>
      </c>
      <c r="F353" s="14">
        <f t="shared" si="70"/>
        <v>0</v>
      </c>
      <c r="G353" s="14" t="s">
        <v>18</v>
      </c>
      <c r="H353" s="14">
        <f t="shared" si="71"/>
        <v>0</v>
      </c>
      <c r="I353" s="14">
        <f t="shared" si="72"/>
        <v>0</v>
      </c>
      <c r="J353" s="7">
        <f>'Match Score and Team Input'!M353</f>
        <v>0</v>
      </c>
      <c r="K353" s="7">
        <f t="shared" si="73"/>
        <v>0</v>
      </c>
      <c r="L353" s="7">
        <f t="shared" si="74"/>
        <v>0</v>
      </c>
      <c r="M353" s="7">
        <f t="shared" si="75"/>
        <v>0</v>
      </c>
      <c r="N353" s="7" t="s">
        <v>18</v>
      </c>
      <c r="O353" s="7">
        <f t="shared" si="76"/>
        <v>0</v>
      </c>
      <c r="P353" s="7">
        <f t="shared" si="77"/>
        <v>0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</row>
    <row r="354" spans="1:132">
      <c r="A354" s="12">
        <v>353</v>
      </c>
      <c r="B354" s="12"/>
      <c r="C354" s="14">
        <f>'Match Score and Team Input'!J354</f>
        <v>0</v>
      </c>
      <c r="D354" s="14">
        <f t="shared" si="68"/>
        <v>0</v>
      </c>
      <c r="E354" s="14">
        <f t="shared" si="69"/>
        <v>0</v>
      </c>
      <c r="F354" s="14">
        <f t="shared" si="70"/>
        <v>0</v>
      </c>
      <c r="G354" s="14" t="s">
        <v>18</v>
      </c>
      <c r="H354" s="14">
        <f t="shared" si="71"/>
        <v>0</v>
      </c>
      <c r="I354" s="14">
        <f t="shared" si="72"/>
        <v>0</v>
      </c>
      <c r="J354" s="7">
        <f>'Match Score and Team Input'!M354</f>
        <v>0</v>
      </c>
      <c r="K354" s="7">
        <f t="shared" si="73"/>
        <v>0</v>
      </c>
      <c r="L354" s="7">
        <f t="shared" si="74"/>
        <v>0</v>
      </c>
      <c r="M354" s="7">
        <f t="shared" si="75"/>
        <v>0</v>
      </c>
      <c r="N354" s="7" t="s">
        <v>18</v>
      </c>
      <c r="O354" s="7">
        <f t="shared" si="76"/>
        <v>0</v>
      </c>
      <c r="P354" s="7">
        <f t="shared" si="77"/>
        <v>0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</row>
    <row r="355" spans="1:132">
      <c r="A355" s="12">
        <v>354</v>
      </c>
      <c r="B355" s="12"/>
      <c r="C355" s="14">
        <f>'Match Score and Team Input'!J355</f>
        <v>0</v>
      </c>
      <c r="D355" s="14">
        <f t="shared" si="68"/>
        <v>0</v>
      </c>
      <c r="E355" s="14">
        <f t="shared" si="69"/>
        <v>0</v>
      </c>
      <c r="F355" s="14">
        <f t="shared" si="70"/>
        <v>0</v>
      </c>
      <c r="G355" s="14" t="s">
        <v>18</v>
      </c>
      <c r="H355" s="14">
        <f t="shared" si="71"/>
        <v>0</v>
      </c>
      <c r="I355" s="14">
        <f t="shared" si="72"/>
        <v>0</v>
      </c>
      <c r="J355" s="7">
        <f>'Match Score and Team Input'!M355</f>
        <v>0</v>
      </c>
      <c r="K355" s="7">
        <f t="shared" si="73"/>
        <v>0</v>
      </c>
      <c r="L355" s="7">
        <f t="shared" si="74"/>
        <v>0</v>
      </c>
      <c r="M355" s="7">
        <f t="shared" si="75"/>
        <v>0</v>
      </c>
      <c r="N355" s="7" t="s">
        <v>18</v>
      </c>
      <c r="O355" s="7">
        <f t="shared" si="76"/>
        <v>0</v>
      </c>
      <c r="P355" s="7">
        <f t="shared" si="77"/>
        <v>0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</row>
    <row r="356" spans="1:132">
      <c r="A356" s="12">
        <v>355</v>
      </c>
      <c r="B356" s="12"/>
      <c r="C356" s="14">
        <f>'Match Score and Team Input'!J356</f>
        <v>0</v>
      </c>
      <c r="D356" s="14">
        <f t="shared" si="68"/>
        <v>0</v>
      </c>
      <c r="E356" s="14">
        <f t="shared" si="69"/>
        <v>0</v>
      </c>
      <c r="F356" s="14">
        <f t="shared" si="70"/>
        <v>0</v>
      </c>
      <c r="G356" s="14" t="s">
        <v>18</v>
      </c>
      <c r="H356" s="14">
        <f t="shared" si="71"/>
        <v>0</v>
      </c>
      <c r="I356" s="14">
        <f t="shared" si="72"/>
        <v>0</v>
      </c>
      <c r="J356" s="7">
        <f>'Match Score and Team Input'!M356</f>
        <v>0</v>
      </c>
      <c r="K356" s="7">
        <f t="shared" si="73"/>
        <v>0</v>
      </c>
      <c r="L356" s="7">
        <f t="shared" si="74"/>
        <v>0</v>
      </c>
      <c r="M356" s="7">
        <f t="shared" si="75"/>
        <v>0</v>
      </c>
      <c r="N356" s="7" t="s">
        <v>18</v>
      </c>
      <c r="O356" s="7">
        <f t="shared" si="76"/>
        <v>0</v>
      </c>
      <c r="P356" s="7">
        <f t="shared" si="77"/>
        <v>0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</row>
    <row r="357" spans="1:132">
      <c r="A357" s="12">
        <v>356</v>
      </c>
      <c r="B357" s="12"/>
      <c r="C357" s="14">
        <f>'Match Score and Team Input'!J357</f>
        <v>0</v>
      </c>
      <c r="D357" s="14">
        <f t="shared" si="68"/>
        <v>0</v>
      </c>
      <c r="E357" s="14">
        <f t="shared" si="69"/>
        <v>0</v>
      </c>
      <c r="F357" s="14">
        <f t="shared" si="70"/>
        <v>0</v>
      </c>
      <c r="G357" s="14" t="s">
        <v>18</v>
      </c>
      <c r="H357" s="14">
        <f t="shared" si="71"/>
        <v>0</v>
      </c>
      <c r="I357" s="14">
        <f t="shared" si="72"/>
        <v>0</v>
      </c>
      <c r="J357" s="7">
        <f>'Match Score and Team Input'!M357</f>
        <v>0</v>
      </c>
      <c r="K357" s="7">
        <f t="shared" si="73"/>
        <v>0</v>
      </c>
      <c r="L357" s="7">
        <f t="shared" si="74"/>
        <v>0</v>
      </c>
      <c r="M357" s="7">
        <f t="shared" si="75"/>
        <v>0</v>
      </c>
      <c r="N357" s="7" t="s">
        <v>18</v>
      </c>
      <c r="O357" s="7">
        <f t="shared" si="76"/>
        <v>0</v>
      </c>
      <c r="P357" s="7">
        <f t="shared" si="77"/>
        <v>0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</row>
    <row r="358" spans="1:132">
      <c r="A358" s="12">
        <v>357</v>
      </c>
      <c r="B358" s="12"/>
      <c r="C358" s="14">
        <f>'Match Score and Team Input'!J358</f>
        <v>0</v>
      </c>
      <c r="D358" s="14">
        <f t="shared" si="68"/>
        <v>0</v>
      </c>
      <c r="E358" s="14">
        <f t="shared" si="69"/>
        <v>0</v>
      </c>
      <c r="F358" s="14">
        <f t="shared" si="70"/>
        <v>0</v>
      </c>
      <c r="G358" s="14" t="s">
        <v>18</v>
      </c>
      <c r="H358" s="14">
        <f t="shared" si="71"/>
        <v>0</v>
      </c>
      <c r="I358" s="14">
        <f t="shared" si="72"/>
        <v>0</v>
      </c>
      <c r="J358" s="7">
        <f>'Match Score and Team Input'!M358</f>
        <v>0</v>
      </c>
      <c r="K358" s="7">
        <f t="shared" si="73"/>
        <v>0</v>
      </c>
      <c r="L358" s="7">
        <f t="shared" si="74"/>
        <v>0</v>
      </c>
      <c r="M358" s="7">
        <f t="shared" si="75"/>
        <v>0</v>
      </c>
      <c r="N358" s="7" t="s">
        <v>18</v>
      </c>
      <c r="O358" s="7">
        <f t="shared" si="76"/>
        <v>0</v>
      </c>
      <c r="P358" s="7">
        <f t="shared" si="77"/>
        <v>0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</row>
    <row r="359" spans="1:132">
      <c r="A359" s="12">
        <v>358</v>
      </c>
      <c r="B359" s="12"/>
      <c r="C359" s="14">
        <f>'Match Score and Team Input'!J359</f>
        <v>0</v>
      </c>
      <c r="D359" s="14">
        <f t="shared" si="68"/>
        <v>0</v>
      </c>
      <c r="E359" s="14">
        <f t="shared" si="69"/>
        <v>0</v>
      </c>
      <c r="F359" s="14">
        <f t="shared" si="70"/>
        <v>0</v>
      </c>
      <c r="G359" s="14" t="s">
        <v>18</v>
      </c>
      <c r="H359" s="14">
        <f t="shared" si="71"/>
        <v>0</v>
      </c>
      <c r="I359" s="14">
        <f t="shared" si="72"/>
        <v>0</v>
      </c>
      <c r="J359" s="7">
        <f>'Match Score and Team Input'!M359</f>
        <v>0</v>
      </c>
      <c r="K359" s="7">
        <f t="shared" si="73"/>
        <v>0</v>
      </c>
      <c r="L359" s="7">
        <f t="shared" si="74"/>
        <v>0</v>
      </c>
      <c r="M359" s="7">
        <f t="shared" si="75"/>
        <v>0</v>
      </c>
      <c r="N359" s="7" t="s">
        <v>18</v>
      </c>
      <c r="O359" s="7">
        <f t="shared" si="76"/>
        <v>0</v>
      </c>
      <c r="P359" s="7">
        <f t="shared" si="77"/>
        <v>0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</row>
    <row r="360" spans="1:132">
      <c r="A360" s="12">
        <v>359</v>
      </c>
      <c r="B360" s="12"/>
      <c r="C360" s="14">
        <f>'Match Score and Team Input'!J360</f>
        <v>0</v>
      </c>
      <c r="D360" s="14">
        <f t="shared" si="68"/>
        <v>0</v>
      </c>
      <c r="E360" s="14">
        <f t="shared" si="69"/>
        <v>0</v>
      </c>
      <c r="F360" s="14">
        <f t="shared" si="70"/>
        <v>0</v>
      </c>
      <c r="G360" s="14" t="s">
        <v>18</v>
      </c>
      <c r="H360" s="14">
        <f t="shared" si="71"/>
        <v>0</v>
      </c>
      <c r="I360" s="14">
        <f t="shared" si="72"/>
        <v>0</v>
      </c>
      <c r="J360" s="7">
        <f>'Match Score and Team Input'!M360</f>
        <v>0</v>
      </c>
      <c r="K360" s="7">
        <f t="shared" si="73"/>
        <v>0</v>
      </c>
      <c r="L360" s="7">
        <f t="shared" si="74"/>
        <v>0</v>
      </c>
      <c r="M360" s="7">
        <f t="shared" si="75"/>
        <v>0</v>
      </c>
      <c r="N360" s="7" t="s">
        <v>18</v>
      </c>
      <c r="O360" s="7">
        <f t="shared" si="76"/>
        <v>0</v>
      </c>
      <c r="P360" s="7">
        <f t="shared" si="77"/>
        <v>0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</row>
    <row r="361" spans="1:132">
      <c r="A361" s="12">
        <v>360</v>
      </c>
      <c r="B361" s="12"/>
      <c r="C361" s="14">
        <f>'Match Score and Team Input'!J361</f>
        <v>0</v>
      </c>
      <c r="D361" s="14">
        <f t="shared" si="68"/>
        <v>0</v>
      </c>
      <c r="E361" s="14">
        <f t="shared" si="69"/>
        <v>0</v>
      </c>
      <c r="F361" s="14">
        <f t="shared" si="70"/>
        <v>0</v>
      </c>
      <c r="G361" s="14" t="s">
        <v>18</v>
      </c>
      <c r="H361" s="14">
        <f t="shared" si="71"/>
        <v>0</v>
      </c>
      <c r="I361" s="14">
        <f t="shared" si="72"/>
        <v>0</v>
      </c>
      <c r="J361" s="7">
        <f>'Match Score and Team Input'!M361</f>
        <v>0</v>
      </c>
      <c r="K361" s="7">
        <f t="shared" si="73"/>
        <v>0</v>
      </c>
      <c r="L361" s="7">
        <f t="shared" si="74"/>
        <v>0</v>
      </c>
      <c r="M361" s="7">
        <f t="shared" si="75"/>
        <v>0</v>
      </c>
      <c r="N361" s="7" t="s">
        <v>18</v>
      </c>
      <c r="O361" s="7">
        <f t="shared" si="76"/>
        <v>0</v>
      </c>
      <c r="P361" s="7">
        <f t="shared" si="77"/>
        <v>0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</row>
    <row r="362" spans="1:132">
      <c r="A362" s="12">
        <v>361</v>
      </c>
      <c r="B362" s="12"/>
      <c r="C362" s="14">
        <f>'Match Score and Team Input'!J362</f>
        <v>0</v>
      </c>
      <c r="D362" s="14">
        <f t="shared" si="68"/>
        <v>0</v>
      </c>
      <c r="E362" s="14">
        <f t="shared" si="69"/>
        <v>0</v>
      </c>
      <c r="F362" s="14">
        <f t="shared" si="70"/>
        <v>0</v>
      </c>
      <c r="G362" s="14" t="s">
        <v>18</v>
      </c>
      <c r="H362" s="14">
        <f t="shared" si="71"/>
        <v>0</v>
      </c>
      <c r="I362" s="14">
        <f t="shared" si="72"/>
        <v>0</v>
      </c>
      <c r="J362" s="7">
        <f>'Match Score and Team Input'!M362</f>
        <v>0</v>
      </c>
      <c r="K362" s="7">
        <f t="shared" si="73"/>
        <v>0</v>
      </c>
      <c r="L362" s="7">
        <f t="shared" si="74"/>
        <v>0</v>
      </c>
      <c r="M362" s="7">
        <f t="shared" si="75"/>
        <v>0</v>
      </c>
      <c r="N362" s="7" t="s">
        <v>18</v>
      </c>
      <c r="O362" s="7">
        <f t="shared" si="76"/>
        <v>0</v>
      </c>
      <c r="P362" s="7">
        <f t="shared" si="77"/>
        <v>0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</row>
    <row r="363" spans="1:132">
      <c r="A363" s="12">
        <v>362</v>
      </c>
      <c r="B363" s="12"/>
      <c r="C363" s="14">
        <f>'Match Score and Team Input'!J363</f>
        <v>0</v>
      </c>
      <c r="D363" s="14">
        <f t="shared" si="68"/>
        <v>0</v>
      </c>
      <c r="E363" s="14">
        <f t="shared" si="69"/>
        <v>0</v>
      </c>
      <c r="F363" s="14">
        <f t="shared" si="70"/>
        <v>0</v>
      </c>
      <c r="G363" s="14" t="s">
        <v>18</v>
      </c>
      <c r="H363" s="14">
        <f t="shared" si="71"/>
        <v>0</v>
      </c>
      <c r="I363" s="14">
        <f t="shared" si="72"/>
        <v>0</v>
      </c>
      <c r="J363" s="7">
        <f>'Match Score and Team Input'!M363</f>
        <v>0</v>
      </c>
      <c r="K363" s="7">
        <f t="shared" si="73"/>
        <v>0</v>
      </c>
      <c r="L363" s="7">
        <f t="shared" si="74"/>
        <v>0</v>
      </c>
      <c r="M363" s="7">
        <f t="shared" si="75"/>
        <v>0</v>
      </c>
      <c r="N363" s="7" t="s">
        <v>18</v>
      </c>
      <c r="O363" s="7">
        <f t="shared" si="76"/>
        <v>0</v>
      </c>
      <c r="P363" s="7">
        <f t="shared" si="77"/>
        <v>0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</row>
    <row r="364" spans="1:132">
      <c r="A364" s="12">
        <v>363</v>
      </c>
      <c r="B364" s="12"/>
      <c r="C364" s="14">
        <f>'Match Score and Team Input'!J364</f>
        <v>0</v>
      </c>
      <c r="D364" s="14">
        <f t="shared" si="68"/>
        <v>0</v>
      </c>
      <c r="E364" s="14">
        <f t="shared" si="69"/>
        <v>0</v>
      </c>
      <c r="F364" s="14">
        <f t="shared" si="70"/>
        <v>0</v>
      </c>
      <c r="G364" s="14" t="s">
        <v>18</v>
      </c>
      <c r="H364" s="14">
        <f t="shared" si="71"/>
        <v>0</v>
      </c>
      <c r="I364" s="14">
        <f t="shared" si="72"/>
        <v>0</v>
      </c>
      <c r="J364" s="7">
        <f>'Match Score and Team Input'!M364</f>
        <v>0</v>
      </c>
      <c r="K364" s="7">
        <f t="shared" si="73"/>
        <v>0</v>
      </c>
      <c r="L364" s="7">
        <f t="shared" si="74"/>
        <v>0</v>
      </c>
      <c r="M364" s="7">
        <f t="shared" si="75"/>
        <v>0</v>
      </c>
      <c r="N364" s="7" t="s">
        <v>18</v>
      </c>
      <c r="O364" s="7">
        <f t="shared" si="76"/>
        <v>0</v>
      </c>
      <c r="P364" s="7">
        <f t="shared" si="77"/>
        <v>0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</row>
    <row r="365" spans="1:132">
      <c r="A365" s="12">
        <v>364</v>
      </c>
      <c r="B365" s="12"/>
      <c r="C365" s="14">
        <f>'Match Score and Team Input'!J365</f>
        <v>0</v>
      </c>
      <c r="D365" s="14">
        <f t="shared" si="68"/>
        <v>0</v>
      </c>
      <c r="E365" s="14">
        <f t="shared" si="69"/>
        <v>0</v>
      </c>
      <c r="F365" s="14">
        <f t="shared" si="70"/>
        <v>0</v>
      </c>
      <c r="G365" s="14" t="s">
        <v>18</v>
      </c>
      <c r="H365" s="14">
        <f t="shared" si="71"/>
        <v>0</v>
      </c>
      <c r="I365" s="14">
        <f t="shared" si="72"/>
        <v>0</v>
      </c>
      <c r="J365" s="7">
        <f>'Match Score and Team Input'!M365</f>
        <v>0</v>
      </c>
      <c r="K365" s="7">
        <f t="shared" si="73"/>
        <v>0</v>
      </c>
      <c r="L365" s="7">
        <f t="shared" si="74"/>
        <v>0</v>
      </c>
      <c r="M365" s="7">
        <f t="shared" si="75"/>
        <v>0</v>
      </c>
      <c r="N365" s="7" t="s">
        <v>18</v>
      </c>
      <c r="O365" s="7">
        <f t="shared" si="76"/>
        <v>0</v>
      </c>
      <c r="P365" s="7">
        <f t="shared" si="77"/>
        <v>0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</row>
    <row r="366" spans="1:132">
      <c r="A366" s="12">
        <v>365</v>
      </c>
      <c r="B366" s="12"/>
      <c r="C366" s="14">
        <f>'Match Score and Team Input'!J366</f>
        <v>0</v>
      </c>
      <c r="D366" s="14">
        <f t="shared" si="68"/>
        <v>0</v>
      </c>
      <c r="E366" s="14">
        <f t="shared" si="69"/>
        <v>0</v>
      </c>
      <c r="F366" s="14">
        <f t="shared" si="70"/>
        <v>0</v>
      </c>
      <c r="G366" s="14" t="s">
        <v>18</v>
      </c>
      <c r="H366" s="14">
        <f t="shared" si="71"/>
        <v>0</v>
      </c>
      <c r="I366" s="14">
        <f t="shared" si="72"/>
        <v>0</v>
      </c>
      <c r="J366" s="7">
        <f>'Match Score and Team Input'!M366</f>
        <v>0</v>
      </c>
      <c r="K366" s="7">
        <f t="shared" si="73"/>
        <v>0</v>
      </c>
      <c r="L366" s="7">
        <f t="shared" si="74"/>
        <v>0</v>
      </c>
      <c r="M366" s="7">
        <f t="shared" si="75"/>
        <v>0</v>
      </c>
      <c r="N366" s="7" t="s">
        <v>18</v>
      </c>
      <c r="O366" s="7">
        <f t="shared" si="76"/>
        <v>0</v>
      </c>
      <c r="P366" s="7">
        <f t="shared" si="77"/>
        <v>0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</row>
    <row r="367" spans="1:132">
      <c r="A367" s="12">
        <v>366</v>
      </c>
      <c r="B367" s="12"/>
      <c r="C367" s="14">
        <f>'Match Score and Team Input'!J367</f>
        <v>0</v>
      </c>
      <c r="D367" s="14">
        <f t="shared" si="68"/>
        <v>0</v>
      </c>
      <c r="E367" s="14">
        <f t="shared" si="69"/>
        <v>0</v>
      </c>
      <c r="F367" s="14">
        <f t="shared" si="70"/>
        <v>0</v>
      </c>
      <c r="G367" s="14" t="s">
        <v>18</v>
      </c>
      <c r="H367" s="14">
        <f t="shared" si="71"/>
        <v>0</v>
      </c>
      <c r="I367" s="14">
        <f t="shared" si="72"/>
        <v>0</v>
      </c>
      <c r="J367" s="7">
        <f>'Match Score and Team Input'!M367</f>
        <v>0</v>
      </c>
      <c r="K367" s="7">
        <f t="shared" si="73"/>
        <v>0</v>
      </c>
      <c r="L367" s="7">
        <f t="shared" si="74"/>
        <v>0</v>
      </c>
      <c r="M367" s="7">
        <f t="shared" si="75"/>
        <v>0</v>
      </c>
      <c r="N367" s="7" t="s">
        <v>18</v>
      </c>
      <c r="O367" s="7">
        <f t="shared" si="76"/>
        <v>0</v>
      </c>
      <c r="P367" s="7">
        <f t="shared" si="77"/>
        <v>0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</row>
    <row r="368" spans="1:132">
      <c r="A368" s="12">
        <v>367</v>
      </c>
      <c r="B368" s="12"/>
      <c r="C368" s="14">
        <f>'Match Score and Team Input'!J368</f>
        <v>0</v>
      </c>
      <c r="D368" s="14">
        <f t="shared" si="68"/>
        <v>0</v>
      </c>
      <c r="E368" s="14">
        <f t="shared" si="69"/>
        <v>0</v>
      </c>
      <c r="F368" s="14">
        <f t="shared" si="70"/>
        <v>0</v>
      </c>
      <c r="G368" s="14" t="s">
        <v>18</v>
      </c>
      <c r="H368" s="14">
        <f t="shared" si="71"/>
        <v>0</v>
      </c>
      <c r="I368" s="14">
        <f t="shared" si="72"/>
        <v>0</v>
      </c>
      <c r="J368" s="7">
        <f>'Match Score and Team Input'!M368</f>
        <v>0</v>
      </c>
      <c r="K368" s="7">
        <f t="shared" si="73"/>
        <v>0</v>
      </c>
      <c r="L368" s="7">
        <f t="shared" si="74"/>
        <v>0</v>
      </c>
      <c r="M368" s="7">
        <f t="shared" si="75"/>
        <v>0</v>
      </c>
      <c r="N368" s="7" t="s">
        <v>18</v>
      </c>
      <c r="O368" s="7">
        <f t="shared" si="76"/>
        <v>0</v>
      </c>
      <c r="P368" s="7">
        <f t="shared" si="77"/>
        <v>0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</row>
    <row r="369" spans="1:132">
      <c r="A369" s="12">
        <v>368</v>
      </c>
      <c r="B369" s="12"/>
      <c r="C369" s="14">
        <f>'Match Score and Team Input'!J369</f>
        <v>0</v>
      </c>
      <c r="D369" s="14">
        <f t="shared" si="68"/>
        <v>0</v>
      </c>
      <c r="E369" s="14">
        <f t="shared" si="69"/>
        <v>0</v>
      </c>
      <c r="F369" s="14">
        <f t="shared" si="70"/>
        <v>0</v>
      </c>
      <c r="G369" s="14" t="s">
        <v>18</v>
      </c>
      <c r="H369" s="14">
        <f t="shared" si="71"/>
        <v>0</v>
      </c>
      <c r="I369" s="14">
        <f t="shared" si="72"/>
        <v>0</v>
      </c>
      <c r="J369" s="7">
        <f>'Match Score and Team Input'!M369</f>
        <v>0</v>
      </c>
      <c r="K369" s="7">
        <f t="shared" si="73"/>
        <v>0</v>
      </c>
      <c r="L369" s="7">
        <f t="shared" si="74"/>
        <v>0</v>
      </c>
      <c r="M369" s="7">
        <f t="shared" si="75"/>
        <v>0</v>
      </c>
      <c r="N369" s="7" t="s">
        <v>18</v>
      </c>
      <c r="O369" s="7">
        <f t="shared" si="76"/>
        <v>0</v>
      </c>
      <c r="P369" s="7">
        <f t="shared" si="77"/>
        <v>0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</row>
    <row r="370" spans="1:132">
      <c r="A370" s="12">
        <v>369</v>
      </c>
      <c r="B370" s="12"/>
      <c r="C370" s="14">
        <f>'Match Score and Team Input'!J370</f>
        <v>0</v>
      </c>
      <c r="D370" s="14">
        <f t="shared" si="68"/>
        <v>0</v>
      </c>
      <c r="E370" s="14">
        <f t="shared" si="69"/>
        <v>0</v>
      </c>
      <c r="F370" s="14">
        <f t="shared" si="70"/>
        <v>0</v>
      </c>
      <c r="G370" s="14" t="s">
        <v>18</v>
      </c>
      <c r="H370" s="14">
        <f t="shared" si="71"/>
        <v>0</v>
      </c>
      <c r="I370" s="14">
        <f t="shared" si="72"/>
        <v>0</v>
      </c>
      <c r="J370" s="7">
        <f>'Match Score and Team Input'!M370</f>
        <v>0</v>
      </c>
      <c r="K370" s="7">
        <f t="shared" si="73"/>
        <v>0</v>
      </c>
      <c r="L370" s="7">
        <f t="shared" si="74"/>
        <v>0</v>
      </c>
      <c r="M370" s="7">
        <f t="shared" si="75"/>
        <v>0</v>
      </c>
      <c r="N370" s="7" t="s">
        <v>18</v>
      </c>
      <c r="O370" s="7">
        <f t="shared" si="76"/>
        <v>0</v>
      </c>
      <c r="P370" s="7">
        <f t="shared" si="77"/>
        <v>0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</row>
    <row r="371" spans="1:132">
      <c r="A371" s="12">
        <v>370</v>
      </c>
      <c r="B371" s="12"/>
      <c r="C371" s="14">
        <f>'Match Score and Team Input'!J371</f>
        <v>0</v>
      </c>
      <c r="D371" s="14">
        <f t="shared" si="68"/>
        <v>0</v>
      </c>
      <c r="E371" s="14">
        <f t="shared" si="69"/>
        <v>0</v>
      </c>
      <c r="F371" s="14">
        <f t="shared" si="70"/>
        <v>0</v>
      </c>
      <c r="G371" s="14" t="s">
        <v>18</v>
      </c>
      <c r="H371" s="14">
        <f t="shared" si="71"/>
        <v>0</v>
      </c>
      <c r="I371" s="14">
        <f t="shared" si="72"/>
        <v>0</v>
      </c>
      <c r="J371" s="7">
        <f>'Match Score and Team Input'!M371</f>
        <v>0</v>
      </c>
      <c r="K371" s="7">
        <f t="shared" si="73"/>
        <v>0</v>
      </c>
      <c r="L371" s="7">
        <f t="shared" si="74"/>
        <v>0</v>
      </c>
      <c r="M371" s="7">
        <f t="shared" si="75"/>
        <v>0</v>
      </c>
      <c r="N371" s="7" t="s">
        <v>18</v>
      </c>
      <c r="O371" s="7">
        <f t="shared" si="76"/>
        <v>0</v>
      </c>
      <c r="P371" s="7">
        <f t="shared" si="77"/>
        <v>0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</row>
    <row r="372" spans="1:132">
      <c r="A372" s="12">
        <v>371</v>
      </c>
      <c r="B372" s="12"/>
      <c r="C372" s="14">
        <f>'Match Score and Team Input'!J372</f>
        <v>0</v>
      </c>
      <c r="D372" s="14">
        <f t="shared" si="68"/>
        <v>0</v>
      </c>
      <c r="E372" s="14">
        <f t="shared" si="69"/>
        <v>0</v>
      </c>
      <c r="F372" s="14">
        <f t="shared" si="70"/>
        <v>0</v>
      </c>
      <c r="G372" s="14" t="s">
        <v>18</v>
      </c>
      <c r="H372" s="14">
        <f t="shared" si="71"/>
        <v>0</v>
      </c>
      <c r="I372" s="14">
        <f t="shared" si="72"/>
        <v>0</v>
      </c>
      <c r="J372" s="7">
        <f>'Match Score and Team Input'!M372</f>
        <v>0</v>
      </c>
      <c r="K372" s="7">
        <f t="shared" si="73"/>
        <v>0</v>
      </c>
      <c r="L372" s="7">
        <f t="shared" si="74"/>
        <v>0</v>
      </c>
      <c r="M372" s="7">
        <f t="shared" si="75"/>
        <v>0</v>
      </c>
      <c r="N372" s="7" t="s">
        <v>18</v>
      </c>
      <c r="O372" s="7">
        <f t="shared" si="76"/>
        <v>0</v>
      </c>
      <c r="P372" s="7">
        <f t="shared" si="77"/>
        <v>0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</row>
    <row r="373" spans="1:132">
      <c r="A373" s="12">
        <v>372</v>
      </c>
      <c r="B373" s="12"/>
      <c r="C373" s="14">
        <f>'Match Score and Team Input'!J373</f>
        <v>0</v>
      </c>
      <c r="D373" s="14">
        <f t="shared" si="68"/>
        <v>0</v>
      </c>
      <c r="E373" s="14">
        <f t="shared" si="69"/>
        <v>0</v>
      </c>
      <c r="F373" s="14">
        <f t="shared" si="70"/>
        <v>0</v>
      </c>
      <c r="G373" s="14" t="s">
        <v>18</v>
      </c>
      <c r="H373" s="14">
        <f t="shared" si="71"/>
        <v>0</v>
      </c>
      <c r="I373" s="14">
        <f t="shared" si="72"/>
        <v>0</v>
      </c>
      <c r="J373" s="7">
        <f>'Match Score and Team Input'!M373</f>
        <v>0</v>
      </c>
      <c r="K373" s="7">
        <f t="shared" si="73"/>
        <v>0</v>
      </c>
      <c r="L373" s="7">
        <f t="shared" si="74"/>
        <v>0</v>
      </c>
      <c r="M373" s="7">
        <f t="shared" si="75"/>
        <v>0</v>
      </c>
      <c r="N373" s="7" t="s">
        <v>18</v>
      </c>
      <c r="O373" s="7">
        <f t="shared" si="76"/>
        <v>0</v>
      </c>
      <c r="P373" s="7">
        <f t="shared" si="77"/>
        <v>0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</row>
    <row r="374" spans="1:132">
      <c r="A374" s="12">
        <v>373</v>
      </c>
      <c r="B374" s="12"/>
      <c r="C374" s="14">
        <f>'Match Score and Team Input'!J374</f>
        <v>0</v>
      </c>
      <c r="D374" s="14">
        <f t="shared" si="68"/>
        <v>0</v>
      </c>
      <c r="E374" s="14">
        <f t="shared" si="69"/>
        <v>0</v>
      </c>
      <c r="F374" s="14">
        <f t="shared" si="70"/>
        <v>0</v>
      </c>
      <c r="G374" s="14" t="s">
        <v>18</v>
      </c>
      <c r="H374" s="14">
        <f t="shared" si="71"/>
        <v>0</v>
      </c>
      <c r="I374" s="14">
        <f t="shared" si="72"/>
        <v>0</v>
      </c>
      <c r="J374" s="7">
        <f>'Match Score and Team Input'!M374</f>
        <v>0</v>
      </c>
      <c r="K374" s="7">
        <f t="shared" si="73"/>
        <v>0</v>
      </c>
      <c r="L374" s="7">
        <f t="shared" si="74"/>
        <v>0</v>
      </c>
      <c r="M374" s="7">
        <f t="shared" si="75"/>
        <v>0</v>
      </c>
      <c r="N374" s="7" t="s">
        <v>18</v>
      </c>
      <c r="O374" s="7">
        <f t="shared" si="76"/>
        <v>0</v>
      </c>
      <c r="P374" s="7">
        <f t="shared" si="77"/>
        <v>0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</row>
    <row r="375" spans="1:132">
      <c r="A375" s="12">
        <v>374</v>
      </c>
      <c r="B375" s="12"/>
      <c r="C375" s="14">
        <f>'Match Score and Team Input'!J375</f>
        <v>0</v>
      </c>
      <c r="D375" s="14">
        <f t="shared" si="68"/>
        <v>0</v>
      </c>
      <c r="E375" s="14">
        <f t="shared" si="69"/>
        <v>0</v>
      </c>
      <c r="F375" s="14">
        <f t="shared" si="70"/>
        <v>0</v>
      </c>
      <c r="G375" s="14" t="s">
        <v>18</v>
      </c>
      <c r="H375" s="14">
        <f t="shared" si="71"/>
        <v>0</v>
      </c>
      <c r="I375" s="14">
        <f t="shared" si="72"/>
        <v>0</v>
      </c>
      <c r="J375" s="7">
        <f>'Match Score and Team Input'!M375</f>
        <v>0</v>
      </c>
      <c r="K375" s="7">
        <f t="shared" si="73"/>
        <v>0</v>
      </c>
      <c r="L375" s="7">
        <f t="shared" si="74"/>
        <v>0</v>
      </c>
      <c r="M375" s="7">
        <f t="shared" si="75"/>
        <v>0</v>
      </c>
      <c r="N375" s="7" t="s">
        <v>18</v>
      </c>
      <c r="O375" s="7">
        <f t="shared" si="76"/>
        <v>0</v>
      </c>
      <c r="P375" s="7">
        <f t="shared" si="77"/>
        <v>0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</row>
    <row r="376" spans="1:132">
      <c r="A376" s="12">
        <v>375</v>
      </c>
      <c r="B376" s="12"/>
      <c r="C376" s="14">
        <f>'Match Score and Team Input'!J376</f>
        <v>0</v>
      </c>
      <c r="D376" s="14">
        <f t="shared" si="68"/>
        <v>0</v>
      </c>
      <c r="E376" s="14">
        <f t="shared" si="69"/>
        <v>0</v>
      </c>
      <c r="F376" s="14">
        <f t="shared" si="70"/>
        <v>0</v>
      </c>
      <c r="G376" s="14" t="s">
        <v>18</v>
      </c>
      <c r="H376" s="14">
        <f t="shared" si="71"/>
        <v>0</v>
      </c>
      <c r="I376" s="14">
        <f t="shared" si="72"/>
        <v>0</v>
      </c>
      <c r="J376" s="7">
        <f>'Match Score and Team Input'!M376</f>
        <v>0</v>
      </c>
      <c r="K376" s="7">
        <f t="shared" si="73"/>
        <v>0</v>
      </c>
      <c r="L376" s="7">
        <f t="shared" si="74"/>
        <v>0</v>
      </c>
      <c r="M376" s="7">
        <f t="shared" si="75"/>
        <v>0</v>
      </c>
      <c r="N376" s="7" t="s">
        <v>18</v>
      </c>
      <c r="O376" s="7">
        <f t="shared" si="76"/>
        <v>0</v>
      </c>
      <c r="P376" s="7">
        <f t="shared" si="77"/>
        <v>0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</row>
    <row r="377" spans="1:132">
      <c r="A377" s="12">
        <v>376</v>
      </c>
      <c r="B377" s="12"/>
      <c r="C377" s="14">
        <f>'Match Score and Team Input'!J377</f>
        <v>0</v>
      </c>
      <c r="D377" s="14">
        <f t="shared" si="68"/>
        <v>0</v>
      </c>
      <c r="E377" s="14">
        <f t="shared" si="69"/>
        <v>0</v>
      </c>
      <c r="F377" s="14">
        <f t="shared" si="70"/>
        <v>0</v>
      </c>
      <c r="G377" s="14" t="s">
        <v>18</v>
      </c>
      <c r="H377" s="14">
        <f t="shared" si="71"/>
        <v>0</v>
      </c>
      <c r="I377" s="14">
        <f t="shared" si="72"/>
        <v>0</v>
      </c>
      <c r="J377" s="7">
        <f>'Match Score and Team Input'!M377</f>
        <v>0</v>
      </c>
      <c r="K377" s="7">
        <f t="shared" si="73"/>
        <v>0</v>
      </c>
      <c r="L377" s="7">
        <f t="shared" si="74"/>
        <v>0</v>
      </c>
      <c r="M377" s="7">
        <f t="shared" si="75"/>
        <v>0</v>
      </c>
      <c r="N377" s="7" t="s">
        <v>18</v>
      </c>
      <c r="O377" s="7">
        <f t="shared" si="76"/>
        <v>0</v>
      </c>
      <c r="P377" s="7">
        <f t="shared" si="77"/>
        <v>0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</row>
    <row r="378" spans="1:132">
      <c r="A378" s="12">
        <v>377</v>
      </c>
      <c r="B378" s="12"/>
      <c r="C378" s="14">
        <f>'Match Score and Team Input'!J378</f>
        <v>0</v>
      </c>
      <c r="D378" s="14">
        <f t="shared" si="68"/>
        <v>0</v>
      </c>
      <c r="E378" s="14">
        <f t="shared" si="69"/>
        <v>0</v>
      </c>
      <c r="F378" s="14">
        <f t="shared" si="70"/>
        <v>0</v>
      </c>
      <c r="G378" s="14" t="s">
        <v>18</v>
      </c>
      <c r="H378" s="14">
        <f t="shared" si="71"/>
        <v>0</v>
      </c>
      <c r="I378" s="14">
        <f t="shared" si="72"/>
        <v>0</v>
      </c>
      <c r="J378" s="7">
        <f>'Match Score and Team Input'!M378</f>
        <v>0</v>
      </c>
      <c r="K378" s="7">
        <f t="shared" si="73"/>
        <v>0</v>
      </c>
      <c r="L378" s="7">
        <f t="shared" si="74"/>
        <v>0</v>
      </c>
      <c r="M378" s="7">
        <f t="shared" si="75"/>
        <v>0</v>
      </c>
      <c r="N378" s="7" t="s">
        <v>18</v>
      </c>
      <c r="O378" s="7">
        <f t="shared" si="76"/>
        <v>0</v>
      </c>
      <c r="P378" s="7">
        <f t="shared" si="77"/>
        <v>0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</row>
    <row r="379" spans="1:132">
      <c r="A379" s="12">
        <v>378</v>
      </c>
      <c r="B379" s="12"/>
      <c r="C379" s="14">
        <f>'Match Score and Team Input'!J379</f>
        <v>0</v>
      </c>
      <c r="D379" s="14">
        <f t="shared" si="68"/>
        <v>0</v>
      </c>
      <c r="E379" s="14">
        <f t="shared" si="69"/>
        <v>0</v>
      </c>
      <c r="F379" s="14">
        <f t="shared" si="70"/>
        <v>0</v>
      </c>
      <c r="G379" s="14" t="s">
        <v>18</v>
      </c>
      <c r="H379" s="14">
        <f t="shared" si="71"/>
        <v>0</v>
      </c>
      <c r="I379" s="14">
        <f t="shared" si="72"/>
        <v>0</v>
      </c>
      <c r="J379" s="7">
        <f>'Match Score and Team Input'!M379</f>
        <v>0</v>
      </c>
      <c r="K379" s="7">
        <f t="shared" si="73"/>
        <v>0</v>
      </c>
      <c r="L379" s="7">
        <f t="shared" si="74"/>
        <v>0</v>
      </c>
      <c r="M379" s="7">
        <f t="shared" si="75"/>
        <v>0</v>
      </c>
      <c r="N379" s="7" t="s">
        <v>18</v>
      </c>
      <c r="O379" s="7">
        <f t="shared" si="76"/>
        <v>0</v>
      </c>
      <c r="P379" s="7">
        <f t="shared" si="77"/>
        <v>0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</row>
    <row r="380" spans="1:132">
      <c r="A380" s="12">
        <v>379</v>
      </c>
      <c r="B380" s="12"/>
      <c r="C380" s="14">
        <f>'Match Score and Team Input'!J380</f>
        <v>0</v>
      </c>
      <c r="D380" s="14">
        <f t="shared" si="68"/>
        <v>0</v>
      </c>
      <c r="E380" s="14">
        <f t="shared" si="69"/>
        <v>0</v>
      </c>
      <c r="F380" s="14">
        <f t="shared" si="70"/>
        <v>0</v>
      </c>
      <c r="G380" s="14" t="s">
        <v>18</v>
      </c>
      <c r="H380" s="14">
        <f t="shared" si="71"/>
        <v>0</v>
      </c>
      <c r="I380" s="14">
        <f t="shared" si="72"/>
        <v>0</v>
      </c>
      <c r="J380" s="7">
        <f>'Match Score and Team Input'!M380</f>
        <v>0</v>
      </c>
      <c r="K380" s="7">
        <f t="shared" si="73"/>
        <v>0</v>
      </c>
      <c r="L380" s="7">
        <f t="shared" si="74"/>
        <v>0</v>
      </c>
      <c r="M380" s="7">
        <f t="shared" si="75"/>
        <v>0</v>
      </c>
      <c r="N380" s="7" t="s">
        <v>18</v>
      </c>
      <c r="O380" s="7">
        <f t="shared" si="76"/>
        <v>0</v>
      </c>
      <c r="P380" s="7">
        <f t="shared" si="77"/>
        <v>0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</row>
    <row r="381" spans="1:132">
      <c r="A381" s="12">
        <v>380</v>
      </c>
      <c r="B381" s="12"/>
      <c r="C381" s="14">
        <f>'Match Score and Team Input'!J381</f>
        <v>0</v>
      </c>
      <c r="D381" s="14">
        <f t="shared" si="68"/>
        <v>0</v>
      </c>
      <c r="E381" s="14">
        <f t="shared" si="69"/>
        <v>0</v>
      </c>
      <c r="F381" s="14">
        <f t="shared" si="70"/>
        <v>0</v>
      </c>
      <c r="G381" s="14" t="s">
        <v>18</v>
      </c>
      <c r="H381" s="14">
        <f t="shared" si="71"/>
        <v>0</v>
      </c>
      <c r="I381" s="14">
        <f t="shared" si="72"/>
        <v>0</v>
      </c>
      <c r="J381" s="7">
        <f>'Match Score and Team Input'!M381</f>
        <v>0</v>
      </c>
      <c r="K381" s="7">
        <f t="shared" si="73"/>
        <v>0</v>
      </c>
      <c r="L381" s="7">
        <f t="shared" si="74"/>
        <v>0</v>
      </c>
      <c r="M381" s="7">
        <f t="shared" si="75"/>
        <v>0</v>
      </c>
      <c r="N381" s="7" t="s">
        <v>18</v>
      </c>
      <c r="O381" s="7">
        <f t="shared" si="76"/>
        <v>0</v>
      </c>
      <c r="P381" s="7">
        <f t="shared" si="77"/>
        <v>0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</row>
    <row r="382" spans="1:132">
      <c r="A382" s="12">
        <v>381</v>
      </c>
      <c r="B382" s="12"/>
      <c r="C382" s="14">
        <f>'Match Score and Team Input'!J382</f>
        <v>0</v>
      </c>
      <c r="D382" s="14">
        <f t="shared" si="68"/>
        <v>0</v>
      </c>
      <c r="E382" s="14">
        <f t="shared" si="69"/>
        <v>0</v>
      </c>
      <c r="F382" s="14">
        <f t="shared" si="70"/>
        <v>0</v>
      </c>
      <c r="G382" s="14" t="s">
        <v>18</v>
      </c>
      <c r="H382" s="14">
        <f t="shared" si="71"/>
        <v>0</v>
      </c>
      <c r="I382" s="14">
        <f t="shared" si="72"/>
        <v>0</v>
      </c>
      <c r="J382" s="7">
        <f>'Match Score and Team Input'!M382</f>
        <v>0</v>
      </c>
      <c r="K382" s="7">
        <f t="shared" si="73"/>
        <v>0</v>
      </c>
      <c r="L382" s="7">
        <f t="shared" si="74"/>
        <v>0</v>
      </c>
      <c r="M382" s="7">
        <f t="shared" si="75"/>
        <v>0</v>
      </c>
      <c r="N382" s="7" t="s">
        <v>18</v>
      </c>
      <c r="O382" s="7">
        <f t="shared" si="76"/>
        <v>0</v>
      </c>
      <c r="P382" s="7">
        <f t="shared" si="77"/>
        <v>0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</row>
    <row r="383" spans="1:132">
      <c r="A383" s="12">
        <v>382</v>
      </c>
      <c r="B383" s="12"/>
      <c r="C383" s="14">
        <f>'Match Score and Team Input'!J383</f>
        <v>0</v>
      </c>
      <c r="D383" s="14">
        <f t="shared" si="68"/>
        <v>0</v>
      </c>
      <c r="E383" s="14">
        <f t="shared" si="69"/>
        <v>0</v>
      </c>
      <c r="F383" s="14">
        <f t="shared" si="70"/>
        <v>0</v>
      </c>
      <c r="G383" s="14" t="s">
        <v>18</v>
      </c>
      <c r="H383" s="14">
        <f t="shared" si="71"/>
        <v>0</v>
      </c>
      <c r="I383" s="14">
        <f t="shared" si="72"/>
        <v>0</v>
      </c>
      <c r="J383" s="7">
        <f>'Match Score and Team Input'!M383</f>
        <v>0</v>
      </c>
      <c r="K383" s="7">
        <f t="shared" si="73"/>
        <v>0</v>
      </c>
      <c r="L383" s="7">
        <f t="shared" si="74"/>
        <v>0</v>
      </c>
      <c r="M383" s="7">
        <f t="shared" si="75"/>
        <v>0</v>
      </c>
      <c r="N383" s="7" t="s">
        <v>18</v>
      </c>
      <c r="O383" s="7">
        <f t="shared" si="76"/>
        <v>0</v>
      </c>
      <c r="P383" s="7">
        <f t="shared" si="77"/>
        <v>0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</row>
    <row r="384" spans="1:132">
      <c r="A384" s="12">
        <v>383</v>
      </c>
      <c r="B384" s="12"/>
      <c r="C384" s="14">
        <f>'Match Score and Team Input'!J384</f>
        <v>0</v>
      </c>
      <c r="D384" s="14">
        <f t="shared" si="68"/>
        <v>0</v>
      </c>
      <c r="E384" s="14">
        <f t="shared" si="69"/>
        <v>0</v>
      </c>
      <c r="F384" s="14">
        <f t="shared" si="70"/>
        <v>0</v>
      </c>
      <c r="G384" s="14" t="s">
        <v>18</v>
      </c>
      <c r="H384" s="14">
        <f t="shared" si="71"/>
        <v>0</v>
      </c>
      <c r="I384" s="14">
        <f t="shared" si="72"/>
        <v>0</v>
      </c>
      <c r="J384" s="7">
        <f>'Match Score and Team Input'!M384</f>
        <v>0</v>
      </c>
      <c r="K384" s="7">
        <f t="shared" si="73"/>
        <v>0</v>
      </c>
      <c r="L384" s="7">
        <f t="shared" si="74"/>
        <v>0</v>
      </c>
      <c r="M384" s="7">
        <f t="shared" si="75"/>
        <v>0</v>
      </c>
      <c r="N384" s="7" t="s">
        <v>18</v>
      </c>
      <c r="O384" s="7">
        <f t="shared" si="76"/>
        <v>0</v>
      </c>
      <c r="P384" s="7">
        <f t="shared" si="77"/>
        <v>0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</row>
    <row r="385" spans="1:132">
      <c r="A385" s="12">
        <v>384</v>
      </c>
      <c r="B385" s="12"/>
      <c r="C385" s="14">
        <f>'Match Score and Team Input'!J385</f>
        <v>0</v>
      </c>
      <c r="D385" s="14">
        <f t="shared" si="68"/>
        <v>0</v>
      </c>
      <c r="E385" s="14">
        <f t="shared" si="69"/>
        <v>0</v>
      </c>
      <c r="F385" s="14">
        <f t="shared" si="70"/>
        <v>0</v>
      </c>
      <c r="G385" s="14" t="s">
        <v>18</v>
      </c>
      <c r="H385" s="14">
        <f t="shared" si="71"/>
        <v>0</v>
      </c>
      <c r="I385" s="14">
        <f t="shared" si="72"/>
        <v>0</v>
      </c>
      <c r="J385" s="7">
        <f>'Match Score and Team Input'!M385</f>
        <v>0</v>
      </c>
      <c r="K385" s="7">
        <f t="shared" si="73"/>
        <v>0</v>
      </c>
      <c r="L385" s="7">
        <f t="shared" si="74"/>
        <v>0</v>
      </c>
      <c r="M385" s="7">
        <f t="shared" si="75"/>
        <v>0</v>
      </c>
      <c r="N385" s="7" t="s">
        <v>18</v>
      </c>
      <c r="O385" s="7">
        <f t="shared" si="76"/>
        <v>0</v>
      </c>
      <c r="P385" s="7">
        <f t="shared" si="77"/>
        <v>0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</row>
    <row r="386" spans="1:132">
      <c r="A386" s="12">
        <v>385</v>
      </c>
      <c r="B386" s="12"/>
      <c r="C386" s="14">
        <f>'Match Score and Team Input'!J386</f>
        <v>0</v>
      </c>
      <c r="D386" s="14">
        <f t="shared" si="68"/>
        <v>0</v>
      </c>
      <c r="E386" s="14">
        <f t="shared" si="69"/>
        <v>0</v>
      </c>
      <c r="F386" s="14">
        <f t="shared" si="70"/>
        <v>0</v>
      </c>
      <c r="G386" s="14" t="s">
        <v>18</v>
      </c>
      <c r="H386" s="14">
        <f t="shared" si="71"/>
        <v>0</v>
      </c>
      <c r="I386" s="14">
        <f t="shared" si="72"/>
        <v>0</v>
      </c>
      <c r="J386" s="7">
        <f>'Match Score and Team Input'!M386</f>
        <v>0</v>
      </c>
      <c r="K386" s="7">
        <f t="shared" si="73"/>
        <v>0</v>
      </c>
      <c r="L386" s="7">
        <f t="shared" si="74"/>
        <v>0</v>
      </c>
      <c r="M386" s="7">
        <f t="shared" si="75"/>
        <v>0</v>
      </c>
      <c r="N386" s="7" t="s">
        <v>18</v>
      </c>
      <c r="O386" s="7">
        <f t="shared" si="76"/>
        <v>0</v>
      </c>
      <c r="P386" s="7">
        <f t="shared" si="77"/>
        <v>0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</row>
    <row r="387" spans="1:132">
      <c r="A387" s="12">
        <v>386</v>
      </c>
      <c r="B387" s="12"/>
      <c r="C387" s="14">
        <f>'Match Score and Team Input'!J387</f>
        <v>0</v>
      </c>
      <c r="D387" s="14">
        <f t="shared" si="68"/>
        <v>0</v>
      </c>
      <c r="E387" s="14">
        <f t="shared" si="69"/>
        <v>0</v>
      </c>
      <c r="F387" s="14">
        <f t="shared" si="70"/>
        <v>0</v>
      </c>
      <c r="G387" s="14" t="s">
        <v>18</v>
      </c>
      <c r="H387" s="14">
        <f t="shared" si="71"/>
        <v>0</v>
      </c>
      <c r="I387" s="14">
        <f t="shared" si="72"/>
        <v>0</v>
      </c>
      <c r="J387" s="7">
        <f>'Match Score and Team Input'!M387</f>
        <v>0</v>
      </c>
      <c r="K387" s="7">
        <f t="shared" si="73"/>
        <v>0</v>
      </c>
      <c r="L387" s="7">
        <f t="shared" si="74"/>
        <v>0</v>
      </c>
      <c r="M387" s="7">
        <f t="shared" si="75"/>
        <v>0</v>
      </c>
      <c r="N387" s="7" t="s">
        <v>18</v>
      </c>
      <c r="O387" s="7">
        <f t="shared" si="76"/>
        <v>0</v>
      </c>
      <c r="P387" s="7">
        <f t="shared" si="77"/>
        <v>0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</row>
    <row r="388" spans="1:132">
      <c r="A388" s="12">
        <v>387</v>
      </c>
      <c r="B388" s="12"/>
      <c r="C388" s="14">
        <f>'Match Score and Team Input'!J388</f>
        <v>0</v>
      </c>
      <c r="D388" s="14">
        <f t="shared" si="68"/>
        <v>0</v>
      </c>
      <c r="E388" s="14">
        <f t="shared" si="69"/>
        <v>0</v>
      </c>
      <c r="F388" s="14">
        <f t="shared" si="70"/>
        <v>0</v>
      </c>
      <c r="G388" s="14" t="s">
        <v>18</v>
      </c>
      <c r="H388" s="14">
        <f t="shared" si="71"/>
        <v>0</v>
      </c>
      <c r="I388" s="14">
        <f t="shared" si="72"/>
        <v>0</v>
      </c>
      <c r="J388" s="7">
        <f>'Match Score and Team Input'!M388</f>
        <v>0</v>
      </c>
      <c r="K388" s="7">
        <f t="shared" si="73"/>
        <v>0</v>
      </c>
      <c r="L388" s="7">
        <f t="shared" si="74"/>
        <v>0</v>
      </c>
      <c r="M388" s="7">
        <f t="shared" si="75"/>
        <v>0</v>
      </c>
      <c r="N388" s="7" t="s">
        <v>18</v>
      </c>
      <c r="O388" s="7">
        <f t="shared" si="76"/>
        <v>0</v>
      </c>
      <c r="P388" s="7">
        <f t="shared" si="77"/>
        <v>0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</row>
    <row r="389" spans="1:132">
      <c r="A389" s="12">
        <v>388</v>
      </c>
      <c r="B389" s="12"/>
      <c r="C389" s="14">
        <f>'Match Score and Team Input'!J389</f>
        <v>0</v>
      </c>
      <c r="D389" s="14">
        <f t="shared" si="68"/>
        <v>0</v>
      </c>
      <c r="E389" s="14">
        <f t="shared" si="69"/>
        <v>0</v>
      </c>
      <c r="F389" s="14">
        <f t="shared" si="70"/>
        <v>0</v>
      </c>
      <c r="G389" s="14" t="s">
        <v>18</v>
      </c>
      <c r="H389" s="14">
        <f t="shared" si="71"/>
        <v>0</v>
      </c>
      <c r="I389" s="14">
        <f t="shared" si="72"/>
        <v>0</v>
      </c>
      <c r="J389" s="7">
        <f>'Match Score and Team Input'!M389</f>
        <v>0</v>
      </c>
      <c r="K389" s="7">
        <f t="shared" si="73"/>
        <v>0</v>
      </c>
      <c r="L389" s="7">
        <f t="shared" si="74"/>
        <v>0</v>
      </c>
      <c r="M389" s="7">
        <f t="shared" si="75"/>
        <v>0</v>
      </c>
      <c r="N389" s="7" t="s">
        <v>18</v>
      </c>
      <c r="O389" s="7">
        <f t="shared" si="76"/>
        <v>0</v>
      </c>
      <c r="P389" s="7">
        <f t="shared" si="77"/>
        <v>0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</row>
    <row r="390" spans="1:132">
      <c r="A390" s="12">
        <v>389</v>
      </c>
      <c r="B390" s="12"/>
      <c r="C390" s="14">
        <f>'Match Score and Team Input'!J390</f>
        <v>0</v>
      </c>
      <c r="D390" s="14">
        <f t="shared" si="68"/>
        <v>0</v>
      </c>
      <c r="E390" s="14">
        <f t="shared" si="69"/>
        <v>0</v>
      </c>
      <c r="F390" s="14">
        <f t="shared" si="70"/>
        <v>0</v>
      </c>
      <c r="G390" s="14" t="s">
        <v>18</v>
      </c>
      <c r="H390" s="14">
        <f t="shared" si="71"/>
        <v>0</v>
      </c>
      <c r="I390" s="14">
        <f t="shared" si="72"/>
        <v>0</v>
      </c>
      <c r="J390" s="7">
        <f>'Match Score and Team Input'!M390</f>
        <v>0</v>
      </c>
      <c r="K390" s="7">
        <f t="shared" si="73"/>
        <v>0</v>
      </c>
      <c r="L390" s="7">
        <f t="shared" si="74"/>
        <v>0</v>
      </c>
      <c r="M390" s="7">
        <f t="shared" si="75"/>
        <v>0</v>
      </c>
      <c r="N390" s="7" t="s">
        <v>18</v>
      </c>
      <c r="O390" s="7">
        <f t="shared" si="76"/>
        <v>0</v>
      </c>
      <c r="P390" s="7">
        <f t="shared" si="77"/>
        <v>0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</row>
    <row r="391" spans="1:132">
      <c r="A391" s="12">
        <v>390</v>
      </c>
      <c r="B391" s="12"/>
      <c r="C391" s="14">
        <f>'Match Score and Team Input'!J391</f>
        <v>0</v>
      </c>
      <c r="D391" s="14">
        <f t="shared" si="68"/>
        <v>0</v>
      </c>
      <c r="E391" s="14">
        <f t="shared" si="69"/>
        <v>0</v>
      </c>
      <c r="F391" s="14">
        <f t="shared" si="70"/>
        <v>0</v>
      </c>
      <c r="G391" s="14" t="s">
        <v>18</v>
      </c>
      <c r="H391" s="14">
        <f t="shared" si="71"/>
        <v>0</v>
      </c>
      <c r="I391" s="14">
        <f t="shared" si="72"/>
        <v>0</v>
      </c>
      <c r="J391" s="7">
        <f>'Match Score and Team Input'!M391</f>
        <v>0</v>
      </c>
      <c r="K391" s="7">
        <f t="shared" si="73"/>
        <v>0</v>
      </c>
      <c r="L391" s="7">
        <f t="shared" si="74"/>
        <v>0</v>
      </c>
      <c r="M391" s="7">
        <f t="shared" si="75"/>
        <v>0</v>
      </c>
      <c r="N391" s="7" t="s">
        <v>18</v>
      </c>
      <c r="O391" s="7">
        <f t="shared" si="76"/>
        <v>0</v>
      </c>
      <c r="P391" s="7">
        <f t="shared" si="77"/>
        <v>0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</row>
    <row r="392" spans="1:132">
      <c r="A392" s="12">
        <v>391</v>
      </c>
      <c r="B392" s="12"/>
      <c r="C392" s="14">
        <f>'Match Score and Team Input'!J392</f>
        <v>0</v>
      </c>
      <c r="D392" s="14">
        <f t="shared" si="68"/>
        <v>0</v>
      </c>
      <c r="E392" s="14">
        <f t="shared" si="69"/>
        <v>0</v>
      </c>
      <c r="F392" s="14">
        <f t="shared" si="70"/>
        <v>0</v>
      </c>
      <c r="G392" s="14" t="s">
        <v>18</v>
      </c>
      <c r="H392" s="14">
        <f t="shared" si="71"/>
        <v>0</v>
      </c>
      <c r="I392" s="14">
        <f t="shared" si="72"/>
        <v>0</v>
      </c>
      <c r="J392" s="7">
        <f>'Match Score and Team Input'!M392</f>
        <v>0</v>
      </c>
      <c r="K392" s="7">
        <f t="shared" si="73"/>
        <v>0</v>
      </c>
      <c r="L392" s="7">
        <f t="shared" si="74"/>
        <v>0</v>
      </c>
      <c r="M392" s="7">
        <f t="shared" si="75"/>
        <v>0</v>
      </c>
      <c r="N392" s="7" t="s">
        <v>18</v>
      </c>
      <c r="O392" s="7">
        <f t="shared" si="76"/>
        <v>0</v>
      </c>
      <c r="P392" s="7">
        <f t="shared" si="77"/>
        <v>0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</row>
    <row r="393" spans="1:132">
      <c r="A393" s="12">
        <v>392</v>
      </c>
      <c r="B393" s="12"/>
      <c r="C393" s="14">
        <f>'Match Score and Team Input'!J393</f>
        <v>0</v>
      </c>
      <c r="D393" s="14">
        <f t="shared" si="68"/>
        <v>0</v>
      </c>
      <c r="E393" s="14">
        <f t="shared" si="69"/>
        <v>0</v>
      </c>
      <c r="F393" s="14">
        <f t="shared" si="70"/>
        <v>0</v>
      </c>
      <c r="G393" s="14" t="s">
        <v>18</v>
      </c>
      <c r="H393" s="14">
        <f t="shared" si="71"/>
        <v>0</v>
      </c>
      <c r="I393" s="14">
        <f t="shared" si="72"/>
        <v>0</v>
      </c>
      <c r="J393" s="7">
        <f>'Match Score and Team Input'!M393</f>
        <v>0</v>
      </c>
      <c r="K393" s="7">
        <f t="shared" si="73"/>
        <v>0</v>
      </c>
      <c r="L393" s="7">
        <f t="shared" si="74"/>
        <v>0</v>
      </c>
      <c r="M393" s="7">
        <f t="shared" si="75"/>
        <v>0</v>
      </c>
      <c r="N393" s="7" t="s">
        <v>18</v>
      </c>
      <c r="O393" s="7">
        <f t="shared" si="76"/>
        <v>0</v>
      </c>
      <c r="P393" s="7">
        <f t="shared" si="77"/>
        <v>0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</row>
    <row r="394" spans="1:132">
      <c r="A394" s="12">
        <v>393</v>
      </c>
      <c r="B394" s="12"/>
      <c r="C394" s="14">
        <f>'Match Score and Team Input'!J394</f>
        <v>0</v>
      </c>
      <c r="D394" s="14">
        <f t="shared" si="68"/>
        <v>0</v>
      </c>
      <c r="E394" s="14">
        <f t="shared" si="69"/>
        <v>0</v>
      </c>
      <c r="F394" s="14">
        <f t="shared" si="70"/>
        <v>0</v>
      </c>
      <c r="G394" s="14" t="s">
        <v>18</v>
      </c>
      <c r="H394" s="14">
        <f t="shared" si="71"/>
        <v>0</v>
      </c>
      <c r="I394" s="14">
        <f t="shared" si="72"/>
        <v>0</v>
      </c>
      <c r="J394" s="7">
        <f>'Match Score and Team Input'!M394</f>
        <v>0</v>
      </c>
      <c r="K394" s="7">
        <f t="shared" si="73"/>
        <v>0</v>
      </c>
      <c r="L394" s="7">
        <f t="shared" si="74"/>
        <v>0</v>
      </c>
      <c r="M394" s="7">
        <f t="shared" si="75"/>
        <v>0</v>
      </c>
      <c r="N394" s="7" t="s">
        <v>18</v>
      </c>
      <c r="O394" s="7">
        <f t="shared" si="76"/>
        <v>0</v>
      </c>
      <c r="P394" s="7">
        <f t="shared" si="77"/>
        <v>0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</row>
    <row r="395" spans="1:132">
      <c r="A395" s="12">
        <v>394</v>
      </c>
      <c r="B395" s="12"/>
      <c r="C395" s="14">
        <f>'Match Score and Team Input'!J395</f>
        <v>0</v>
      </c>
      <c r="D395" s="14">
        <f t="shared" si="68"/>
        <v>0</v>
      </c>
      <c r="E395" s="14">
        <f t="shared" si="69"/>
        <v>0</v>
      </c>
      <c r="F395" s="14">
        <f t="shared" si="70"/>
        <v>0</v>
      </c>
      <c r="G395" s="14" t="s">
        <v>18</v>
      </c>
      <c r="H395" s="14">
        <f t="shared" si="71"/>
        <v>0</v>
      </c>
      <c r="I395" s="14">
        <f t="shared" si="72"/>
        <v>0</v>
      </c>
      <c r="J395" s="7">
        <f>'Match Score and Team Input'!M395</f>
        <v>0</v>
      </c>
      <c r="K395" s="7">
        <f t="shared" si="73"/>
        <v>0</v>
      </c>
      <c r="L395" s="7">
        <f t="shared" si="74"/>
        <v>0</v>
      </c>
      <c r="M395" s="7">
        <f t="shared" si="75"/>
        <v>0</v>
      </c>
      <c r="N395" s="7" t="s">
        <v>18</v>
      </c>
      <c r="O395" s="7">
        <f t="shared" si="76"/>
        <v>0</v>
      </c>
      <c r="P395" s="7">
        <f t="shared" si="77"/>
        <v>0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</row>
    <row r="396" spans="1:132">
      <c r="A396" s="12">
        <v>395</v>
      </c>
      <c r="B396" s="12"/>
      <c r="C396" s="14">
        <f>'Match Score and Team Input'!J396</f>
        <v>0</v>
      </c>
      <c r="D396" s="14">
        <f t="shared" si="68"/>
        <v>0</v>
      </c>
      <c r="E396" s="14">
        <f t="shared" si="69"/>
        <v>0</v>
      </c>
      <c r="F396" s="14">
        <f t="shared" si="70"/>
        <v>0</v>
      </c>
      <c r="G396" s="14" t="s">
        <v>18</v>
      </c>
      <c r="H396" s="14">
        <f t="shared" si="71"/>
        <v>0</v>
      </c>
      <c r="I396" s="14">
        <f t="shared" si="72"/>
        <v>0</v>
      </c>
      <c r="J396" s="7">
        <f>'Match Score and Team Input'!M396</f>
        <v>0</v>
      </c>
      <c r="K396" s="7">
        <f t="shared" si="73"/>
        <v>0</v>
      </c>
      <c r="L396" s="7">
        <f t="shared" si="74"/>
        <v>0</v>
      </c>
      <c r="M396" s="7">
        <f t="shared" si="75"/>
        <v>0</v>
      </c>
      <c r="N396" s="7" t="s">
        <v>18</v>
      </c>
      <c r="O396" s="7">
        <f t="shared" si="76"/>
        <v>0</v>
      </c>
      <c r="P396" s="7">
        <f t="shared" si="77"/>
        <v>0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</row>
    <row r="397" spans="1:132">
      <c r="A397" s="12">
        <v>396</v>
      </c>
      <c r="B397" s="12"/>
      <c r="C397" s="14">
        <f>'Match Score and Team Input'!J397</f>
        <v>0</v>
      </c>
      <c r="D397" s="14">
        <f t="shared" si="68"/>
        <v>0</v>
      </c>
      <c r="E397" s="14">
        <f t="shared" si="69"/>
        <v>0</v>
      </c>
      <c r="F397" s="14">
        <f t="shared" si="70"/>
        <v>0</v>
      </c>
      <c r="G397" s="14" t="s">
        <v>18</v>
      </c>
      <c r="H397" s="14">
        <f t="shared" si="71"/>
        <v>0</v>
      </c>
      <c r="I397" s="14">
        <f t="shared" si="72"/>
        <v>0</v>
      </c>
      <c r="J397" s="7">
        <f>'Match Score and Team Input'!M397</f>
        <v>0</v>
      </c>
      <c r="K397" s="7">
        <f t="shared" si="73"/>
        <v>0</v>
      </c>
      <c r="L397" s="7">
        <f t="shared" si="74"/>
        <v>0</v>
      </c>
      <c r="M397" s="7">
        <f t="shared" si="75"/>
        <v>0</v>
      </c>
      <c r="N397" s="7" t="s">
        <v>18</v>
      </c>
      <c r="O397" s="7">
        <f t="shared" si="76"/>
        <v>0</v>
      </c>
      <c r="P397" s="7">
        <f t="shared" si="77"/>
        <v>0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</row>
    <row r="398" spans="1:132">
      <c r="A398" s="12">
        <v>397</v>
      </c>
      <c r="B398" s="12"/>
      <c r="C398" s="14">
        <f>'Match Score and Team Input'!J398</f>
        <v>0</v>
      </c>
      <c r="D398" s="14">
        <f t="shared" si="68"/>
        <v>0</v>
      </c>
      <c r="E398" s="14">
        <f t="shared" si="69"/>
        <v>0</v>
      </c>
      <c r="F398" s="14">
        <f t="shared" si="70"/>
        <v>0</v>
      </c>
      <c r="G398" s="14" t="s">
        <v>18</v>
      </c>
      <c r="H398" s="14">
        <f t="shared" si="71"/>
        <v>0</v>
      </c>
      <c r="I398" s="14">
        <f t="shared" si="72"/>
        <v>0</v>
      </c>
      <c r="J398" s="7">
        <f>'Match Score and Team Input'!M398</f>
        <v>0</v>
      </c>
      <c r="K398" s="7">
        <f t="shared" si="73"/>
        <v>0</v>
      </c>
      <c r="L398" s="7">
        <f t="shared" si="74"/>
        <v>0</v>
      </c>
      <c r="M398" s="7">
        <f t="shared" si="75"/>
        <v>0</v>
      </c>
      <c r="N398" s="7" t="s">
        <v>18</v>
      </c>
      <c r="O398" s="7">
        <f t="shared" si="76"/>
        <v>0</v>
      </c>
      <c r="P398" s="7">
        <f t="shared" si="77"/>
        <v>0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</row>
    <row r="399" spans="1:132">
      <c r="A399" s="12">
        <v>398</v>
      </c>
      <c r="B399" s="12"/>
      <c r="C399" s="14">
        <f>'Match Score and Team Input'!J399</f>
        <v>0</v>
      </c>
      <c r="D399" s="14">
        <f t="shared" si="68"/>
        <v>0</v>
      </c>
      <c r="E399" s="14">
        <f t="shared" si="69"/>
        <v>0</v>
      </c>
      <c r="F399" s="14">
        <f t="shared" si="70"/>
        <v>0</v>
      </c>
      <c r="G399" s="14" t="s">
        <v>18</v>
      </c>
      <c r="H399" s="14">
        <f t="shared" si="71"/>
        <v>0</v>
      </c>
      <c r="I399" s="14">
        <f t="shared" si="72"/>
        <v>0</v>
      </c>
      <c r="J399" s="7">
        <f>'Match Score and Team Input'!M399</f>
        <v>0</v>
      </c>
      <c r="K399" s="7">
        <f t="shared" si="73"/>
        <v>0</v>
      </c>
      <c r="L399" s="7">
        <f t="shared" si="74"/>
        <v>0</v>
      </c>
      <c r="M399" s="7">
        <f t="shared" si="75"/>
        <v>0</v>
      </c>
      <c r="N399" s="7" t="s">
        <v>18</v>
      </c>
      <c r="O399" s="7">
        <f t="shared" si="76"/>
        <v>0</v>
      </c>
      <c r="P399" s="7">
        <f t="shared" si="77"/>
        <v>0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</row>
    <row r="400" spans="1:132">
      <c r="A400" s="12">
        <v>399</v>
      </c>
      <c r="B400" s="12"/>
      <c r="C400" s="14">
        <f>'Match Score and Team Input'!J400</f>
        <v>0</v>
      </c>
      <c r="D400" s="14">
        <f t="shared" si="68"/>
        <v>0</v>
      </c>
      <c r="E400" s="14">
        <f t="shared" si="69"/>
        <v>0</v>
      </c>
      <c r="F400" s="14">
        <f t="shared" si="70"/>
        <v>0</v>
      </c>
      <c r="G400" s="14" t="s">
        <v>18</v>
      </c>
      <c r="H400" s="14">
        <f t="shared" si="71"/>
        <v>0</v>
      </c>
      <c r="I400" s="14">
        <f t="shared" si="72"/>
        <v>0</v>
      </c>
      <c r="J400" s="7">
        <f>'Match Score and Team Input'!M400</f>
        <v>0</v>
      </c>
      <c r="K400" s="7">
        <f t="shared" si="73"/>
        <v>0</v>
      </c>
      <c r="L400" s="7">
        <f t="shared" si="74"/>
        <v>0</v>
      </c>
      <c r="M400" s="7">
        <f t="shared" si="75"/>
        <v>0</v>
      </c>
      <c r="N400" s="7" t="s">
        <v>18</v>
      </c>
      <c r="O400" s="7">
        <f t="shared" si="76"/>
        <v>0</v>
      </c>
      <c r="P400" s="7">
        <f t="shared" si="77"/>
        <v>0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</row>
    <row r="401" spans="1:132">
      <c r="A401" s="12">
        <v>400</v>
      </c>
      <c r="B401" s="12"/>
      <c r="C401" s="14">
        <f>'Match Score and Team Input'!J401</f>
        <v>0</v>
      </c>
      <c r="D401" s="14">
        <f t="shared" si="68"/>
        <v>0</v>
      </c>
      <c r="E401" s="14">
        <f t="shared" si="69"/>
        <v>0</v>
      </c>
      <c r="F401" s="14">
        <f t="shared" si="70"/>
        <v>0</v>
      </c>
      <c r="G401" s="14" t="s">
        <v>18</v>
      </c>
      <c r="H401" s="14">
        <f t="shared" si="71"/>
        <v>0</v>
      </c>
      <c r="I401" s="14">
        <f t="shared" si="72"/>
        <v>0</v>
      </c>
      <c r="J401" s="7">
        <f>'Match Score and Team Input'!M401</f>
        <v>0</v>
      </c>
      <c r="K401" s="7">
        <f t="shared" si="73"/>
        <v>0</v>
      </c>
      <c r="L401" s="7">
        <f t="shared" si="74"/>
        <v>0</v>
      </c>
      <c r="M401" s="7">
        <f t="shared" si="75"/>
        <v>0</v>
      </c>
      <c r="N401" s="7" t="s">
        <v>18</v>
      </c>
      <c r="O401" s="7">
        <f t="shared" si="76"/>
        <v>0</v>
      </c>
      <c r="P401" s="7">
        <f t="shared" si="77"/>
        <v>0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</row>
    <row r="402" spans="1:13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</row>
    <row r="403" spans="1:13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</row>
    <row r="404" spans="1:13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</row>
    <row r="405" spans="1:13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</row>
    <row r="406" spans="1:13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</row>
    <row r="407" spans="1:13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</row>
    <row r="408" spans="1:13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</row>
    <row r="409" spans="1:13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</row>
    <row r="410" spans="1:13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</row>
    <row r="411" spans="1:13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</row>
    <row r="412" spans="1:13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</row>
    <row r="413" spans="1:13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</row>
    <row r="414" spans="1:13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</row>
    <row r="415" spans="1:13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</row>
    <row r="416" spans="1:13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</row>
    <row r="417" spans="1:13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</row>
    <row r="418" spans="1:13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</row>
    <row r="419" spans="1:13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</row>
    <row r="420" spans="1:13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</row>
    <row r="421" spans="1:13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</row>
    <row r="422" spans="1:13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</row>
    <row r="423" spans="1:13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</row>
    <row r="424" spans="1:13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</row>
    <row r="425" spans="1:13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</row>
    <row r="426" spans="1:13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</row>
    <row r="427" spans="1:13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</row>
    <row r="428" spans="1:13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</row>
    <row r="429" spans="1:13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</row>
    <row r="430" spans="1:13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</row>
    <row r="431" spans="1:13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</row>
    <row r="432" spans="1:1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</row>
    <row r="433" spans="1:13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</row>
    <row r="434" spans="1:13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</row>
    <row r="435" spans="1:13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</row>
    <row r="436" spans="1:13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</row>
    <row r="437" spans="1:13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</row>
    <row r="438" spans="1:13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</row>
    <row r="439" spans="1:13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</row>
    <row r="440" spans="1:13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</row>
    <row r="441" spans="1:13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</row>
    <row r="442" spans="1:13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</row>
    <row r="443" spans="1:13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</row>
    <row r="444" spans="1:13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</row>
    <row r="445" spans="1:13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</row>
    <row r="446" spans="1:13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</row>
    <row r="447" spans="1:13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</row>
    <row r="448" spans="1:13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</row>
    <row r="449" spans="1:13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</row>
    <row r="450" spans="1:13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</row>
    <row r="451" spans="1:13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</row>
    <row r="452" spans="1:13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</row>
    <row r="453" spans="1:13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</row>
    <row r="454" spans="1:13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</row>
    <row r="455" spans="1:13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</row>
    <row r="456" spans="1:13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</row>
    <row r="457" spans="1:13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</row>
    <row r="458" spans="1:13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</row>
    <row r="459" spans="1:13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</row>
    <row r="460" spans="1:13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</row>
    <row r="461" spans="1:13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</row>
    <row r="462" spans="1:13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</row>
    <row r="463" spans="1:13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</row>
    <row r="464" spans="1:13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</row>
    <row r="465" spans="1:13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</row>
    <row r="466" spans="1:13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</row>
    <row r="467" spans="1:13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</row>
    <row r="468" spans="1:13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</row>
    <row r="469" spans="1:13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</row>
    <row r="470" spans="1:13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</row>
    <row r="471" spans="1:13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</row>
    <row r="472" spans="1:13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</row>
    <row r="473" spans="1:13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</row>
    <row r="474" spans="1:13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</row>
    <row r="475" spans="1:13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</row>
    <row r="476" spans="1:13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</row>
    <row r="477" spans="1:13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</row>
    <row r="478" spans="1:13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</row>
    <row r="479" spans="1:13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</row>
    <row r="480" spans="1:13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</row>
    <row r="481" spans="1:13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</row>
    <row r="482" spans="1:13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</row>
    <row r="483" spans="1:13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</row>
    <row r="484" spans="1:13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</row>
    <row r="485" spans="1:13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</row>
    <row r="486" spans="1:13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</row>
    <row r="487" spans="1:13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</row>
    <row r="488" spans="1:13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</row>
    <row r="489" spans="1:13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</row>
    <row r="490" spans="1:13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</row>
    <row r="491" spans="1:13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</row>
    <row r="492" spans="1:13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</row>
    <row r="493" spans="1:13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</row>
    <row r="494" spans="1:13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</row>
    <row r="495" spans="1:13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</row>
    <row r="496" spans="1:13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</row>
    <row r="497" spans="1:13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</row>
    <row r="498" spans="1:13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</row>
    <row r="499" spans="1:13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</row>
    <row r="500" spans="1:13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</row>
    <row r="501" spans="1:13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</row>
    <row r="502" spans="1:13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</row>
    <row r="503" spans="1:13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</row>
    <row r="504" spans="1:13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</row>
    <row r="505" spans="1:13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</row>
    <row r="506" spans="1:13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</row>
    <row r="507" spans="1:13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</row>
    <row r="508" spans="1:13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</row>
    <row r="509" spans="1:13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</row>
    <row r="510" spans="1:13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</row>
    <row r="511" spans="1:13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</row>
    <row r="512" spans="1:13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</row>
    <row r="513" spans="1:13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</row>
    <row r="514" spans="1:13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</row>
    <row r="515" spans="1:13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</row>
    <row r="516" spans="1:13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</row>
    <row r="517" spans="1:13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</row>
    <row r="518" spans="1:13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</row>
    <row r="519" spans="1:13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</row>
    <row r="520" spans="1:13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</row>
    <row r="521" spans="1:13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</row>
    <row r="522" spans="1:13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</row>
    <row r="523" spans="1:13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</row>
    <row r="524" spans="1:13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</row>
    <row r="525" spans="1:13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</row>
    <row r="526" spans="1:13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</row>
    <row r="527" spans="1:13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</row>
    <row r="528" spans="1:13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</row>
    <row r="529" spans="1:13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</row>
    <row r="530" spans="1:13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</row>
    <row r="531" spans="1:13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</row>
    <row r="532" spans="1:1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</row>
    <row r="533" spans="1:13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</row>
    <row r="534" spans="1:13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</row>
    <row r="535" spans="1:13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</row>
    <row r="536" spans="1:13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</row>
    <row r="537" spans="1:13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</row>
    <row r="538" spans="1:13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</row>
    <row r="539" spans="1:13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</row>
    <row r="540" spans="1:13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</row>
    <row r="541" spans="1:13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</row>
    <row r="542" spans="1:13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</row>
    <row r="543" spans="1:13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</row>
    <row r="544" spans="1:13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</row>
    <row r="545" spans="1:13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</row>
    <row r="546" spans="1:13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</row>
    <row r="547" spans="1:13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</row>
    <row r="548" spans="1:13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</row>
    <row r="549" spans="1:13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</row>
    <row r="550" spans="1:13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</row>
    <row r="551" spans="1:13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</row>
    <row r="552" spans="1:13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</row>
    <row r="553" spans="1:13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</row>
    <row r="554" spans="1:13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</row>
    <row r="555" spans="1:13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</row>
    <row r="556" spans="1:13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</row>
    <row r="557" spans="1:13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</row>
    <row r="558" spans="1:13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</row>
    <row r="559" spans="1:13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</row>
    <row r="560" spans="1:13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</row>
    <row r="561" spans="1:13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</row>
    <row r="562" spans="1:13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</row>
    <row r="563" spans="1:13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</row>
    <row r="564" spans="1:13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</row>
    <row r="565" spans="1:13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</row>
    <row r="566" spans="1:13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</row>
    <row r="567" spans="1:13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</row>
    <row r="568" spans="1:13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</row>
    <row r="569" spans="1:13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</row>
    <row r="570" spans="1:13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</row>
    <row r="571" spans="1:13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</row>
    <row r="572" spans="1:13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</row>
    <row r="573" spans="1:13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</row>
    <row r="574" spans="1:13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</row>
    <row r="575" spans="1:13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</row>
    <row r="576" spans="1:13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</row>
    <row r="577" spans="1:13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</row>
    <row r="578" spans="1:13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</row>
    <row r="579" spans="1:13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</row>
    <row r="580" spans="1:13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</row>
    <row r="581" spans="1:13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</row>
    <row r="582" spans="1:13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</row>
    <row r="583" spans="1:13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</row>
    <row r="584" spans="1:13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</row>
    <row r="585" spans="1:13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</row>
    <row r="586" spans="1:13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</row>
    <row r="587" spans="1:13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</row>
    <row r="588" spans="1:13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</row>
    <row r="589" spans="1:13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</row>
    <row r="590" spans="1:13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</row>
    <row r="591" spans="1:13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</row>
    <row r="592" spans="1:13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</row>
    <row r="593" spans="1:13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</row>
    <row r="594" spans="1:13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</row>
    <row r="595" spans="1:13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</row>
    <row r="596" spans="1:13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</row>
    <row r="597" spans="1:13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</row>
    <row r="598" spans="1:13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</row>
    <row r="599" spans="1:13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</row>
    <row r="600" spans="1:13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</row>
    <row r="601" spans="1:13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</row>
    <row r="602" spans="1:13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</row>
    <row r="603" spans="1:13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</row>
    <row r="604" spans="1:13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</row>
    <row r="605" spans="1:13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</row>
    <row r="606" spans="1:13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</row>
    <row r="607" spans="1:13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</row>
    <row r="608" spans="1:13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</row>
    <row r="609" spans="1:13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</row>
    <row r="610" spans="1:13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</row>
    <row r="611" spans="1:13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</row>
    <row r="612" spans="1:13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</row>
    <row r="613" spans="1:13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</row>
    <row r="614" spans="1:13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</row>
    <row r="615" spans="1:13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</row>
    <row r="616" spans="1:13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</row>
    <row r="617" spans="1:13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</row>
    <row r="618" spans="1:13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</row>
    <row r="619" spans="1:13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</row>
    <row r="620" spans="1:13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</row>
    <row r="621" spans="1:13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</row>
    <row r="622" spans="1:13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</row>
    <row r="623" spans="1:13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</row>
    <row r="624" spans="1:13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</row>
    <row r="625" spans="1:13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</row>
    <row r="626" spans="1:13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</row>
    <row r="627" spans="1:13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</row>
    <row r="628" spans="1:13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</row>
    <row r="629" spans="1:13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</row>
    <row r="630" spans="1:13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</row>
    <row r="631" spans="1:13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</row>
    <row r="632" spans="1:1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</row>
    <row r="633" spans="1:13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</row>
    <row r="634" spans="1:13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</row>
    <row r="635" spans="1:13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</row>
    <row r="636" spans="1:13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</row>
    <row r="637" spans="1:13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</row>
    <row r="638" spans="1:13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</row>
    <row r="639" spans="1:13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</row>
    <row r="640" spans="1:13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</row>
    <row r="641" spans="1:13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</row>
    <row r="642" spans="1:13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</row>
    <row r="643" spans="1:13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</row>
    <row r="644" spans="1:13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</row>
    <row r="645" spans="1:13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</row>
    <row r="646" spans="1:13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</row>
    <row r="647" spans="1:13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</row>
    <row r="648" spans="1:13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</row>
    <row r="649" spans="1:13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</row>
    <row r="650" spans="1:13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</row>
    <row r="651" spans="1:13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</row>
    <row r="652" spans="1:13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</row>
    <row r="653" spans="1:13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</row>
    <row r="654" spans="1:13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</row>
    <row r="655" spans="1:13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</row>
    <row r="656" spans="1:13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</row>
    <row r="657" spans="1:13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</row>
    <row r="658" spans="1:13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</row>
    <row r="659" spans="1:13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</row>
    <row r="660" spans="1:13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</row>
    <row r="661" spans="1:13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</row>
    <row r="662" spans="1:13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</row>
    <row r="663" spans="1:13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</row>
    <row r="664" spans="1:13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</row>
    <row r="665" spans="1:13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</row>
    <row r="666" spans="1:13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</row>
    <row r="667" spans="1:13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</row>
    <row r="668" spans="1:13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</row>
    <row r="669" spans="1:13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</row>
    <row r="670" spans="1:13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</row>
    <row r="671" spans="1:13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</row>
    <row r="672" spans="1:13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</row>
    <row r="673" spans="1:13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</row>
    <row r="674" spans="1:13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</row>
    <row r="675" spans="1:13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</row>
    <row r="676" spans="1:13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</row>
    <row r="677" spans="1:13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</row>
    <row r="678" spans="1:13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</row>
    <row r="679" spans="1:13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</row>
    <row r="680" spans="1:13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</row>
    <row r="681" spans="1:13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</row>
    <row r="682" spans="1:13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</row>
    <row r="683" spans="1:13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</row>
    <row r="684" spans="1:13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</row>
    <row r="685" spans="1:13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</row>
    <row r="686" spans="1:13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</row>
    <row r="687" spans="1:13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</row>
    <row r="688" spans="1:13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</row>
    <row r="689" spans="1:13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</row>
    <row r="690" spans="1:13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</row>
    <row r="691" spans="1:13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</row>
    <row r="692" spans="1:13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</row>
    <row r="693" spans="1:13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</row>
    <row r="694" spans="1:13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</row>
    <row r="695" spans="1:13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</row>
    <row r="696" spans="1:13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</row>
    <row r="697" spans="1:13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</row>
    <row r="698" spans="1:13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</row>
    <row r="699" spans="1:13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</row>
    <row r="700" spans="1:13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</row>
    <row r="701" spans="1:13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</row>
    <row r="702" spans="1:13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</row>
    <row r="703" spans="1:13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</row>
    <row r="704" spans="1:13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</row>
    <row r="705" spans="1:13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</row>
    <row r="706" spans="1:13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</row>
    <row r="707" spans="1:13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</row>
    <row r="708" spans="1:13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</row>
    <row r="709" spans="1:13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</row>
    <row r="710" spans="1:13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</row>
    <row r="711" spans="1:13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</row>
    <row r="712" spans="1:13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</row>
    <row r="713" spans="1:13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</row>
    <row r="714" spans="1:13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</row>
    <row r="715" spans="1:13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</row>
    <row r="716" spans="1:13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</row>
    <row r="717" spans="1:13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</row>
    <row r="718" spans="1:13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</row>
    <row r="719" spans="1:13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</row>
    <row r="720" spans="1:13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</row>
    <row r="721" spans="1:13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</row>
    <row r="722" spans="1:13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</row>
    <row r="723" spans="1:13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</row>
    <row r="724" spans="1:13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</row>
    <row r="725" spans="1:13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</row>
    <row r="726" spans="1:13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</row>
    <row r="727" spans="1:13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</row>
    <row r="728" spans="1:13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</row>
    <row r="729" spans="1:13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</row>
    <row r="730" spans="1:13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</row>
    <row r="731" spans="1:13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</row>
    <row r="732" spans="1:1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</row>
    <row r="733" spans="1:13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</row>
    <row r="734" spans="1:13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</row>
    <row r="735" spans="1:13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</row>
    <row r="736" spans="1:13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</row>
    <row r="737" spans="1:13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</row>
    <row r="738" spans="1:13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</row>
    <row r="739" spans="1:13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</row>
    <row r="740" spans="1:13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</row>
    <row r="741" spans="1:13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</row>
    <row r="742" spans="1:13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</row>
    <row r="743" spans="1:13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</row>
    <row r="744" spans="1:13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</row>
    <row r="745" spans="1:13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</row>
    <row r="746" spans="1:13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</row>
    <row r="747" spans="1:13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</row>
    <row r="748" spans="1:13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</row>
    <row r="749" spans="1:13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</row>
    <row r="750" spans="1:13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</row>
    <row r="751" spans="1:13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</row>
    <row r="752" spans="1:13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</row>
    <row r="753" spans="1:13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</row>
    <row r="754" spans="1:13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</row>
    <row r="755" spans="1:13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</row>
    <row r="756" spans="1:13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</row>
    <row r="757" spans="1:13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</row>
    <row r="758" spans="1:13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</row>
    <row r="759" spans="1:13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</row>
    <row r="760" spans="1:13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</row>
    <row r="761" spans="1:13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</row>
    <row r="762" spans="1:13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</row>
    <row r="763" spans="1:13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</row>
    <row r="764" spans="1:13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</row>
    <row r="765" spans="1:13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</row>
    <row r="766" spans="1:13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</row>
    <row r="767" spans="1:13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</row>
    <row r="768" spans="1:13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</row>
    <row r="769" spans="1:13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</row>
    <row r="770" spans="1:13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</row>
    <row r="771" spans="1:13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</row>
    <row r="772" spans="1:13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</row>
    <row r="773" spans="1:13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</row>
    <row r="774" spans="1:13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</row>
    <row r="775" spans="1:13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</row>
    <row r="776" spans="1:13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</row>
    <row r="777" spans="1:13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</row>
    <row r="778" spans="1:13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</row>
    <row r="779" spans="1:13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</row>
    <row r="780" spans="1:13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</row>
    <row r="781" spans="1:13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</row>
    <row r="782" spans="1:13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</row>
    <row r="783" spans="1:13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</row>
    <row r="784" spans="1:13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</row>
    <row r="785" spans="1:13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</row>
    <row r="786" spans="1:13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</row>
    <row r="787" spans="1:13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</row>
    <row r="788" spans="1:13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</row>
    <row r="789" spans="1:13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</row>
    <row r="790" spans="1:13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</row>
    <row r="791" spans="1:13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</row>
    <row r="792" spans="1:13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</row>
    <row r="793" spans="1:13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</row>
    <row r="794" spans="1:13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</row>
    <row r="795" spans="1:13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</row>
    <row r="796" spans="1:13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</row>
    <row r="797" spans="1:13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</row>
    <row r="798" spans="1:13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</row>
    <row r="799" spans="1:13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</row>
    <row r="800" spans="1:13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</row>
    <row r="801" spans="1:13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</row>
    <row r="802" spans="1:13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</row>
    <row r="803" spans="1:13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</row>
    <row r="804" spans="1:13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</row>
    <row r="805" spans="1:13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</row>
    <row r="806" spans="1:13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</row>
    <row r="807" spans="1:13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</row>
    <row r="808" spans="1:13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</row>
    <row r="809" spans="1:13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</row>
    <row r="810" spans="1:13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</row>
    <row r="811" spans="1:13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</row>
    <row r="812" spans="1:13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</row>
    <row r="813" spans="1:13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</row>
    <row r="814" spans="1:13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</row>
    <row r="815" spans="1:13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</row>
    <row r="816" spans="1:13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</row>
    <row r="817" spans="1:13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</row>
    <row r="818" spans="1:13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</row>
    <row r="819" spans="1:13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</row>
    <row r="820" spans="1:13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</row>
    <row r="821" spans="1:13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</row>
    <row r="822" spans="1:13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</row>
    <row r="823" spans="1:13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</row>
    <row r="824" spans="1:13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</row>
    <row r="825" spans="1:13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</row>
    <row r="826" spans="1:13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</row>
    <row r="827" spans="1:13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</row>
    <row r="828" spans="1:13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</row>
    <row r="829" spans="1:13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</row>
    <row r="830" spans="1:13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</row>
    <row r="831" spans="1:13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</row>
    <row r="832" spans="1:1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</row>
    <row r="833" spans="1:13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</row>
    <row r="834" spans="1:13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</row>
    <row r="835" spans="1:13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</row>
    <row r="836" spans="1:13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</row>
    <row r="837" spans="1:13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</row>
    <row r="838" spans="1:13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</row>
    <row r="839" spans="1:13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</row>
    <row r="840" spans="1:13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</row>
    <row r="841" spans="1:13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</row>
    <row r="842" spans="1:13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</row>
    <row r="843" spans="1:13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</row>
    <row r="844" spans="1:13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</row>
    <row r="845" spans="1:13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</row>
    <row r="846" spans="1:13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</row>
    <row r="847" spans="1:13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</row>
    <row r="848" spans="1:13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</row>
    <row r="849" spans="1:13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</row>
    <row r="850" spans="1:13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</row>
    <row r="851" spans="1:13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</row>
    <row r="852" spans="1:13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</row>
    <row r="853" spans="1:13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</row>
    <row r="854" spans="1:13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</row>
    <row r="855" spans="1:13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</row>
    <row r="856" spans="1:13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</row>
    <row r="857" spans="1:13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</row>
    <row r="858" spans="1:13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</row>
    <row r="859" spans="1:13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</row>
    <row r="860" spans="1:13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</row>
    <row r="861" spans="1:13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</row>
    <row r="862" spans="1:13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</row>
    <row r="863" spans="1:13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</row>
    <row r="864" spans="1:13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</row>
    <row r="865" spans="1:13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</row>
    <row r="866" spans="1:13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</row>
    <row r="867" spans="1:13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</row>
    <row r="868" spans="1:13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</row>
    <row r="869" spans="1:13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</row>
    <row r="870" spans="1:13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</row>
    <row r="871" spans="1:13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</row>
    <row r="872" spans="1:13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</row>
    <row r="873" spans="1:13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</row>
    <row r="874" spans="1:13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</row>
    <row r="875" spans="1:13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</row>
    <row r="876" spans="1:13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</row>
    <row r="877" spans="1:13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</row>
    <row r="878" spans="1:13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</row>
    <row r="879" spans="1:13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</row>
    <row r="880" spans="1:13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</row>
    <row r="881" spans="1:13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</row>
    <row r="882" spans="1:13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</row>
    <row r="883" spans="1:13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</row>
    <row r="884" spans="1:13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</row>
    <row r="885" spans="1:13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</row>
    <row r="886" spans="1:13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</row>
    <row r="887" spans="1:13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</row>
    <row r="888" spans="1:13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</row>
    <row r="889" spans="1:13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</row>
    <row r="890" spans="1:13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</row>
    <row r="891" spans="1:13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</row>
    <row r="892" spans="1:13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</row>
    <row r="893" spans="1:13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</row>
    <row r="894" spans="1:13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</row>
    <row r="895" spans="1:13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</row>
    <row r="896" spans="1:13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</row>
    <row r="897" spans="1:13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</row>
    <row r="898" spans="1:13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</row>
    <row r="899" spans="1:13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</row>
    <row r="900" spans="1:13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</row>
    <row r="901" spans="1:13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</row>
    <row r="902" spans="1:13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</row>
    <row r="903" spans="1:13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</row>
    <row r="904" spans="1:13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</row>
    <row r="905" spans="1:13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</row>
    <row r="906" spans="1:13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</row>
    <row r="907" spans="1:13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</row>
    <row r="908" spans="1:13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</row>
    <row r="909" spans="1:13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</row>
    <row r="910" spans="1:13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</row>
    <row r="911" spans="1:13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</row>
    <row r="912" spans="1:13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</row>
    <row r="913" spans="1:13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</row>
    <row r="914" spans="1:13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</row>
    <row r="915" spans="1:13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</row>
    <row r="916" spans="1:13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</row>
    <row r="917" spans="1:13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</row>
    <row r="918" spans="1:13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</row>
    <row r="919" spans="1:13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</row>
    <row r="920" spans="1:13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</row>
    <row r="921" spans="1:13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</row>
    <row r="922" spans="1:13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</row>
    <row r="923" spans="1:13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</row>
    <row r="924" spans="1:13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</row>
    <row r="925" spans="1:13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</row>
    <row r="926" spans="1:13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</row>
    <row r="927" spans="1:13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</row>
    <row r="928" spans="1:13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</row>
    <row r="929" spans="1:13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</row>
    <row r="930" spans="1:13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</row>
    <row r="931" spans="1:13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</row>
    <row r="932" spans="1:1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</row>
    <row r="933" spans="1:13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</row>
    <row r="934" spans="1:13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</row>
    <row r="935" spans="1:13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</row>
    <row r="936" spans="1:13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</row>
    <row r="937" spans="1:13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</row>
    <row r="938" spans="1:13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</row>
    <row r="939" spans="1:13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</row>
    <row r="940" spans="1:13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</row>
    <row r="941" spans="1:13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</row>
    <row r="942" spans="1:13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</row>
    <row r="943" spans="1:13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</row>
    <row r="944" spans="1:13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</row>
    <row r="945" spans="1:13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</row>
    <row r="946" spans="1:13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</row>
    <row r="947" spans="1:13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</row>
    <row r="948" spans="1:13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</row>
    <row r="949" spans="1:13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</row>
    <row r="950" spans="1:13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</row>
    <row r="951" spans="1:13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</row>
    <row r="952" spans="1:13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</row>
    <row r="953" spans="1:13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</row>
    <row r="954" spans="1:13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</row>
    <row r="955" spans="1:13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</row>
    <row r="956" spans="1:13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</row>
    <row r="957" spans="1:13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</row>
    <row r="958" spans="1:13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</row>
    <row r="959" spans="1:13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</row>
    <row r="960" spans="1:13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</row>
    <row r="961" spans="1:13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</row>
    <row r="962" spans="1:13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</row>
    <row r="963" spans="1:13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</row>
    <row r="964" spans="1:13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</row>
    <row r="965" spans="1:13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</row>
    <row r="966" spans="1:13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</row>
    <row r="967" spans="1:13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</row>
    <row r="968" spans="1:13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</row>
    <row r="969" spans="1:13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</row>
    <row r="970" spans="1:13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</row>
    <row r="971" spans="1:13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</row>
    <row r="972" spans="1:13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</row>
    <row r="973" spans="1:13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</row>
    <row r="974" spans="1:13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</row>
    <row r="975" spans="1:13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</row>
    <row r="976" spans="1:13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</row>
    <row r="977" spans="1:13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</row>
    <row r="978" spans="1:13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</row>
    <row r="979" spans="1:13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</row>
    <row r="980" spans="1:13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</row>
    <row r="981" spans="1:13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</row>
    <row r="982" spans="1:13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</row>
    <row r="983" spans="1:13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</row>
    <row r="984" spans="1:13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</row>
    <row r="985" spans="1:13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</row>
    <row r="986" spans="1:13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</row>
    <row r="987" spans="1:13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</row>
    <row r="988" spans="1:13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</row>
    <row r="989" spans="1:13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</row>
    <row r="990" spans="1:13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</row>
    <row r="991" spans="1:13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</row>
    <row r="992" spans="1:13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</row>
    <row r="993" spans="1:13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</row>
    <row r="994" spans="1:13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</row>
    <row r="995" spans="1:13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</row>
    <row r="996" spans="1:13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</row>
    <row r="997" spans="1:13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</row>
    <row r="998" spans="1:13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</row>
    <row r="999" spans="1:13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</row>
    <row r="1000" spans="1:13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</row>
    <row r="1001" spans="1:13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</row>
    <row r="1002" spans="1:13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</row>
    <row r="1003" spans="1:13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</row>
    <row r="1004" spans="1:13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</row>
    <row r="1005" spans="1:13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</row>
    <row r="1006" spans="1:13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</row>
    <row r="1007" spans="1:13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</row>
    <row r="1008" spans="1:13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</row>
    <row r="1009" spans="1:13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</row>
    <row r="1010" spans="1:13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</row>
    <row r="1011" spans="1:13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</row>
    <row r="1012" spans="1:13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</row>
    <row r="1013" spans="1:13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</row>
    <row r="1014" spans="1:13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</row>
    <row r="1015" spans="1:13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</row>
    <row r="1016" spans="1:13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</row>
    <row r="1017" spans="1:13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</row>
    <row r="1018" spans="1:13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</row>
    <row r="1019" spans="1:13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</row>
    <row r="1020" spans="1:13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</row>
    <row r="1021" spans="1:13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</row>
    <row r="1022" spans="1:13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</row>
    <row r="1023" spans="1:13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</row>
    <row r="1024" spans="1:13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</row>
    <row r="1025" spans="1:13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</row>
    <row r="1026" spans="1:13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</row>
    <row r="1027" spans="1:13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</row>
    <row r="1028" spans="1:13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</row>
    <row r="1029" spans="1:13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</row>
    <row r="1030" spans="1:13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</row>
    <row r="1031" spans="1:13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</row>
    <row r="1032" spans="1:13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</row>
    <row r="1033" spans="1:13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</row>
    <row r="1034" spans="1:13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</row>
    <row r="1035" spans="1:13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</row>
    <row r="1036" spans="1:13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</row>
    <row r="1037" spans="1:13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</row>
    <row r="1038" spans="1:13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</row>
    <row r="1039" spans="1:13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</row>
    <row r="1040" spans="1:13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</row>
    <row r="1041" spans="1:13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</row>
    <row r="1042" spans="1:13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</row>
    <row r="1043" spans="1:13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</row>
    <row r="1044" spans="1:13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</row>
    <row r="1045" spans="1:13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</row>
    <row r="1046" spans="1:13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</row>
    <row r="1047" spans="1:13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</row>
    <row r="1048" spans="1:13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</row>
    <row r="1049" spans="1:13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</row>
    <row r="1050" spans="1:13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</row>
    <row r="1051" spans="1:13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</row>
    <row r="1052" spans="1:13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</row>
    <row r="1053" spans="1:13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</row>
    <row r="1054" spans="1:13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</row>
    <row r="1055" spans="1:13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</row>
    <row r="1056" spans="1:13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</row>
    <row r="1057" spans="1:13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</row>
    <row r="1058" spans="1:13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</row>
    <row r="1059" spans="1:13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</row>
    <row r="1060" spans="1:13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</row>
    <row r="1061" spans="1:13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</row>
    <row r="1062" spans="1:13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</row>
    <row r="1063" spans="1:13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</row>
    <row r="1064" spans="1:13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</row>
    <row r="1065" spans="1:13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</row>
    <row r="1066" spans="1:13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</row>
    <row r="1067" spans="1:13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</row>
    <row r="1068" spans="1:13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</row>
    <row r="1069" spans="1:13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</row>
    <row r="1070" spans="1:13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</row>
    <row r="1071" spans="1:13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</row>
    <row r="1072" spans="1:13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</row>
    <row r="1073" spans="1:13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</row>
    <row r="1074" spans="1:13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</row>
    <row r="1075" spans="1:13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</row>
    <row r="1076" spans="1:13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</row>
    <row r="1077" spans="1:13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</row>
    <row r="1078" spans="1:13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</row>
    <row r="1079" spans="1:13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</row>
    <row r="1080" spans="1:13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</row>
    <row r="1081" spans="1:13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</row>
    <row r="1082" spans="1:13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</row>
    <row r="1083" spans="1:13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</row>
    <row r="1084" spans="1:13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</row>
    <row r="1085" spans="1:13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</row>
    <row r="1086" spans="1:13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</row>
    <row r="1087" spans="1:13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</row>
    <row r="1088" spans="1:13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</row>
    <row r="1089" spans="1:13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</row>
    <row r="1090" spans="1:13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</row>
    <row r="1091" spans="1:13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</row>
    <row r="1092" spans="1:13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</row>
    <row r="1093" spans="1:13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</row>
    <row r="1094" spans="1:13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</row>
    <row r="1095" spans="1:13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</row>
    <row r="1096" spans="1:13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</row>
    <row r="1097" spans="1:13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</row>
    <row r="1098" spans="1:13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</row>
    <row r="1099" spans="1:13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</row>
    <row r="1100" spans="1:13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</row>
    <row r="1101" spans="1:13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</row>
    <row r="1102" spans="1:13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</row>
    <row r="1103" spans="1:13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</row>
    <row r="1104" spans="1:13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</row>
    <row r="1105" spans="1:13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</row>
    <row r="1106" spans="1:13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</row>
    <row r="1107" spans="1:13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</row>
    <row r="1108" spans="1:13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</row>
    <row r="1109" spans="1:13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</row>
    <row r="1110" spans="1:13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</row>
    <row r="1111" spans="1:13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</row>
    <row r="1112" spans="1:13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</row>
    <row r="1113" spans="1:13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</row>
    <row r="1114" spans="1:13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</row>
    <row r="1115" spans="1:13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</row>
    <row r="1116" spans="1:13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</row>
    <row r="1117" spans="1:13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</row>
    <row r="1118" spans="1:13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</row>
    <row r="1119" spans="1:13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</row>
    <row r="1120" spans="1:13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</row>
    <row r="1121" spans="1:13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</row>
    <row r="1122" spans="1:13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</row>
    <row r="1123" spans="1:13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</row>
    <row r="1124" spans="1:13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</row>
    <row r="1125" spans="1:13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</row>
    <row r="1126" spans="1:13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</row>
    <row r="1127" spans="1:13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</row>
    <row r="1128" spans="1:13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</row>
    <row r="1129" spans="1:13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</row>
    <row r="1130" spans="1:13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</row>
    <row r="1131" spans="1:13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</row>
    <row r="1132" spans="1:13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</row>
    <row r="1133" spans="1:13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</row>
    <row r="1134" spans="1:13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</row>
    <row r="1135" spans="1:13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</row>
    <row r="1136" spans="1:13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</row>
    <row r="1137" spans="1:13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</row>
    <row r="1138" spans="1:13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</row>
    <row r="1139" spans="1:13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</row>
    <row r="1140" spans="1:13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</row>
    <row r="1141" spans="1:13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</row>
    <row r="1142" spans="1:13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</row>
    <row r="1143" spans="1:13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</row>
    <row r="1144" spans="1:13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</row>
    <row r="1145" spans="1:13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</row>
    <row r="1146" spans="1:13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</row>
    <row r="1147" spans="1:13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</row>
    <row r="1148" spans="1:13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</row>
    <row r="1149" spans="1:13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</row>
    <row r="1150" spans="1:13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</row>
    <row r="1151" spans="1:13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</row>
    <row r="1152" spans="1:13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</row>
    <row r="1153" spans="1:13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</row>
    <row r="1154" spans="1:13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</row>
    <row r="1155" spans="1:13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</row>
    <row r="1156" spans="1:13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</row>
    <row r="1157" spans="1:13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</row>
    <row r="1158" spans="1:13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</row>
    <row r="1159" spans="1:13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</row>
    <row r="1160" spans="1:13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</row>
    <row r="1161" spans="1:13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</row>
    <row r="1162" spans="1:13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</row>
    <row r="1163" spans="1:13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</row>
    <row r="1164" spans="1:13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</row>
    <row r="1165" spans="1:13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</row>
    <row r="1166" spans="1:13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</row>
    <row r="1167" spans="1:13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</row>
    <row r="1168" spans="1:13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</row>
    <row r="1169" spans="1:13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</row>
    <row r="1170" spans="1:13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</row>
    <row r="1171" spans="1:13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</row>
    <row r="1172" spans="1:13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</row>
    <row r="1173" spans="1:13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</row>
    <row r="1174" spans="1:13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</row>
    <row r="1175" spans="1:13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</row>
    <row r="1176" spans="1:13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</row>
    <row r="1177" spans="1:13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</row>
    <row r="1178" spans="1:13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</row>
    <row r="1179" spans="1:13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</row>
    <row r="1180" spans="1:13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</row>
    <row r="1181" spans="1:13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</row>
    <row r="1182" spans="1:13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</row>
    <row r="1183" spans="1:13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</row>
    <row r="1184" spans="1:13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</row>
    <row r="1185" spans="1:13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</row>
    <row r="1186" spans="1:13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</row>
    <row r="1187" spans="1:13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</row>
    <row r="1188" spans="1:13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</row>
    <row r="1189" spans="1:13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</row>
    <row r="1190" spans="1:13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</row>
    <row r="1191" spans="1:13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</row>
    <row r="1192" spans="1:13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</row>
    <row r="1193" spans="1:13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</row>
    <row r="1194" spans="1:13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</row>
    <row r="1195" spans="1:13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</row>
    <row r="1196" spans="1:13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</row>
    <row r="1197" spans="1:13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</row>
    <row r="1198" spans="1:13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</row>
    <row r="1199" spans="1:13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</row>
    <row r="1200" spans="1:13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</row>
    <row r="1201" spans="1:13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</row>
    <row r="1202" spans="1:13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</row>
    <row r="1203" spans="1:13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</row>
    <row r="1204" spans="1:13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</row>
    <row r="1205" spans="1:13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</row>
    <row r="1206" spans="1:13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</row>
    <row r="1207" spans="1:13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</row>
    <row r="1208" spans="1:13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</row>
    <row r="1209" spans="1:13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</row>
    <row r="1210" spans="1:13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</row>
    <row r="1211" spans="1:13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</row>
    <row r="1212" spans="1:13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</row>
    <row r="1213" spans="1:13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</row>
    <row r="1214" spans="1:13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</row>
    <row r="1215" spans="1:13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</row>
    <row r="1216" spans="1:13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</row>
    <row r="1217" spans="1:13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</row>
    <row r="1218" spans="1:13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</row>
    <row r="1219" spans="1:13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</row>
    <row r="1220" spans="1:13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</row>
    <row r="1221" spans="1:13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</row>
    <row r="1222" spans="1:13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</row>
    <row r="1223" spans="1:13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</row>
    <row r="1224" spans="1:13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</row>
    <row r="1225" spans="1:13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</row>
    <row r="1226" spans="1:13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</row>
    <row r="1227" spans="1:13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</row>
    <row r="1228" spans="1:13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</row>
    <row r="1229" spans="1:13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</row>
    <row r="1230" spans="1:13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</row>
    <row r="1231" spans="1:13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</row>
    <row r="1232" spans="1:13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</row>
    <row r="1233" spans="1:13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</row>
    <row r="1234" spans="1:13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</row>
    <row r="1235" spans="1:13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</row>
    <row r="1236" spans="1:13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</row>
    <row r="1237" spans="1:13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</row>
    <row r="1238" spans="1:13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</row>
    <row r="1239" spans="1:13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</row>
    <row r="1240" spans="1:13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</row>
    <row r="1241" spans="1:13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</row>
    <row r="1242" spans="1:13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</row>
    <row r="1243" spans="1:13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</row>
    <row r="1244" spans="1:13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</row>
    <row r="1245" spans="1:13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</row>
    <row r="1246" spans="1:13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</row>
    <row r="1247" spans="1:13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</row>
    <row r="1248" spans="1:13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</row>
    <row r="1249" spans="1:13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</row>
    <row r="1250" spans="1:13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</row>
    <row r="1251" spans="1:13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</row>
    <row r="1252" spans="1:13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</row>
    <row r="1253" spans="1:13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</row>
    <row r="1254" spans="1:13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</row>
    <row r="1255" spans="1:13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</row>
    <row r="1256" spans="1:13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</row>
    <row r="1257" spans="1:13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</row>
    <row r="1258" spans="1:13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</row>
    <row r="1259" spans="1:13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</row>
    <row r="1260" spans="1:13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</row>
    <row r="1261" spans="1:13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</row>
    <row r="1262" spans="1:13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</row>
    <row r="1263" spans="1:13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</row>
    <row r="1264" spans="1:13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</row>
    <row r="1265" spans="1:13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</row>
    <row r="1266" spans="1:13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</row>
    <row r="1267" spans="1:13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</row>
    <row r="1268" spans="1:13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</row>
    <row r="1269" spans="1:13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</row>
    <row r="1270" spans="1:13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</row>
    <row r="1271" spans="1:13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</row>
    <row r="1272" spans="1:13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</row>
    <row r="1273" spans="1:13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</row>
    <row r="1274" spans="1:13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</row>
    <row r="1275" spans="1:13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</row>
    <row r="1276" spans="1:13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</row>
    <row r="1277" spans="1:13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</row>
    <row r="1278" spans="1:13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</row>
    <row r="1279" spans="1:13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</row>
    <row r="1280" spans="1:13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</row>
    <row r="1281" spans="1:13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</row>
    <row r="1282" spans="1:13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</row>
    <row r="1283" spans="1:13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</row>
    <row r="1284" spans="1:13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</row>
    <row r="1285" spans="1:13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</row>
    <row r="1286" spans="1:13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</row>
    <row r="1287" spans="1:13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</row>
    <row r="1288" spans="1:13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</row>
    <row r="1289" spans="1:13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</row>
    <row r="1290" spans="1:13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</row>
    <row r="1291" spans="1:13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</row>
    <row r="1292" spans="1:13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</row>
    <row r="1293" spans="1:13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</row>
    <row r="1294" spans="1:13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</row>
    <row r="1295" spans="1:13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</row>
    <row r="1296" spans="1:13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</row>
    <row r="1297" spans="1:13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</row>
    <row r="1298" spans="1:13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</row>
    <row r="1299" spans="1:13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</row>
    <row r="1300" spans="1:13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</row>
    <row r="1301" spans="1:13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</row>
    <row r="1302" spans="1:13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</row>
    <row r="1303" spans="1:13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</row>
    <row r="1304" spans="1:13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</row>
    <row r="1305" spans="1:13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</row>
    <row r="1306" spans="1:13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</row>
    <row r="1307" spans="1:13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</row>
    <row r="1308" spans="1:13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</row>
    <row r="1309" spans="1:13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</row>
    <row r="1310" spans="1:13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</row>
    <row r="1311" spans="1:13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</row>
    <row r="1312" spans="1:13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</row>
    <row r="1313" spans="1:13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</row>
    <row r="1314" spans="1:13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</row>
    <row r="1315" spans="1:13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</row>
    <row r="1316" spans="1:13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</row>
    <row r="1317" spans="1:13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</row>
    <row r="1318" spans="1:13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</row>
    <row r="1319" spans="1:13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</row>
    <row r="1320" spans="1:13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</row>
    <row r="1321" spans="1:13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</row>
    <row r="1322" spans="1:13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</row>
    <row r="1323" spans="1:13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Q1202"/>
  <sheetViews>
    <sheetView zoomScale="85" zoomScaleNormal="85" workbookViewId="0">
      <pane ySplit="1" topLeftCell="A2" activePane="bottomLeft" state="frozen"/>
      <selection pane="bottomLeft" activeCell="AH3" sqref="AH3"/>
    </sheetView>
  </sheetViews>
  <sheetFormatPr defaultRowHeight="15"/>
  <cols>
    <col min="3" max="3" width="10.85546875" customWidth="1"/>
    <col min="4" max="4" width="12.42578125" customWidth="1"/>
    <col min="5" max="5" width="11.140625" customWidth="1"/>
    <col min="6" max="6" width="10.85546875" customWidth="1"/>
    <col min="7" max="7" width="12.42578125" customWidth="1"/>
    <col min="8" max="8" width="11.140625" customWidth="1"/>
    <col min="29" max="29" width="12.7109375" bestFit="1" customWidth="1"/>
    <col min="30" max="30" width="12" bestFit="1" customWidth="1"/>
    <col min="31" max="31" width="9" bestFit="1" customWidth="1"/>
    <col min="32" max="32" width="12.7109375" bestFit="1" customWidth="1"/>
    <col min="33" max="33" width="12" bestFit="1" customWidth="1"/>
    <col min="36" max="36" width="13.7109375" bestFit="1" customWidth="1"/>
    <col min="39" max="39" width="11.5703125" bestFit="1" customWidth="1"/>
    <col min="42" max="42" width="11.5703125" bestFit="1" customWidth="1"/>
    <col min="43" max="43" width="9" bestFit="1" customWidth="1"/>
  </cols>
  <sheetData>
    <row r="1" spans="1:43">
      <c r="A1" s="41" t="s">
        <v>13</v>
      </c>
      <c r="B1" s="41" t="s">
        <v>8</v>
      </c>
      <c r="C1" s="41" t="s">
        <v>54</v>
      </c>
      <c r="D1" s="41" t="s">
        <v>55</v>
      </c>
      <c r="E1" s="41" t="s">
        <v>35</v>
      </c>
      <c r="F1" s="41" t="s">
        <v>56</v>
      </c>
      <c r="G1" s="41" t="s">
        <v>57</v>
      </c>
      <c r="H1" s="41" t="s">
        <v>36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4" t="s">
        <v>13</v>
      </c>
      <c r="AB1" s="4" t="s">
        <v>8</v>
      </c>
      <c r="AC1" s="4" t="s">
        <v>54</v>
      </c>
      <c r="AD1" s="4" t="s">
        <v>55</v>
      </c>
      <c r="AE1" s="4" t="s">
        <v>35</v>
      </c>
      <c r="AF1" s="4" t="s">
        <v>56</v>
      </c>
      <c r="AG1" s="4" t="s">
        <v>57</v>
      </c>
      <c r="AH1" s="4" t="s">
        <v>36</v>
      </c>
      <c r="AJ1" s="4" t="s">
        <v>62</v>
      </c>
      <c r="AL1" s="4" t="s">
        <v>54</v>
      </c>
      <c r="AM1" t="s">
        <v>55</v>
      </c>
      <c r="AN1" s="4" t="s">
        <v>35</v>
      </c>
      <c r="AO1" t="s">
        <v>56</v>
      </c>
      <c r="AP1" s="4" t="s">
        <v>57</v>
      </c>
      <c r="AQ1" t="s">
        <v>36</v>
      </c>
    </row>
    <row r="2" spans="1:43">
      <c r="A2" s="5">
        <f>AA2</f>
        <v>973</v>
      </c>
      <c r="B2" s="5">
        <f t="shared" ref="B2:H4" si="0">AB2</f>
        <v>1</v>
      </c>
      <c r="C2" s="5">
        <f t="shared" si="0"/>
        <v>-6.8518518518518547</v>
      </c>
      <c r="D2" s="5">
        <f t="shared" si="0"/>
        <v>-31.296296296296305</v>
      </c>
      <c r="E2" s="5">
        <f t="shared" si="0"/>
        <v>0</v>
      </c>
      <c r="F2" s="5">
        <f t="shared" si="0"/>
        <v>-14.150326797385617</v>
      </c>
      <c r="G2" s="5">
        <f t="shared" si="0"/>
        <v>37.81808278867102</v>
      </c>
      <c r="H2" s="5">
        <f t="shared" si="0"/>
        <v>0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>
        <f>'Match Score and Team Input'!B2</f>
        <v>973</v>
      </c>
      <c r="AB2" s="5">
        <v>1</v>
      </c>
      <c r="AC2" s="5">
        <f>'Auto Calculation'!H2</f>
        <v>-6.8518518518518547</v>
      </c>
      <c r="AD2" s="5">
        <f>'TeleOp Calculation'!H2</f>
        <v>-31.296296296296305</v>
      </c>
      <c r="AE2" s="5">
        <f>'Foul Calculation'!H2</f>
        <v>0</v>
      </c>
      <c r="AF2" s="5">
        <f>'Auto Calculation'!I2</f>
        <v>-14.150326797385617</v>
      </c>
      <c r="AG2" s="5">
        <f>'TeleOp Calculation'!I2</f>
        <v>37.81808278867102</v>
      </c>
      <c r="AH2" s="5">
        <f>'Foul Calculation'!I2</f>
        <v>0</v>
      </c>
      <c r="AJ2" s="40"/>
    </row>
    <row r="3" spans="1:43">
      <c r="A3" s="5">
        <f>AA3</f>
        <v>973</v>
      </c>
      <c r="B3" s="5">
        <f t="shared" si="0"/>
        <v>2</v>
      </c>
      <c r="C3" s="5">
        <f t="shared" si="0"/>
        <v>-6.8518518518518547</v>
      </c>
      <c r="D3" s="5">
        <f t="shared" si="0"/>
        <v>-1.2962962962963047</v>
      </c>
      <c r="E3" s="5">
        <f t="shared" si="0"/>
        <v>90</v>
      </c>
      <c r="F3" s="5">
        <f t="shared" si="0"/>
        <v>5.8496732026143832</v>
      </c>
      <c r="G3" s="5">
        <f t="shared" si="0"/>
        <v>46.81808278867102</v>
      </c>
      <c r="H3" s="5">
        <f t="shared" si="0"/>
        <v>0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>
        <f>'Match Score and Team Input'!B3</f>
        <v>973</v>
      </c>
      <c r="AB3" s="5">
        <v>2</v>
      </c>
      <c r="AC3" s="5">
        <f>'Auto Calculation'!H3</f>
        <v>-6.8518518518518547</v>
      </c>
      <c r="AD3" s="5">
        <f>'TeleOp Calculation'!H3</f>
        <v>-1.2962962962963047</v>
      </c>
      <c r="AE3" s="5">
        <f>'Foul Calculation'!H3</f>
        <v>90</v>
      </c>
      <c r="AF3" s="5">
        <f>'Auto Calculation'!I3</f>
        <v>5.8496732026143832</v>
      </c>
      <c r="AG3" s="5">
        <f>'TeleOp Calculation'!I3</f>
        <v>46.81808278867102</v>
      </c>
      <c r="AH3" s="5">
        <f>'Foul Calculation'!I3</f>
        <v>0</v>
      </c>
      <c r="AJ3" s="40"/>
    </row>
    <row r="4" spans="1:43">
      <c r="A4" s="5">
        <f>AA4</f>
        <v>973</v>
      </c>
      <c r="B4" s="5">
        <f t="shared" si="0"/>
        <v>3</v>
      </c>
      <c r="C4" s="5">
        <f t="shared" si="0"/>
        <v>-6.8518518518518547</v>
      </c>
      <c r="D4" s="5">
        <f t="shared" si="0"/>
        <v>-81.296296296296305</v>
      </c>
      <c r="E4" s="5">
        <f t="shared" si="0"/>
        <v>0</v>
      </c>
      <c r="F4" s="5">
        <f t="shared" si="0"/>
        <v>26.996732026143789</v>
      </c>
      <c r="G4" s="5">
        <f t="shared" si="0"/>
        <v>61.419389978213502</v>
      </c>
      <c r="H4" s="5">
        <f t="shared" si="0"/>
        <v>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>
        <f>'Match Score and Team Input'!B4</f>
        <v>973</v>
      </c>
      <c r="AB4" s="5">
        <v>3</v>
      </c>
      <c r="AC4" s="5">
        <f>'Auto Calculation'!H4</f>
        <v>-6.8518518518518547</v>
      </c>
      <c r="AD4" s="5">
        <f>'TeleOp Calculation'!H4</f>
        <v>-81.296296296296305</v>
      </c>
      <c r="AE4" s="5">
        <f>'Foul Calculation'!H4</f>
        <v>0</v>
      </c>
      <c r="AF4" s="5">
        <f>'Auto Calculation'!I4</f>
        <v>26.996732026143789</v>
      </c>
      <c r="AG4" s="5">
        <f>'TeleOp Calculation'!I4</f>
        <v>61.419389978213502</v>
      </c>
      <c r="AH4" s="5">
        <f>'Foul Calculation'!I4</f>
        <v>0</v>
      </c>
      <c r="AJ4" s="40"/>
    </row>
    <row r="5" spans="1:43">
      <c r="A5" s="5">
        <f t="shared" ref="A5:A12" si="1">AA5</f>
        <v>1318</v>
      </c>
      <c r="B5" s="5">
        <f t="shared" ref="B5:B12" si="2">AB5</f>
        <v>4</v>
      </c>
      <c r="C5" s="5">
        <f t="shared" ref="C5:C12" si="3">AC5</f>
        <v>-13.003267973856211</v>
      </c>
      <c r="D5" s="5">
        <f t="shared" ref="D5:D12" si="4">AD5</f>
        <v>-37.580610021786498</v>
      </c>
      <c r="E5" s="5">
        <f t="shared" ref="E5:E12" si="5">AE5</f>
        <v>0</v>
      </c>
      <c r="F5" s="5">
        <f t="shared" ref="F5:F12" si="6">AF5</f>
        <v>-14.602106227106233</v>
      </c>
      <c r="G5" s="5">
        <f t="shared" ref="G5:G12" si="7">AG5</f>
        <v>9.0979853479853432</v>
      </c>
      <c r="H5" s="5">
        <f t="shared" ref="H5:H12" si="8">AH5</f>
        <v>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>
        <f>'Match Score and Team Input'!B5</f>
        <v>1318</v>
      </c>
      <c r="AB5" s="5">
        <v>4</v>
      </c>
      <c r="AC5" s="5">
        <f>'Auto Calculation'!H5</f>
        <v>-13.003267973856211</v>
      </c>
      <c r="AD5" s="5">
        <f>'TeleOp Calculation'!H5</f>
        <v>-37.580610021786498</v>
      </c>
      <c r="AE5" s="5">
        <f>'Foul Calculation'!H5</f>
        <v>0</v>
      </c>
      <c r="AF5" s="5">
        <f>'Auto Calculation'!I5</f>
        <v>-14.602106227106233</v>
      </c>
      <c r="AG5" s="5">
        <f>'TeleOp Calculation'!I5</f>
        <v>9.0979853479853432</v>
      </c>
      <c r="AH5" s="5">
        <f>'Foul Calculation'!I5</f>
        <v>0</v>
      </c>
      <c r="AJ5" s="40"/>
    </row>
    <row r="6" spans="1:43">
      <c r="A6" s="5">
        <f t="shared" si="1"/>
        <v>1318</v>
      </c>
      <c r="B6" s="5">
        <f t="shared" si="2"/>
        <v>5</v>
      </c>
      <c r="C6" s="5">
        <f t="shared" si="3"/>
        <v>-13.003267973856211</v>
      </c>
      <c r="D6" s="5">
        <f t="shared" si="4"/>
        <v>12.419389978213502</v>
      </c>
      <c r="E6" s="5">
        <f t="shared" si="5"/>
        <v>50</v>
      </c>
      <c r="F6" s="5">
        <f t="shared" si="6"/>
        <v>20.397893772893767</v>
      </c>
      <c r="G6" s="5">
        <f t="shared" si="7"/>
        <v>-3.9020146520146568</v>
      </c>
      <c r="H6" s="5">
        <f t="shared" si="8"/>
        <v>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>
        <f>'Match Score and Team Input'!B6</f>
        <v>1318</v>
      </c>
      <c r="AB6" s="5">
        <v>5</v>
      </c>
      <c r="AC6" s="5">
        <f>'Auto Calculation'!H6</f>
        <v>-13.003267973856211</v>
      </c>
      <c r="AD6" s="5">
        <f>'TeleOp Calculation'!H6</f>
        <v>12.419389978213502</v>
      </c>
      <c r="AE6" s="5">
        <f>'Foul Calculation'!H6</f>
        <v>50</v>
      </c>
      <c r="AF6" s="5">
        <f>'Auto Calculation'!I6</f>
        <v>20.397893772893767</v>
      </c>
      <c r="AG6" s="5">
        <f>'TeleOp Calculation'!I6</f>
        <v>-3.9020146520146568</v>
      </c>
      <c r="AH6" s="5">
        <f>'Foul Calculation'!I6</f>
        <v>0</v>
      </c>
      <c r="AJ6" s="40"/>
    </row>
    <row r="7" spans="1:43">
      <c r="A7" s="5">
        <f t="shared" si="1"/>
        <v>3098</v>
      </c>
      <c r="B7" s="5">
        <f t="shared" si="2"/>
        <v>6</v>
      </c>
      <c r="C7" s="5">
        <f t="shared" si="3"/>
        <v>19.439393939393945</v>
      </c>
      <c r="D7" s="5">
        <f t="shared" si="4"/>
        <v>58.850649350649348</v>
      </c>
      <c r="E7" s="5">
        <f t="shared" si="5"/>
        <v>0</v>
      </c>
      <c r="F7" s="5">
        <f t="shared" si="6"/>
        <v>13.148148148148145</v>
      </c>
      <c r="G7" s="5">
        <f t="shared" si="7"/>
        <v>8.7037037037036953</v>
      </c>
      <c r="H7" s="5">
        <f t="shared" si="8"/>
        <v>50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5">
        <f>'Match Score and Team Input'!B7</f>
        <v>3098</v>
      </c>
      <c r="AB7" s="5">
        <v>6</v>
      </c>
      <c r="AC7" s="5">
        <f>'Auto Calculation'!H7</f>
        <v>19.439393939393945</v>
      </c>
      <c r="AD7" s="5">
        <f>'TeleOp Calculation'!H7</f>
        <v>58.850649350649348</v>
      </c>
      <c r="AE7" s="5">
        <f>'Foul Calculation'!H7</f>
        <v>0</v>
      </c>
      <c r="AF7" s="5">
        <f>'Auto Calculation'!I7</f>
        <v>13.148148148148145</v>
      </c>
      <c r="AG7" s="5">
        <f>'TeleOp Calculation'!I7</f>
        <v>8.7037037037036953</v>
      </c>
      <c r="AH7" s="5">
        <f>'Foul Calculation'!I7</f>
        <v>50</v>
      </c>
      <c r="AJ7" s="40"/>
    </row>
    <row r="8" spans="1:43">
      <c r="A8" s="5">
        <f t="shared" si="1"/>
        <v>1318</v>
      </c>
      <c r="B8" s="5">
        <f t="shared" si="2"/>
        <v>7</v>
      </c>
      <c r="C8" s="5">
        <f t="shared" si="3"/>
        <v>-13.003267973856211</v>
      </c>
      <c r="D8" s="5">
        <f t="shared" si="4"/>
        <v>-28.580610021786498</v>
      </c>
      <c r="E8" s="5">
        <f t="shared" si="5"/>
        <v>0</v>
      </c>
      <c r="F8" s="5">
        <f t="shared" si="6"/>
        <v>9.3264652014651972</v>
      </c>
      <c r="G8" s="5">
        <f t="shared" si="7"/>
        <v>15.383699633699635</v>
      </c>
      <c r="H8" s="5">
        <f t="shared" si="8"/>
        <v>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5">
        <f>'Match Score and Team Input'!B8</f>
        <v>1318</v>
      </c>
      <c r="AB8" s="5">
        <v>7</v>
      </c>
      <c r="AC8" s="5">
        <f>'Auto Calculation'!H8</f>
        <v>-13.003267973856211</v>
      </c>
      <c r="AD8" s="5">
        <f>'TeleOp Calculation'!H8</f>
        <v>-28.580610021786498</v>
      </c>
      <c r="AE8" s="5">
        <f>'Foul Calculation'!H8</f>
        <v>0</v>
      </c>
      <c r="AF8" s="5">
        <f>'Auto Calculation'!I8</f>
        <v>9.3264652014651972</v>
      </c>
      <c r="AG8" s="5">
        <f>'TeleOp Calculation'!I8</f>
        <v>15.383699633699635</v>
      </c>
      <c r="AH8" s="5">
        <f>'Foul Calculation'!I8</f>
        <v>0</v>
      </c>
      <c r="AJ8" s="40"/>
    </row>
    <row r="9" spans="1:43">
      <c r="A9" s="5">
        <f t="shared" si="1"/>
        <v>1756</v>
      </c>
      <c r="B9" s="5">
        <f t="shared" si="2"/>
        <v>8</v>
      </c>
      <c r="C9" s="5">
        <f t="shared" si="3"/>
        <v>19.628205128205131</v>
      </c>
      <c r="D9" s="5">
        <f t="shared" si="4"/>
        <v>19.214285714285722</v>
      </c>
      <c r="E9" s="5">
        <f t="shared" si="5"/>
        <v>0</v>
      </c>
      <c r="F9" s="5">
        <f t="shared" si="6"/>
        <v>-6.8518518518518547</v>
      </c>
      <c r="G9" s="5">
        <f t="shared" si="7"/>
        <v>-21.296296296296305</v>
      </c>
      <c r="H9" s="5">
        <f t="shared" si="8"/>
        <v>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5">
        <f>'Match Score and Team Input'!B9</f>
        <v>1756</v>
      </c>
      <c r="AB9" s="5">
        <v>8</v>
      </c>
      <c r="AC9" s="5">
        <f>'Auto Calculation'!H9</f>
        <v>19.628205128205131</v>
      </c>
      <c r="AD9" s="5">
        <f>'TeleOp Calculation'!H9</f>
        <v>19.214285714285722</v>
      </c>
      <c r="AE9" s="5">
        <f>'Foul Calculation'!H9</f>
        <v>0</v>
      </c>
      <c r="AF9" s="5">
        <f>'Auto Calculation'!I9</f>
        <v>-6.8518518518518547</v>
      </c>
      <c r="AG9" s="5">
        <f>'TeleOp Calculation'!I9</f>
        <v>-21.296296296296305</v>
      </c>
      <c r="AH9" s="5">
        <f>'Foul Calculation'!I9</f>
        <v>0</v>
      </c>
      <c r="AJ9" s="40"/>
    </row>
    <row r="10" spans="1:43">
      <c r="A10" s="5">
        <f t="shared" si="1"/>
        <v>188</v>
      </c>
      <c r="B10" s="5">
        <f t="shared" si="2"/>
        <v>9</v>
      </c>
      <c r="C10" s="5">
        <f t="shared" si="3"/>
        <v>-10.673534798534803</v>
      </c>
      <c r="D10" s="5">
        <f t="shared" si="4"/>
        <v>35.383699633699635</v>
      </c>
      <c r="E10" s="5">
        <f t="shared" si="5"/>
        <v>0</v>
      </c>
      <c r="F10" s="5">
        <f t="shared" si="6"/>
        <v>-18.644688644688642</v>
      </c>
      <c r="G10" s="5">
        <f t="shared" si="7"/>
        <v>33.525641025641022</v>
      </c>
      <c r="H10" s="5">
        <f t="shared" si="8"/>
        <v>20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5">
        <f>'Match Score and Team Input'!B10</f>
        <v>188</v>
      </c>
      <c r="AB10" s="5">
        <v>9</v>
      </c>
      <c r="AC10" s="5">
        <f>'Auto Calculation'!H10</f>
        <v>-10.673534798534803</v>
      </c>
      <c r="AD10" s="5">
        <f>'TeleOp Calculation'!H10</f>
        <v>35.383699633699635</v>
      </c>
      <c r="AE10" s="5">
        <f>'Foul Calculation'!H10</f>
        <v>0</v>
      </c>
      <c r="AF10" s="5">
        <f>'Auto Calculation'!I10</f>
        <v>-18.644688644688642</v>
      </c>
      <c r="AG10" s="5">
        <f>'TeleOp Calculation'!I10</f>
        <v>33.525641025641022</v>
      </c>
      <c r="AH10" s="5">
        <f>'Foul Calculation'!I10</f>
        <v>20</v>
      </c>
      <c r="AJ10" s="40"/>
    </row>
    <row r="11" spans="1:43">
      <c r="A11" s="5">
        <f t="shared" si="1"/>
        <v>1318</v>
      </c>
      <c r="B11" s="5">
        <f t="shared" si="2"/>
        <v>10</v>
      </c>
      <c r="C11" s="5">
        <f t="shared" si="3"/>
        <v>7.5359477124183059</v>
      </c>
      <c r="D11" s="5">
        <f t="shared" si="4"/>
        <v>-22.75054466230938</v>
      </c>
      <c r="E11" s="5">
        <f t="shared" si="5"/>
        <v>0</v>
      </c>
      <c r="F11" s="5">
        <f t="shared" si="6"/>
        <v>-10.805555555555557</v>
      </c>
      <c r="G11" s="5">
        <f t="shared" si="7"/>
        <v>2.5277777777777857</v>
      </c>
      <c r="H11" s="5">
        <f t="shared" si="8"/>
        <v>50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5">
        <f>'Match Score and Team Input'!B11</f>
        <v>1318</v>
      </c>
      <c r="AB11" s="5">
        <v>10</v>
      </c>
      <c r="AC11" s="5">
        <f>'Auto Calculation'!H11</f>
        <v>7.5359477124183059</v>
      </c>
      <c r="AD11" s="5">
        <f>'TeleOp Calculation'!H11</f>
        <v>-22.75054466230938</v>
      </c>
      <c r="AE11" s="5">
        <f>'Foul Calculation'!H11</f>
        <v>0</v>
      </c>
      <c r="AF11" s="5">
        <f>'Auto Calculation'!I11</f>
        <v>-10.805555555555557</v>
      </c>
      <c r="AG11" s="5">
        <f>'TeleOp Calculation'!I11</f>
        <v>2.5277777777777857</v>
      </c>
      <c r="AH11" s="5">
        <f>'Foul Calculation'!I11</f>
        <v>50</v>
      </c>
      <c r="AJ11" s="40"/>
    </row>
    <row r="12" spans="1:43">
      <c r="A12" s="5">
        <f t="shared" si="1"/>
        <v>2337</v>
      </c>
      <c r="B12" s="5">
        <f t="shared" si="2"/>
        <v>11</v>
      </c>
      <c r="C12" s="5">
        <f t="shared" si="3"/>
        <v>4.6573426573426531</v>
      </c>
      <c r="D12" s="5">
        <f t="shared" si="4"/>
        <v>-29.960372960372951</v>
      </c>
      <c r="E12" s="5">
        <f t="shared" si="5"/>
        <v>0</v>
      </c>
      <c r="F12" s="5">
        <f t="shared" si="6"/>
        <v>-6.8518518518518547</v>
      </c>
      <c r="G12" s="5">
        <f t="shared" si="7"/>
        <v>-11.296296296296305</v>
      </c>
      <c r="H12" s="5">
        <f t="shared" si="8"/>
        <v>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5">
        <f>'Match Score and Team Input'!B12</f>
        <v>2337</v>
      </c>
      <c r="AB12" s="5">
        <v>11</v>
      </c>
      <c r="AC12" s="5">
        <f>'Auto Calculation'!H12</f>
        <v>4.6573426573426531</v>
      </c>
      <c r="AD12" s="5">
        <f>'TeleOp Calculation'!H12</f>
        <v>-29.960372960372951</v>
      </c>
      <c r="AE12" s="5">
        <f>'Foul Calculation'!H12</f>
        <v>0</v>
      </c>
      <c r="AF12" s="5">
        <f>'Auto Calculation'!I12</f>
        <v>-6.8518518518518547</v>
      </c>
      <c r="AG12" s="5">
        <f>'TeleOp Calculation'!I12</f>
        <v>-11.296296296296305</v>
      </c>
      <c r="AH12" s="5">
        <f>'Foul Calculation'!I12</f>
        <v>0</v>
      </c>
      <c r="AJ12" s="40"/>
    </row>
    <row r="13" spans="1:43">
      <c r="A13" s="5">
        <f t="shared" ref="A13:A76" si="9">AA13</f>
        <v>188</v>
      </c>
      <c r="B13" s="5">
        <f t="shared" ref="B13:B76" si="10">AB13</f>
        <v>12</v>
      </c>
      <c r="C13" s="5">
        <f t="shared" ref="C13:C76" si="11">AC13</f>
        <v>8.4583333333333286</v>
      </c>
      <c r="D13" s="5">
        <f t="shared" ref="D13:D76" si="12">AD13</f>
        <v>21.154761904761898</v>
      </c>
      <c r="E13" s="5">
        <f t="shared" ref="E13:E76" si="13">AE13</f>
        <v>0</v>
      </c>
      <c r="F13" s="5">
        <f t="shared" ref="F13:F76" si="14">AF13</f>
        <v>-18.644688644688642</v>
      </c>
      <c r="G13" s="5">
        <f t="shared" ref="G13:G76" si="15">AG13</f>
        <v>-25.474358974358978</v>
      </c>
      <c r="H13" s="5">
        <f t="shared" ref="H13:H76" si="16">AH13</f>
        <v>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5">
        <f>'Match Score and Team Input'!B13</f>
        <v>188</v>
      </c>
      <c r="AB13" s="5">
        <v>12</v>
      </c>
      <c r="AC13" s="5">
        <f>'Auto Calculation'!H13</f>
        <v>8.4583333333333286</v>
      </c>
      <c r="AD13" s="5">
        <f>'TeleOp Calculation'!H13</f>
        <v>21.154761904761898</v>
      </c>
      <c r="AE13" s="5">
        <f>'Foul Calculation'!H13</f>
        <v>0</v>
      </c>
      <c r="AF13" s="5">
        <f>'Auto Calculation'!I13</f>
        <v>-18.644688644688642</v>
      </c>
      <c r="AG13" s="5">
        <f>'TeleOp Calculation'!I13</f>
        <v>-25.474358974358978</v>
      </c>
      <c r="AH13" s="5">
        <f>'Foul Calculation'!I13</f>
        <v>0</v>
      </c>
      <c r="AJ13" s="40"/>
    </row>
    <row r="14" spans="1:43">
      <c r="A14" s="5">
        <f t="shared" si="9"/>
        <v>1318</v>
      </c>
      <c r="B14" s="5">
        <f t="shared" si="10"/>
        <v>13</v>
      </c>
      <c r="C14" s="5">
        <f t="shared" si="11"/>
        <v>6.9967320261437891</v>
      </c>
      <c r="D14" s="5">
        <f t="shared" si="12"/>
        <v>31.419389978213502</v>
      </c>
      <c r="E14" s="5">
        <f t="shared" si="13"/>
        <v>0</v>
      </c>
      <c r="F14" s="5">
        <f t="shared" si="14"/>
        <v>-5.8055555555555571</v>
      </c>
      <c r="G14" s="5">
        <f t="shared" si="15"/>
        <v>20.527777777777786</v>
      </c>
      <c r="H14" s="5">
        <f t="shared" si="16"/>
        <v>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5">
        <f>'Match Score and Team Input'!B14</f>
        <v>1318</v>
      </c>
      <c r="AB14" s="5">
        <v>13</v>
      </c>
      <c r="AC14" s="5">
        <f>'Auto Calculation'!H14</f>
        <v>6.9967320261437891</v>
      </c>
      <c r="AD14" s="5">
        <f>'TeleOp Calculation'!H14</f>
        <v>31.419389978213502</v>
      </c>
      <c r="AE14" s="5">
        <f>'Foul Calculation'!H14</f>
        <v>0</v>
      </c>
      <c r="AF14" s="5">
        <f>'Auto Calculation'!I14</f>
        <v>-5.8055555555555571</v>
      </c>
      <c r="AG14" s="5">
        <f>'TeleOp Calculation'!I14</f>
        <v>20.527777777777786</v>
      </c>
      <c r="AH14" s="5">
        <f>'Foul Calculation'!I14</f>
        <v>0</v>
      </c>
      <c r="AJ14" s="40"/>
    </row>
    <row r="15" spans="1:43">
      <c r="A15" s="5">
        <f t="shared" si="9"/>
        <v>2337</v>
      </c>
      <c r="B15" s="5">
        <f t="shared" si="10"/>
        <v>14</v>
      </c>
      <c r="C15" s="5">
        <f t="shared" si="11"/>
        <v>15.106837606837608</v>
      </c>
      <c r="D15" s="5">
        <f t="shared" si="12"/>
        <v>40.309829059829056</v>
      </c>
      <c r="E15" s="5">
        <f t="shared" si="13"/>
        <v>0</v>
      </c>
      <c r="F15" s="5">
        <f t="shared" si="14"/>
        <v>-6.8518518518518547</v>
      </c>
      <c r="G15" s="5">
        <f t="shared" si="15"/>
        <v>67.703703703703695</v>
      </c>
      <c r="H15" s="5">
        <f t="shared" si="16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5">
        <f>'Match Score and Team Input'!B15</f>
        <v>2337</v>
      </c>
      <c r="AB15" s="5">
        <v>14</v>
      </c>
      <c r="AC15" s="5">
        <f>'Auto Calculation'!H15</f>
        <v>15.106837606837608</v>
      </c>
      <c r="AD15" s="5">
        <f>'TeleOp Calculation'!H15</f>
        <v>40.309829059829056</v>
      </c>
      <c r="AE15" s="5">
        <f>'Foul Calculation'!H15</f>
        <v>0</v>
      </c>
      <c r="AF15" s="5">
        <f>'Auto Calculation'!I15</f>
        <v>-6.8518518518518547</v>
      </c>
      <c r="AG15" s="5">
        <f>'TeleOp Calculation'!I15</f>
        <v>67.703703703703695</v>
      </c>
      <c r="AH15" s="5">
        <f>'Foul Calculation'!I15</f>
        <v>0</v>
      </c>
      <c r="AJ15" s="40"/>
    </row>
    <row r="16" spans="1:43">
      <c r="A16" s="5">
        <f t="shared" si="9"/>
        <v>1756</v>
      </c>
      <c r="B16" s="5">
        <f t="shared" si="10"/>
        <v>15</v>
      </c>
      <c r="C16" s="5">
        <f t="shared" si="11"/>
        <v>-15.371794871794869</v>
      </c>
      <c r="D16" s="5">
        <f t="shared" si="12"/>
        <v>0.21428571428572241</v>
      </c>
      <c r="E16" s="5">
        <f t="shared" si="13"/>
        <v>0</v>
      </c>
      <c r="F16" s="5">
        <f t="shared" si="14"/>
        <v>-16.222222222222229</v>
      </c>
      <c r="G16" s="5">
        <f t="shared" si="15"/>
        <v>-30.777777777777771</v>
      </c>
      <c r="H16" s="5">
        <f t="shared" si="16"/>
        <v>20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5">
        <f>'Match Score and Team Input'!B16</f>
        <v>1756</v>
      </c>
      <c r="AB16" s="5">
        <v>15</v>
      </c>
      <c r="AC16" s="5">
        <f>'Auto Calculation'!H16</f>
        <v>-15.371794871794869</v>
      </c>
      <c r="AD16" s="5">
        <f>'TeleOp Calculation'!H16</f>
        <v>0.21428571428572241</v>
      </c>
      <c r="AE16" s="5">
        <f>'Foul Calculation'!H16</f>
        <v>0</v>
      </c>
      <c r="AF16" s="5">
        <f>'Auto Calculation'!I16</f>
        <v>-16.222222222222229</v>
      </c>
      <c r="AG16" s="5">
        <f>'TeleOp Calculation'!I16</f>
        <v>-30.777777777777771</v>
      </c>
      <c r="AH16" s="5">
        <f>'Foul Calculation'!I16</f>
        <v>20</v>
      </c>
      <c r="AJ16" s="40"/>
    </row>
    <row r="17" spans="1:36">
      <c r="A17" s="5">
        <f t="shared" si="9"/>
        <v>188</v>
      </c>
      <c r="B17" s="5">
        <f t="shared" si="10"/>
        <v>16</v>
      </c>
      <c r="C17" s="5">
        <f t="shared" si="11"/>
        <v>-11.541666666666671</v>
      </c>
      <c r="D17" s="5">
        <f t="shared" si="12"/>
        <v>-18.845238095238102</v>
      </c>
      <c r="E17" s="5">
        <f t="shared" si="13"/>
        <v>0</v>
      </c>
      <c r="F17" s="5">
        <f t="shared" si="14"/>
        <v>10.355311355311358</v>
      </c>
      <c r="G17" s="5">
        <f t="shared" si="15"/>
        <v>-25.474358974358978</v>
      </c>
      <c r="H17" s="5">
        <f t="shared" si="16"/>
        <v>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5">
        <f>'Match Score and Team Input'!B17</f>
        <v>188</v>
      </c>
      <c r="AB17" s="5">
        <v>16</v>
      </c>
      <c r="AC17" s="5">
        <f>'Auto Calculation'!H17</f>
        <v>-11.541666666666671</v>
      </c>
      <c r="AD17" s="5">
        <f>'TeleOp Calculation'!H17</f>
        <v>-18.845238095238102</v>
      </c>
      <c r="AE17" s="5">
        <f>'Foul Calculation'!H17</f>
        <v>0</v>
      </c>
      <c r="AF17" s="5">
        <f>'Auto Calculation'!I17</f>
        <v>10.355311355311358</v>
      </c>
      <c r="AG17" s="5">
        <f>'TeleOp Calculation'!I17</f>
        <v>-25.474358974358978</v>
      </c>
      <c r="AH17" s="5">
        <f>'Foul Calculation'!I17</f>
        <v>0</v>
      </c>
      <c r="AJ17" s="40"/>
    </row>
    <row r="18" spans="1:36">
      <c r="A18" s="5">
        <f t="shared" si="9"/>
        <v>1318</v>
      </c>
      <c r="B18" s="5">
        <f t="shared" si="10"/>
        <v>17</v>
      </c>
      <c r="C18" s="5">
        <f t="shared" si="11"/>
        <v>-18.003267973856211</v>
      </c>
      <c r="D18" s="5">
        <f t="shared" si="12"/>
        <v>-36.580610021786498</v>
      </c>
      <c r="E18" s="5">
        <f t="shared" si="13"/>
        <v>0</v>
      </c>
      <c r="F18" s="5">
        <f t="shared" si="14"/>
        <v>-5.8055555555555571</v>
      </c>
      <c r="G18" s="5">
        <f t="shared" si="15"/>
        <v>13.527777777777786</v>
      </c>
      <c r="H18" s="5">
        <f t="shared" si="16"/>
        <v>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5">
        <f>'Match Score and Team Input'!B18</f>
        <v>1318</v>
      </c>
      <c r="AB18" s="5">
        <v>17</v>
      </c>
      <c r="AC18" s="5">
        <f>'Auto Calculation'!H18</f>
        <v>-18.003267973856211</v>
      </c>
      <c r="AD18" s="5">
        <f>'TeleOp Calculation'!H18</f>
        <v>-36.580610021786498</v>
      </c>
      <c r="AE18" s="5">
        <f>'Foul Calculation'!H18</f>
        <v>0</v>
      </c>
      <c r="AF18" s="5">
        <f>'Auto Calculation'!I18</f>
        <v>-5.8055555555555571</v>
      </c>
      <c r="AG18" s="5">
        <f>'TeleOp Calculation'!I18</f>
        <v>13.527777777777786</v>
      </c>
      <c r="AH18" s="5">
        <f>'Foul Calculation'!I18</f>
        <v>0</v>
      </c>
      <c r="AJ18" s="40"/>
    </row>
    <row r="19" spans="1:36">
      <c r="A19" s="5">
        <f t="shared" si="9"/>
        <v>2337</v>
      </c>
      <c r="B19" s="5">
        <f t="shared" si="10"/>
        <v>18</v>
      </c>
      <c r="C19" s="5">
        <f t="shared" si="11"/>
        <v>-4.8931623931623918</v>
      </c>
      <c r="D19" s="5">
        <f t="shared" si="12"/>
        <v>29.309829059829056</v>
      </c>
      <c r="E19" s="5">
        <f t="shared" si="13"/>
        <v>0</v>
      </c>
      <c r="F19" s="5">
        <f t="shared" si="14"/>
        <v>-6.8518518518518547</v>
      </c>
      <c r="G19" s="5">
        <f t="shared" si="15"/>
        <v>26.703703703703695</v>
      </c>
      <c r="H19" s="5">
        <f t="shared" si="16"/>
        <v>50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5">
        <f>'Match Score and Team Input'!B19</f>
        <v>2337</v>
      </c>
      <c r="AB19" s="5">
        <v>18</v>
      </c>
      <c r="AC19" s="5">
        <f>'Auto Calculation'!H19</f>
        <v>-4.8931623931623918</v>
      </c>
      <c r="AD19" s="5">
        <f>'TeleOp Calculation'!H19</f>
        <v>29.309829059829056</v>
      </c>
      <c r="AE19" s="5">
        <f>'Foul Calculation'!H19</f>
        <v>0</v>
      </c>
      <c r="AF19" s="5">
        <f>'Auto Calculation'!I19</f>
        <v>-6.8518518518518547</v>
      </c>
      <c r="AG19" s="5">
        <f>'TeleOp Calculation'!I19</f>
        <v>26.703703703703695</v>
      </c>
      <c r="AH19" s="5">
        <f>'Foul Calculation'!I19</f>
        <v>50</v>
      </c>
      <c r="AJ19" s="40"/>
    </row>
    <row r="20" spans="1:36">
      <c r="A20" s="5">
        <f t="shared" si="9"/>
        <v>1756</v>
      </c>
      <c r="B20" s="5">
        <f t="shared" si="10"/>
        <v>19</v>
      </c>
      <c r="C20" s="5">
        <f t="shared" si="11"/>
        <v>-15.371794871794869</v>
      </c>
      <c r="D20" s="5">
        <f t="shared" si="12"/>
        <v>9.2142857142857224</v>
      </c>
      <c r="E20" s="5">
        <f t="shared" si="13"/>
        <v>0</v>
      </c>
      <c r="F20" s="5">
        <f t="shared" si="14"/>
        <v>3.7777777777777715</v>
      </c>
      <c r="G20" s="5">
        <f t="shared" si="15"/>
        <v>-2.7777777777777715</v>
      </c>
      <c r="H20" s="5">
        <f t="shared" si="16"/>
        <v>50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5">
        <f>'Match Score and Team Input'!B20</f>
        <v>1756</v>
      </c>
      <c r="AB20" s="5">
        <v>19</v>
      </c>
      <c r="AC20" s="5">
        <f>'Auto Calculation'!H20</f>
        <v>-15.371794871794869</v>
      </c>
      <c r="AD20" s="5">
        <f>'TeleOp Calculation'!H20</f>
        <v>9.2142857142857224</v>
      </c>
      <c r="AE20" s="5">
        <f>'Foul Calculation'!H20</f>
        <v>0</v>
      </c>
      <c r="AF20" s="5">
        <f>'Auto Calculation'!I20</f>
        <v>3.7777777777777715</v>
      </c>
      <c r="AG20" s="5">
        <f>'TeleOp Calculation'!I20</f>
        <v>-2.7777777777777715</v>
      </c>
      <c r="AH20" s="5">
        <f>'Foul Calculation'!I20</f>
        <v>50</v>
      </c>
      <c r="AJ20" s="40"/>
    </row>
    <row r="21" spans="1:36">
      <c r="A21" s="5">
        <f t="shared" si="9"/>
        <v>225</v>
      </c>
      <c r="B21" s="5">
        <f t="shared" si="10"/>
        <v>20</v>
      </c>
      <c r="C21" s="5">
        <f t="shared" si="11"/>
        <v>40.221717171717174</v>
      </c>
      <c r="D21" s="5">
        <f t="shared" si="12"/>
        <v>38.472727272727269</v>
      </c>
      <c r="E21" s="5">
        <f t="shared" si="13"/>
        <v>50</v>
      </c>
      <c r="F21" s="5">
        <f t="shared" si="14"/>
        <v>-18.571428571428569</v>
      </c>
      <c r="G21" s="5">
        <f t="shared" si="15"/>
        <v>-11.704761904761909</v>
      </c>
      <c r="H21" s="5">
        <f t="shared" si="16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5">
        <f>'Match Score and Team Input'!B21</f>
        <v>225</v>
      </c>
      <c r="AB21" s="5">
        <v>20</v>
      </c>
      <c r="AC21" s="5">
        <f>'Auto Calculation'!H21</f>
        <v>40.221717171717174</v>
      </c>
      <c r="AD21" s="5">
        <f>'TeleOp Calculation'!H21</f>
        <v>38.472727272727269</v>
      </c>
      <c r="AE21" s="5">
        <f>'Foul Calculation'!H21</f>
        <v>50</v>
      </c>
      <c r="AF21" s="5">
        <f>'Auto Calculation'!I21</f>
        <v>-18.571428571428569</v>
      </c>
      <c r="AG21" s="5">
        <f>'TeleOp Calculation'!I21</f>
        <v>-11.704761904761909</v>
      </c>
      <c r="AH21" s="5">
        <f>'Foul Calculation'!I21</f>
        <v>0</v>
      </c>
      <c r="AJ21" s="40"/>
    </row>
    <row r="22" spans="1:36">
      <c r="A22" s="5">
        <f t="shared" si="9"/>
        <v>1310</v>
      </c>
      <c r="B22" s="5">
        <f t="shared" si="10"/>
        <v>21</v>
      </c>
      <c r="C22" s="5">
        <f t="shared" si="11"/>
        <v>5.7094017094017033</v>
      </c>
      <c r="D22" s="5">
        <f t="shared" si="12"/>
        <v>18.195868945868938</v>
      </c>
      <c r="E22" s="5">
        <f t="shared" si="13"/>
        <v>0</v>
      </c>
      <c r="F22" s="5">
        <f t="shared" si="14"/>
        <v>-12.592592592592595</v>
      </c>
      <c r="G22" s="5">
        <f t="shared" si="15"/>
        <v>27.914814814814804</v>
      </c>
      <c r="H22" s="5">
        <f t="shared" si="16"/>
        <v>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5">
        <f>'Match Score and Team Input'!B22</f>
        <v>1310</v>
      </c>
      <c r="AB22" s="5">
        <v>21</v>
      </c>
      <c r="AC22" s="5">
        <f>'Auto Calculation'!H22</f>
        <v>5.7094017094017033</v>
      </c>
      <c r="AD22" s="5">
        <f>'TeleOp Calculation'!H22</f>
        <v>18.195868945868938</v>
      </c>
      <c r="AE22" s="5">
        <f>'Foul Calculation'!H22</f>
        <v>0</v>
      </c>
      <c r="AF22" s="5">
        <f>'Auto Calculation'!I22</f>
        <v>-12.592592592592595</v>
      </c>
      <c r="AG22" s="5">
        <f>'TeleOp Calculation'!I22</f>
        <v>27.914814814814804</v>
      </c>
      <c r="AH22" s="5">
        <f>'Foul Calculation'!I22</f>
        <v>0</v>
      </c>
      <c r="AJ22" s="40"/>
    </row>
    <row r="23" spans="1:36">
      <c r="A23" s="5">
        <f t="shared" si="9"/>
        <v>836</v>
      </c>
      <c r="B23" s="5">
        <f t="shared" si="10"/>
        <v>22</v>
      </c>
      <c r="C23" s="5">
        <f t="shared" si="11"/>
        <v>-7.2407407407407405</v>
      </c>
      <c r="D23" s="5">
        <f t="shared" si="12"/>
        <v>11.255555555555546</v>
      </c>
      <c r="E23" s="5">
        <f t="shared" si="13"/>
        <v>0</v>
      </c>
      <c r="F23" s="5">
        <f t="shared" si="14"/>
        <v>-10.42962962962963</v>
      </c>
      <c r="G23" s="5">
        <f t="shared" si="15"/>
        <v>-30.003703703703707</v>
      </c>
      <c r="H23" s="5">
        <f t="shared" si="16"/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5">
        <f>'Match Score and Team Input'!B23</f>
        <v>836</v>
      </c>
      <c r="AB23" s="5">
        <v>22</v>
      </c>
      <c r="AC23" s="5">
        <f>'Auto Calculation'!H23</f>
        <v>-7.2407407407407405</v>
      </c>
      <c r="AD23" s="5">
        <f>'TeleOp Calculation'!H23</f>
        <v>11.255555555555546</v>
      </c>
      <c r="AE23" s="5">
        <f>'Foul Calculation'!H23</f>
        <v>0</v>
      </c>
      <c r="AF23" s="5">
        <f>'Auto Calculation'!I23</f>
        <v>-10.42962962962963</v>
      </c>
      <c r="AG23" s="5">
        <f>'TeleOp Calculation'!I23</f>
        <v>-30.003703703703707</v>
      </c>
      <c r="AH23" s="5">
        <f>'Foul Calculation'!I23</f>
        <v>0</v>
      </c>
      <c r="AJ23" s="40"/>
    </row>
    <row r="24" spans="1:36">
      <c r="A24" s="5">
        <f t="shared" si="9"/>
        <v>3098</v>
      </c>
      <c r="B24" s="5">
        <f t="shared" si="10"/>
        <v>23</v>
      </c>
      <c r="C24" s="5">
        <f t="shared" si="11"/>
        <v>-21.72727272727272</v>
      </c>
      <c r="D24" s="5">
        <f t="shared" si="12"/>
        <v>-29.596969696969694</v>
      </c>
      <c r="E24" s="5">
        <f t="shared" si="13"/>
        <v>20</v>
      </c>
      <c r="F24" s="5">
        <f t="shared" si="14"/>
        <v>-15.677777777777777</v>
      </c>
      <c r="G24" s="5">
        <f t="shared" si="15"/>
        <v>7.3944444444444315</v>
      </c>
      <c r="H24" s="5">
        <f t="shared" si="16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5">
        <f>'Match Score and Team Input'!B24</f>
        <v>3098</v>
      </c>
      <c r="AB24" s="5">
        <v>23</v>
      </c>
      <c r="AC24" s="5">
        <f>'Auto Calculation'!H24</f>
        <v>-21.72727272727272</v>
      </c>
      <c r="AD24" s="5">
        <f>'TeleOp Calculation'!H24</f>
        <v>-29.596969696969694</v>
      </c>
      <c r="AE24" s="5">
        <f>'Foul Calculation'!H24</f>
        <v>20</v>
      </c>
      <c r="AF24" s="5">
        <f>'Auto Calculation'!I24</f>
        <v>-15.677777777777777</v>
      </c>
      <c r="AG24" s="5">
        <f>'TeleOp Calculation'!I24</f>
        <v>7.3944444444444315</v>
      </c>
      <c r="AH24" s="5">
        <f>'Foul Calculation'!I24</f>
        <v>0</v>
      </c>
      <c r="AJ24" s="40"/>
    </row>
    <row r="25" spans="1:36">
      <c r="A25" s="5">
        <f t="shared" si="9"/>
        <v>217</v>
      </c>
      <c r="B25" s="5">
        <f t="shared" si="10"/>
        <v>24</v>
      </c>
      <c r="C25" s="5">
        <f t="shared" si="11"/>
        <v>-15.419047619047618</v>
      </c>
      <c r="D25" s="5">
        <f t="shared" si="12"/>
        <v>19.428571428571416</v>
      </c>
      <c r="E25" s="5">
        <f t="shared" si="13"/>
        <v>0</v>
      </c>
      <c r="F25" s="5">
        <f t="shared" si="14"/>
        <v>20.07222222222223</v>
      </c>
      <c r="G25" s="5">
        <f t="shared" si="15"/>
        <v>-2.7388888888888943</v>
      </c>
      <c r="H25" s="5">
        <f t="shared" si="16"/>
        <v>50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">
        <f>'Match Score and Team Input'!B25</f>
        <v>217</v>
      </c>
      <c r="AB25" s="5">
        <v>24</v>
      </c>
      <c r="AC25" s="5">
        <f>'Auto Calculation'!H25</f>
        <v>-15.419047619047618</v>
      </c>
      <c r="AD25" s="5">
        <f>'TeleOp Calculation'!H25</f>
        <v>19.428571428571416</v>
      </c>
      <c r="AE25" s="5">
        <f>'Foul Calculation'!H25</f>
        <v>0</v>
      </c>
      <c r="AF25" s="5">
        <f>'Auto Calculation'!I25</f>
        <v>20.07222222222223</v>
      </c>
      <c r="AG25" s="5">
        <f>'TeleOp Calculation'!I25</f>
        <v>-2.7388888888888943</v>
      </c>
      <c r="AH25" s="5">
        <f>'Foul Calculation'!I25</f>
        <v>50</v>
      </c>
      <c r="AJ25" s="40"/>
    </row>
    <row r="26" spans="1:36">
      <c r="A26" s="5">
        <f t="shared" si="9"/>
        <v>5122</v>
      </c>
      <c r="B26" s="5">
        <f t="shared" si="10"/>
        <v>25</v>
      </c>
      <c r="C26" s="5">
        <f t="shared" si="11"/>
        <v>3.2333333333333343</v>
      </c>
      <c r="D26" s="5">
        <f t="shared" si="12"/>
        <v>-3.2777777777777715</v>
      </c>
      <c r="E26" s="5">
        <f t="shared" si="13"/>
        <v>50</v>
      </c>
      <c r="F26" s="5">
        <f t="shared" si="14"/>
        <v>1.6666666666666572</v>
      </c>
      <c r="G26" s="5">
        <f t="shared" si="15"/>
        <v>-15.366666666666674</v>
      </c>
      <c r="H26" s="5">
        <f t="shared" si="16"/>
        <v>50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">
        <f>'Match Score and Team Input'!B26</f>
        <v>5122</v>
      </c>
      <c r="AB26" s="5">
        <v>25</v>
      </c>
      <c r="AC26" s="5">
        <f>'Auto Calculation'!H26</f>
        <v>3.2333333333333343</v>
      </c>
      <c r="AD26" s="5">
        <f>'TeleOp Calculation'!H26</f>
        <v>-3.2777777777777715</v>
      </c>
      <c r="AE26" s="5">
        <f>'Foul Calculation'!H26</f>
        <v>50</v>
      </c>
      <c r="AF26" s="5">
        <f>'Auto Calculation'!I26</f>
        <v>1.6666666666666572</v>
      </c>
      <c r="AG26" s="5">
        <f>'TeleOp Calculation'!I26</f>
        <v>-15.366666666666674</v>
      </c>
      <c r="AH26" s="5">
        <f>'Foul Calculation'!I26</f>
        <v>50</v>
      </c>
      <c r="AJ26" s="40"/>
    </row>
    <row r="27" spans="1:36">
      <c r="A27" s="5">
        <f t="shared" si="9"/>
        <v>4965</v>
      </c>
      <c r="B27" s="5">
        <f t="shared" si="10"/>
        <v>26</v>
      </c>
      <c r="C27" s="5">
        <f t="shared" si="11"/>
        <v>-9.13333333333334</v>
      </c>
      <c r="D27" s="5">
        <f t="shared" si="12"/>
        <v>-19.033333333333331</v>
      </c>
      <c r="E27" s="5">
        <f t="shared" si="13"/>
        <v>0</v>
      </c>
      <c r="F27" s="5">
        <f t="shared" si="14"/>
        <v>-2.2000000000000028</v>
      </c>
      <c r="G27" s="5">
        <f t="shared" si="15"/>
        <v>26.092592592592581</v>
      </c>
      <c r="H27" s="5">
        <f t="shared" si="16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5">
        <f>'Match Score and Team Input'!B27</f>
        <v>4965</v>
      </c>
      <c r="AB27" s="5">
        <v>26</v>
      </c>
      <c r="AC27" s="5">
        <f>'Auto Calculation'!H27</f>
        <v>-9.13333333333334</v>
      </c>
      <c r="AD27" s="5">
        <f>'TeleOp Calculation'!H27</f>
        <v>-19.033333333333331</v>
      </c>
      <c r="AE27" s="5">
        <f>'Foul Calculation'!H27</f>
        <v>0</v>
      </c>
      <c r="AF27" s="5">
        <f>'Auto Calculation'!I27</f>
        <v>-2.2000000000000028</v>
      </c>
      <c r="AG27" s="5">
        <f>'TeleOp Calculation'!I27</f>
        <v>26.092592592592581</v>
      </c>
      <c r="AH27" s="5">
        <f>'Foul Calculation'!I27</f>
        <v>0</v>
      </c>
      <c r="AJ27" s="40"/>
    </row>
    <row r="28" spans="1:36">
      <c r="A28" s="5">
        <f t="shared" si="9"/>
        <v>1885</v>
      </c>
      <c r="B28" s="5">
        <f t="shared" si="10"/>
        <v>27</v>
      </c>
      <c r="C28" s="5">
        <f t="shared" si="11"/>
        <v>31.937037037037044</v>
      </c>
      <c r="D28" s="5">
        <f t="shared" si="12"/>
        <v>50.811111111111117</v>
      </c>
      <c r="E28" s="5">
        <f t="shared" si="13"/>
        <v>0</v>
      </c>
      <c r="F28" s="5">
        <f t="shared" si="14"/>
        <v>15.921652421652425</v>
      </c>
      <c r="G28" s="5">
        <f t="shared" si="15"/>
        <v>6.6575498575498671</v>
      </c>
      <c r="H28" s="5">
        <f t="shared" si="16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">
        <f>'Match Score and Team Input'!B28</f>
        <v>1885</v>
      </c>
      <c r="AB28" s="5">
        <v>27</v>
      </c>
      <c r="AC28" s="5">
        <f>'Auto Calculation'!H28</f>
        <v>31.937037037037044</v>
      </c>
      <c r="AD28" s="5">
        <f>'TeleOp Calculation'!H28</f>
        <v>50.811111111111117</v>
      </c>
      <c r="AE28" s="5">
        <f>'Foul Calculation'!H28</f>
        <v>0</v>
      </c>
      <c r="AF28" s="5">
        <f>'Auto Calculation'!I28</f>
        <v>15.921652421652425</v>
      </c>
      <c r="AG28" s="5">
        <f>'TeleOp Calculation'!I28</f>
        <v>6.6575498575498671</v>
      </c>
      <c r="AH28" s="5">
        <f>'Foul Calculation'!I28</f>
        <v>0</v>
      </c>
      <c r="AJ28" s="40"/>
    </row>
    <row r="29" spans="1:36">
      <c r="A29" s="5">
        <f t="shared" si="9"/>
        <v>1153</v>
      </c>
      <c r="B29" s="5">
        <f t="shared" si="10"/>
        <v>28</v>
      </c>
      <c r="C29" s="5">
        <f t="shared" si="11"/>
        <v>3.1223227752639531</v>
      </c>
      <c r="D29" s="5">
        <f t="shared" si="12"/>
        <v>69.525490196078437</v>
      </c>
      <c r="E29" s="5">
        <f t="shared" si="13"/>
        <v>0</v>
      </c>
      <c r="F29" s="5">
        <f t="shared" si="14"/>
        <v>-9.4666666666666615</v>
      </c>
      <c r="G29" s="5">
        <f t="shared" si="15"/>
        <v>57</v>
      </c>
      <c r="H29" s="5">
        <f t="shared" si="16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5">
        <f>'Match Score and Team Input'!B29</f>
        <v>1153</v>
      </c>
      <c r="AB29" s="5">
        <v>28</v>
      </c>
      <c r="AC29" s="5">
        <f>'Auto Calculation'!H29</f>
        <v>3.1223227752639531</v>
      </c>
      <c r="AD29" s="5">
        <f>'TeleOp Calculation'!H29</f>
        <v>69.525490196078437</v>
      </c>
      <c r="AE29" s="5">
        <f>'Foul Calculation'!H29</f>
        <v>0</v>
      </c>
      <c r="AF29" s="5">
        <f>'Auto Calculation'!I29</f>
        <v>-9.4666666666666615</v>
      </c>
      <c r="AG29" s="5">
        <f>'TeleOp Calculation'!I29</f>
        <v>57</v>
      </c>
      <c r="AH29" s="5">
        <f>'Foul Calculation'!I29</f>
        <v>0</v>
      </c>
      <c r="AJ29" s="40"/>
    </row>
    <row r="30" spans="1:36">
      <c r="A30" s="5">
        <f t="shared" si="9"/>
        <v>1730</v>
      </c>
      <c r="B30" s="5">
        <f t="shared" si="10"/>
        <v>29</v>
      </c>
      <c r="C30" s="5">
        <f t="shared" si="11"/>
        <v>23.425000000000004</v>
      </c>
      <c r="D30" s="5">
        <f t="shared" si="12"/>
        <v>46.25</v>
      </c>
      <c r="E30" s="5">
        <f t="shared" si="13"/>
        <v>50</v>
      </c>
      <c r="F30" s="5">
        <f t="shared" si="14"/>
        <v>-3.3333333333333286</v>
      </c>
      <c r="G30" s="5">
        <f t="shared" si="15"/>
        <v>29.033333333333346</v>
      </c>
      <c r="H30" s="5">
        <f t="shared" si="16"/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5">
        <f>'Match Score and Team Input'!B30</f>
        <v>1730</v>
      </c>
      <c r="AB30" s="5">
        <v>29</v>
      </c>
      <c r="AC30" s="5">
        <f>'Auto Calculation'!H30</f>
        <v>23.425000000000004</v>
      </c>
      <c r="AD30" s="5">
        <f>'TeleOp Calculation'!H30</f>
        <v>46.25</v>
      </c>
      <c r="AE30" s="5">
        <f>'Foul Calculation'!H30</f>
        <v>50</v>
      </c>
      <c r="AF30" s="5">
        <f>'Auto Calculation'!I30</f>
        <v>-3.3333333333333286</v>
      </c>
      <c r="AG30" s="5">
        <f>'TeleOp Calculation'!I30</f>
        <v>29.033333333333346</v>
      </c>
      <c r="AH30" s="5">
        <f>'Foul Calculation'!I30</f>
        <v>0</v>
      </c>
      <c r="AJ30" s="40"/>
    </row>
    <row r="31" spans="1:36">
      <c r="A31" s="5">
        <f t="shared" si="9"/>
        <v>766</v>
      </c>
      <c r="B31" s="5">
        <f t="shared" si="10"/>
        <v>30</v>
      </c>
      <c r="C31" s="5">
        <f t="shared" si="11"/>
        <v>-6.3809523809523796</v>
      </c>
      <c r="D31" s="5">
        <f t="shared" si="12"/>
        <v>21.452380952380949</v>
      </c>
      <c r="E31" s="5">
        <f t="shared" si="13"/>
        <v>40</v>
      </c>
      <c r="F31" s="5">
        <f t="shared" si="14"/>
        <v>-5.6925925925925895</v>
      </c>
      <c r="G31" s="5">
        <f t="shared" si="15"/>
        <v>-10.720370370370375</v>
      </c>
      <c r="H31" s="5">
        <f t="shared" si="16"/>
        <v>50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5">
        <f>'Match Score and Team Input'!B31</f>
        <v>766</v>
      </c>
      <c r="AB31" s="5">
        <v>30</v>
      </c>
      <c r="AC31" s="5">
        <f>'Auto Calculation'!H31</f>
        <v>-6.3809523809523796</v>
      </c>
      <c r="AD31" s="5">
        <f>'TeleOp Calculation'!H31</f>
        <v>21.452380952380949</v>
      </c>
      <c r="AE31" s="5">
        <f>'Foul Calculation'!H31</f>
        <v>40</v>
      </c>
      <c r="AF31" s="5">
        <f>'Auto Calculation'!I31</f>
        <v>-5.6925925925925895</v>
      </c>
      <c r="AG31" s="5">
        <f>'TeleOp Calculation'!I31</f>
        <v>-10.720370370370375</v>
      </c>
      <c r="AH31" s="5">
        <f>'Foul Calculation'!I31</f>
        <v>50</v>
      </c>
      <c r="AJ31" s="40"/>
    </row>
    <row r="32" spans="1:36">
      <c r="A32" s="5">
        <f t="shared" si="9"/>
        <v>4967</v>
      </c>
      <c r="B32" s="5">
        <f t="shared" si="10"/>
        <v>31</v>
      </c>
      <c r="C32" s="5">
        <f t="shared" si="11"/>
        <v>2.1939393939394023</v>
      </c>
      <c r="D32" s="5">
        <f t="shared" si="12"/>
        <v>5.8060606060606119</v>
      </c>
      <c r="E32" s="5">
        <f t="shared" si="13"/>
        <v>0</v>
      </c>
      <c r="F32" s="5">
        <f t="shared" si="14"/>
        <v>-5.0000000000000071</v>
      </c>
      <c r="G32" s="5">
        <f t="shared" si="15"/>
        <v>25.299999999999997</v>
      </c>
      <c r="H32" s="5">
        <f t="shared" si="16"/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5">
        <f>'Match Score and Team Input'!B32</f>
        <v>4967</v>
      </c>
      <c r="AB32" s="5">
        <v>31</v>
      </c>
      <c r="AC32" s="5">
        <f>'Auto Calculation'!H32</f>
        <v>2.1939393939394023</v>
      </c>
      <c r="AD32" s="5">
        <f>'TeleOp Calculation'!H32</f>
        <v>5.8060606060606119</v>
      </c>
      <c r="AE32" s="5">
        <f>'Foul Calculation'!H32</f>
        <v>0</v>
      </c>
      <c r="AF32" s="5">
        <f>'Auto Calculation'!I32</f>
        <v>-5.0000000000000071</v>
      </c>
      <c r="AG32" s="5">
        <f>'TeleOp Calculation'!I32</f>
        <v>25.299999999999997</v>
      </c>
      <c r="AH32" s="5">
        <f>'Foul Calculation'!I32</f>
        <v>0</v>
      </c>
      <c r="AJ32" s="40"/>
    </row>
    <row r="33" spans="1:36">
      <c r="A33" s="5">
        <f t="shared" si="9"/>
        <v>3480</v>
      </c>
      <c r="B33" s="5">
        <f t="shared" si="10"/>
        <v>32</v>
      </c>
      <c r="C33" s="5">
        <f t="shared" si="11"/>
        <v>-6.3128205128205082</v>
      </c>
      <c r="D33" s="5">
        <f t="shared" si="12"/>
        <v>-7.7461538461538453</v>
      </c>
      <c r="E33" s="5">
        <f t="shared" si="13"/>
        <v>0</v>
      </c>
      <c r="F33" s="5">
        <f t="shared" si="14"/>
        <v>27.426573426573427</v>
      </c>
      <c r="G33" s="5">
        <f t="shared" si="15"/>
        <v>-56.403962703962705</v>
      </c>
      <c r="H33" s="5">
        <f t="shared" si="16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5">
        <f>'Match Score and Team Input'!B33</f>
        <v>3480</v>
      </c>
      <c r="AB33" s="5">
        <v>32</v>
      </c>
      <c r="AC33" s="5">
        <f>'Auto Calculation'!H33</f>
        <v>-6.3128205128205082</v>
      </c>
      <c r="AD33" s="5">
        <f>'TeleOp Calculation'!H33</f>
        <v>-7.7461538461538453</v>
      </c>
      <c r="AE33" s="5">
        <f>'Foul Calculation'!H33</f>
        <v>0</v>
      </c>
      <c r="AF33" s="5">
        <f>'Auto Calculation'!I33</f>
        <v>27.426573426573427</v>
      </c>
      <c r="AG33" s="5">
        <f>'TeleOp Calculation'!I33</f>
        <v>-56.403962703962705</v>
      </c>
      <c r="AH33" s="5">
        <f>'Foul Calculation'!I33</f>
        <v>0</v>
      </c>
      <c r="AJ33" s="40"/>
    </row>
    <row r="34" spans="1:36">
      <c r="A34" s="5">
        <f t="shared" si="9"/>
        <v>771</v>
      </c>
      <c r="B34" s="5">
        <f t="shared" si="10"/>
        <v>33</v>
      </c>
      <c r="C34" s="5">
        <f t="shared" si="11"/>
        <v>24.788888888888884</v>
      </c>
      <c r="D34" s="5">
        <f t="shared" si="12"/>
        <v>36.181481481481484</v>
      </c>
      <c r="E34" s="5">
        <f t="shared" si="13"/>
        <v>0</v>
      </c>
      <c r="F34" s="5">
        <f t="shared" si="14"/>
        <v>-3.93333333333333</v>
      </c>
      <c r="G34" s="5">
        <f t="shared" si="15"/>
        <v>-33.633333333333326</v>
      </c>
      <c r="H34" s="5">
        <f t="shared" si="16"/>
        <v>20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5">
        <f>'Match Score and Team Input'!B34</f>
        <v>771</v>
      </c>
      <c r="AB34" s="5">
        <v>33</v>
      </c>
      <c r="AC34" s="5">
        <f>'Auto Calculation'!H34</f>
        <v>24.788888888888884</v>
      </c>
      <c r="AD34" s="5">
        <f>'TeleOp Calculation'!H34</f>
        <v>36.181481481481484</v>
      </c>
      <c r="AE34" s="5">
        <f>'Foul Calculation'!H34</f>
        <v>0</v>
      </c>
      <c r="AF34" s="5">
        <f>'Auto Calculation'!I34</f>
        <v>-3.93333333333333</v>
      </c>
      <c r="AG34" s="5">
        <f>'TeleOp Calculation'!I34</f>
        <v>-33.633333333333326</v>
      </c>
      <c r="AH34" s="5">
        <f>'Foul Calculation'!I34</f>
        <v>20</v>
      </c>
      <c r="AJ34" s="40"/>
    </row>
    <row r="35" spans="1:36">
      <c r="A35" s="5">
        <f t="shared" si="9"/>
        <v>1218</v>
      </c>
      <c r="B35" s="5">
        <f t="shared" si="10"/>
        <v>34</v>
      </c>
      <c r="C35" s="5">
        <f t="shared" si="11"/>
        <v>-5.9666666666666686</v>
      </c>
      <c r="D35" s="5">
        <f t="shared" si="12"/>
        <v>-39.37777777777778</v>
      </c>
      <c r="E35" s="5">
        <f t="shared" si="13"/>
        <v>20</v>
      </c>
      <c r="F35" s="5">
        <f t="shared" si="14"/>
        <v>-6.37777777777778</v>
      </c>
      <c r="G35" s="5">
        <f t="shared" si="15"/>
        <v>58.711111111111109</v>
      </c>
      <c r="H35" s="5">
        <f t="shared" si="16"/>
        <v>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5">
        <f>'Match Score and Team Input'!B35</f>
        <v>1218</v>
      </c>
      <c r="AB35" s="5">
        <v>34</v>
      </c>
      <c r="AC35" s="5">
        <f>'Auto Calculation'!H35</f>
        <v>-5.9666666666666686</v>
      </c>
      <c r="AD35" s="5">
        <f>'TeleOp Calculation'!H35</f>
        <v>-39.37777777777778</v>
      </c>
      <c r="AE35" s="5">
        <f>'Foul Calculation'!H35</f>
        <v>20</v>
      </c>
      <c r="AF35" s="5">
        <f>'Auto Calculation'!I35</f>
        <v>-6.37777777777778</v>
      </c>
      <c r="AG35" s="5">
        <f>'TeleOp Calculation'!I35</f>
        <v>58.711111111111109</v>
      </c>
      <c r="AH35" s="5">
        <f>'Foul Calculation'!I35</f>
        <v>0</v>
      </c>
      <c r="AJ35" s="40"/>
    </row>
    <row r="36" spans="1:36">
      <c r="A36" s="5">
        <f t="shared" si="9"/>
        <v>869</v>
      </c>
      <c r="B36" s="5">
        <f t="shared" si="10"/>
        <v>35</v>
      </c>
      <c r="C36" s="5">
        <f t="shared" si="11"/>
        <v>-17.633333333333326</v>
      </c>
      <c r="D36" s="5">
        <f t="shared" si="12"/>
        <v>22.89487179487179</v>
      </c>
      <c r="E36" s="5">
        <f t="shared" si="13"/>
        <v>0</v>
      </c>
      <c r="F36" s="5">
        <f t="shared" si="14"/>
        <v>-5.6468253968253919</v>
      </c>
      <c r="G36" s="5">
        <f t="shared" si="15"/>
        <v>2.0185185185185048</v>
      </c>
      <c r="H36" s="5">
        <f t="shared" si="16"/>
        <v>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5">
        <f>'Match Score and Team Input'!B36</f>
        <v>869</v>
      </c>
      <c r="AB36" s="5">
        <v>35</v>
      </c>
      <c r="AC36" s="5">
        <f>'Auto Calculation'!H36</f>
        <v>-17.633333333333326</v>
      </c>
      <c r="AD36" s="5">
        <f>'TeleOp Calculation'!H36</f>
        <v>22.89487179487179</v>
      </c>
      <c r="AE36" s="5">
        <f>'Foul Calculation'!H36</f>
        <v>0</v>
      </c>
      <c r="AF36" s="5">
        <f>'Auto Calculation'!I36</f>
        <v>-5.6468253968253919</v>
      </c>
      <c r="AG36" s="5">
        <f>'TeleOp Calculation'!I36</f>
        <v>2.0185185185185048</v>
      </c>
      <c r="AH36" s="5">
        <f>'Foul Calculation'!I36</f>
        <v>0</v>
      </c>
      <c r="AJ36" s="40"/>
    </row>
    <row r="37" spans="1:36">
      <c r="A37" s="5">
        <f t="shared" si="9"/>
        <v>1318</v>
      </c>
      <c r="B37" s="5">
        <f t="shared" si="10"/>
        <v>36</v>
      </c>
      <c r="C37" s="5">
        <f t="shared" si="11"/>
        <v>5.9883286647992549</v>
      </c>
      <c r="D37" s="5">
        <f t="shared" si="12"/>
        <v>1.3367569249922155</v>
      </c>
      <c r="E37" s="5">
        <f t="shared" si="13"/>
        <v>0</v>
      </c>
      <c r="F37" s="5">
        <f t="shared" si="14"/>
        <v>27.56666666666667</v>
      </c>
      <c r="G37" s="5">
        <f t="shared" si="15"/>
        <v>55.733333333333334</v>
      </c>
      <c r="H37" s="5">
        <f t="shared" si="16"/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5">
        <f>'Match Score and Team Input'!B37</f>
        <v>1318</v>
      </c>
      <c r="AB37" s="5">
        <v>36</v>
      </c>
      <c r="AC37" s="5">
        <f>'Auto Calculation'!H37</f>
        <v>5.9883286647992549</v>
      </c>
      <c r="AD37" s="5">
        <f>'TeleOp Calculation'!H37</f>
        <v>1.3367569249922155</v>
      </c>
      <c r="AE37" s="5">
        <f>'Foul Calculation'!H37</f>
        <v>0</v>
      </c>
      <c r="AF37" s="5">
        <f>'Auto Calculation'!I37</f>
        <v>27.56666666666667</v>
      </c>
      <c r="AG37" s="5">
        <f>'TeleOp Calculation'!I37</f>
        <v>55.733333333333334</v>
      </c>
      <c r="AH37" s="5">
        <f>'Foul Calculation'!I37</f>
        <v>0</v>
      </c>
      <c r="AJ37" s="40"/>
    </row>
    <row r="38" spans="1:36">
      <c r="A38" s="5">
        <f t="shared" si="9"/>
        <v>193</v>
      </c>
      <c r="B38" s="5">
        <f t="shared" si="10"/>
        <v>37</v>
      </c>
      <c r="C38" s="5">
        <f t="shared" si="11"/>
        <v>-4.4666666666666615</v>
      </c>
      <c r="D38" s="5">
        <f t="shared" si="12"/>
        <v>50.066666666666663</v>
      </c>
      <c r="E38" s="5">
        <f t="shared" si="13"/>
        <v>0</v>
      </c>
      <c r="F38" s="5">
        <f t="shared" si="14"/>
        <v>-5.1125356125356163</v>
      </c>
      <c r="G38" s="5">
        <f t="shared" si="15"/>
        <v>-51.861111111111114</v>
      </c>
      <c r="H38" s="5">
        <f t="shared" si="16"/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5">
        <f>'Match Score and Team Input'!B38</f>
        <v>193</v>
      </c>
      <c r="AB38" s="5">
        <v>37</v>
      </c>
      <c r="AC38" s="5">
        <f>'Auto Calculation'!H38</f>
        <v>-4.4666666666666615</v>
      </c>
      <c r="AD38" s="5">
        <f>'TeleOp Calculation'!H38</f>
        <v>50.066666666666663</v>
      </c>
      <c r="AE38" s="5">
        <f>'Foul Calculation'!H38</f>
        <v>0</v>
      </c>
      <c r="AF38" s="5">
        <f>'Auto Calculation'!I38</f>
        <v>-5.1125356125356163</v>
      </c>
      <c r="AG38" s="5">
        <f>'TeleOp Calculation'!I38</f>
        <v>-51.861111111111114</v>
      </c>
      <c r="AH38" s="5">
        <f>'Foul Calculation'!I38</f>
        <v>0</v>
      </c>
      <c r="AJ38" s="40"/>
    </row>
    <row r="39" spans="1:36">
      <c r="A39" s="5">
        <f t="shared" si="9"/>
        <v>1717</v>
      </c>
      <c r="B39" s="5">
        <f t="shared" si="10"/>
        <v>38</v>
      </c>
      <c r="C39" s="5">
        <f t="shared" si="11"/>
        <v>-23.046296296296291</v>
      </c>
      <c r="D39" s="5">
        <f t="shared" si="12"/>
        <v>19.561111111111117</v>
      </c>
      <c r="E39" s="5">
        <f t="shared" si="13"/>
        <v>0</v>
      </c>
      <c r="F39" s="5">
        <f t="shared" si="14"/>
        <v>17.407407407407405</v>
      </c>
      <c r="G39" s="5">
        <f t="shared" si="15"/>
        <v>48.014814814814798</v>
      </c>
      <c r="H39" s="5">
        <f t="shared" si="16"/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5">
        <f>'Match Score and Team Input'!B39</f>
        <v>1717</v>
      </c>
      <c r="AB39" s="5">
        <v>38</v>
      </c>
      <c r="AC39" s="5">
        <f>'Auto Calculation'!H39</f>
        <v>-23.046296296296291</v>
      </c>
      <c r="AD39" s="5">
        <f>'TeleOp Calculation'!H39</f>
        <v>19.561111111111117</v>
      </c>
      <c r="AE39" s="5">
        <f>'Foul Calculation'!H39</f>
        <v>0</v>
      </c>
      <c r="AF39" s="5">
        <f>'Auto Calculation'!I39</f>
        <v>17.407407407407405</v>
      </c>
      <c r="AG39" s="5">
        <f>'TeleOp Calculation'!I39</f>
        <v>48.014814814814798</v>
      </c>
      <c r="AH39" s="5">
        <f>'Foul Calculation'!I39</f>
        <v>0</v>
      </c>
      <c r="AJ39" s="40"/>
    </row>
    <row r="40" spans="1:36">
      <c r="A40" s="5">
        <f t="shared" si="9"/>
        <v>3103</v>
      </c>
      <c r="B40" s="5">
        <f t="shared" si="10"/>
        <v>39</v>
      </c>
      <c r="C40" s="5">
        <f t="shared" si="11"/>
        <v>-19.466666666666669</v>
      </c>
      <c r="D40" s="5">
        <f t="shared" si="12"/>
        <v>12.666666666666657</v>
      </c>
      <c r="E40" s="5">
        <f t="shared" si="13"/>
        <v>0</v>
      </c>
      <c r="F40" s="5">
        <f t="shared" si="14"/>
        <v>0.43333333333333712</v>
      </c>
      <c r="G40" s="5">
        <f t="shared" si="15"/>
        <v>-40.433333333333337</v>
      </c>
      <c r="H40" s="5">
        <f t="shared" si="16"/>
        <v>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5">
        <f>'Match Score and Team Input'!B40</f>
        <v>3103</v>
      </c>
      <c r="AB40" s="5">
        <v>39</v>
      </c>
      <c r="AC40" s="5">
        <f>'Auto Calculation'!H40</f>
        <v>-19.466666666666669</v>
      </c>
      <c r="AD40" s="5">
        <f>'TeleOp Calculation'!H40</f>
        <v>12.666666666666657</v>
      </c>
      <c r="AE40" s="5">
        <f>'Foul Calculation'!H40</f>
        <v>0</v>
      </c>
      <c r="AF40" s="5">
        <f>'Auto Calculation'!I40</f>
        <v>0.43333333333333712</v>
      </c>
      <c r="AG40" s="5">
        <f>'TeleOp Calculation'!I40</f>
        <v>-40.433333333333337</v>
      </c>
      <c r="AH40" s="5">
        <f>'Foul Calculation'!I40</f>
        <v>0</v>
      </c>
      <c r="AJ40" s="40"/>
    </row>
    <row r="41" spans="1:36">
      <c r="A41" s="5">
        <f t="shared" si="9"/>
        <v>228</v>
      </c>
      <c r="B41" s="5">
        <f t="shared" si="10"/>
        <v>40</v>
      </c>
      <c r="C41" s="5">
        <f t="shared" si="11"/>
        <v>-4.06666666666667</v>
      </c>
      <c r="D41" s="5">
        <f t="shared" si="12"/>
        <v>9.8333333333333286</v>
      </c>
      <c r="E41" s="5">
        <f t="shared" si="13"/>
        <v>0</v>
      </c>
      <c r="F41" s="5">
        <f t="shared" si="14"/>
        <v>6.6666666666666643</v>
      </c>
      <c r="G41" s="5">
        <f t="shared" si="15"/>
        <v>12.433333333333337</v>
      </c>
      <c r="H41" s="5">
        <f t="shared" si="16"/>
        <v>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5">
        <f>'Match Score and Team Input'!B41</f>
        <v>228</v>
      </c>
      <c r="AB41" s="5">
        <v>40</v>
      </c>
      <c r="AC41" s="5">
        <f>'Auto Calculation'!H41</f>
        <v>-4.06666666666667</v>
      </c>
      <c r="AD41" s="5">
        <f>'TeleOp Calculation'!H41</f>
        <v>9.8333333333333286</v>
      </c>
      <c r="AE41" s="5">
        <f>'Foul Calculation'!H41</f>
        <v>0</v>
      </c>
      <c r="AF41" s="5">
        <f>'Auto Calculation'!I41</f>
        <v>6.6666666666666643</v>
      </c>
      <c r="AG41" s="5">
        <f>'TeleOp Calculation'!I41</f>
        <v>12.433333333333337</v>
      </c>
      <c r="AH41" s="5">
        <f>'Foul Calculation'!I41</f>
        <v>0</v>
      </c>
      <c r="AJ41" s="40"/>
    </row>
    <row r="42" spans="1:36">
      <c r="A42" s="5">
        <f t="shared" si="9"/>
        <v>5122</v>
      </c>
      <c r="B42" s="5">
        <f t="shared" si="10"/>
        <v>41</v>
      </c>
      <c r="C42" s="5">
        <f t="shared" si="11"/>
        <v>-0.43333333333333712</v>
      </c>
      <c r="D42" s="5">
        <f t="shared" si="12"/>
        <v>-19.166666666666657</v>
      </c>
      <c r="E42" s="5">
        <f t="shared" si="13"/>
        <v>0</v>
      </c>
      <c r="F42" s="5">
        <f t="shared" si="14"/>
        <v>8.6179487179487211</v>
      </c>
      <c r="G42" s="5">
        <f t="shared" si="15"/>
        <v>25.38717948717948</v>
      </c>
      <c r="H42" s="5">
        <f t="shared" si="16"/>
        <v>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5">
        <f>'Match Score and Team Input'!B42</f>
        <v>5122</v>
      </c>
      <c r="AB42" s="5">
        <v>41</v>
      </c>
      <c r="AC42" s="5">
        <f>'Auto Calculation'!H42</f>
        <v>-0.43333333333333712</v>
      </c>
      <c r="AD42" s="5">
        <f>'TeleOp Calculation'!H42</f>
        <v>-19.166666666666657</v>
      </c>
      <c r="AE42" s="5">
        <f>'Foul Calculation'!H42</f>
        <v>0</v>
      </c>
      <c r="AF42" s="5">
        <f>'Auto Calculation'!I42</f>
        <v>8.6179487179487211</v>
      </c>
      <c r="AG42" s="5">
        <f>'TeleOp Calculation'!I42</f>
        <v>25.38717948717948</v>
      </c>
      <c r="AH42" s="5">
        <f>'Foul Calculation'!I42</f>
        <v>0</v>
      </c>
      <c r="AJ42" s="40"/>
    </row>
    <row r="43" spans="1:36">
      <c r="A43" s="5">
        <f t="shared" si="9"/>
        <v>488</v>
      </c>
      <c r="B43" s="5">
        <f t="shared" si="10"/>
        <v>42</v>
      </c>
      <c r="C43" s="5">
        <f t="shared" si="11"/>
        <v>-20.160606060606057</v>
      </c>
      <c r="D43" s="5">
        <f t="shared" si="12"/>
        <v>-16.775757575757567</v>
      </c>
      <c r="E43" s="5">
        <f t="shared" si="13"/>
        <v>0</v>
      </c>
      <c r="F43" s="5">
        <f t="shared" si="14"/>
        <v>-20.435439560439562</v>
      </c>
      <c r="G43" s="5">
        <f t="shared" si="15"/>
        <v>-27.425824175824175</v>
      </c>
      <c r="H43" s="5">
        <f t="shared" si="16"/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5">
        <f>'Match Score and Team Input'!B43</f>
        <v>488</v>
      </c>
      <c r="AB43" s="5">
        <v>42</v>
      </c>
      <c r="AC43" s="5">
        <f>'Auto Calculation'!H43</f>
        <v>-20.160606060606057</v>
      </c>
      <c r="AD43" s="5">
        <f>'TeleOp Calculation'!H43</f>
        <v>-16.775757575757567</v>
      </c>
      <c r="AE43" s="5">
        <f>'Foul Calculation'!H43</f>
        <v>0</v>
      </c>
      <c r="AF43" s="5">
        <f>'Auto Calculation'!I43</f>
        <v>-20.435439560439562</v>
      </c>
      <c r="AG43" s="5">
        <f>'TeleOp Calculation'!I43</f>
        <v>-27.425824175824175</v>
      </c>
      <c r="AH43" s="5">
        <f>'Foul Calculation'!I43</f>
        <v>0</v>
      </c>
      <c r="AJ43" s="40"/>
    </row>
    <row r="44" spans="1:36">
      <c r="A44" s="5">
        <f t="shared" si="9"/>
        <v>2471</v>
      </c>
      <c r="B44" s="5">
        <f t="shared" si="10"/>
        <v>43</v>
      </c>
      <c r="C44" s="5">
        <f t="shared" si="11"/>
        <v>-5.4444444444444429</v>
      </c>
      <c r="D44" s="5">
        <f t="shared" si="12"/>
        <v>7.5444444444444514</v>
      </c>
      <c r="E44" s="5">
        <f t="shared" si="13"/>
        <v>20</v>
      </c>
      <c r="F44" s="5">
        <f t="shared" si="14"/>
        <v>25.633333333333333</v>
      </c>
      <c r="G44" s="5">
        <f t="shared" si="15"/>
        <v>71.033333333333331</v>
      </c>
      <c r="H44" s="5">
        <f t="shared" si="16"/>
        <v>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5">
        <f>'Match Score and Team Input'!B44</f>
        <v>2471</v>
      </c>
      <c r="AB44" s="5">
        <v>43</v>
      </c>
      <c r="AC44" s="5">
        <f>'Auto Calculation'!H44</f>
        <v>-5.4444444444444429</v>
      </c>
      <c r="AD44" s="5">
        <f>'TeleOp Calculation'!H44</f>
        <v>7.5444444444444514</v>
      </c>
      <c r="AE44" s="5">
        <f>'Foul Calculation'!H44</f>
        <v>20</v>
      </c>
      <c r="AF44" s="5">
        <f>'Auto Calculation'!I44</f>
        <v>25.633333333333333</v>
      </c>
      <c r="AG44" s="5">
        <f>'TeleOp Calculation'!I44</f>
        <v>71.033333333333331</v>
      </c>
      <c r="AH44" s="5">
        <f>'Foul Calculation'!I44</f>
        <v>0</v>
      </c>
      <c r="AJ44" s="40"/>
    </row>
    <row r="45" spans="1:36">
      <c r="A45" s="5">
        <f t="shared" si="9"/>
        <v>148</v>
      </c>
      <c r="B45" s="5">
        <f t="shared" si="10"/>
        <v>44</v>
      </c>
      <c r="C45" s="5">
        <f t="shared" si="11"/>
        <v>-22.585714285714282</v>
      </c>
      <c r="D45" s="5">
        <f t="shared" si="12"/>
        <v>-12.471428571428561</v>
      </c>
      <c r="E45" s="5">
        <f t="shared" si="13"/>
        <v>0</v>
      </c>
      <c r="F45" s="5">
        <f t="shared" si="14"/>
        <v>-13.833333333333329</v>
      </c>
      <c r="G45" s="5">
        <f t="shared" si="15"/>
        <v>-0.97920227920226921</v>
      </c>
      <c r="H45" s="5">
        <f t="shared" si="16"/>
        <v>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5">
        <f>'Match Score and Team Input'!B45</f>
        <v>148</v>
      </c>
      <c r="AB45" s="5">
        <v>44</v>
      </c>
      <c r="AC45" s="5">
        <f>'Auto Calculation'!H45</f>
        <v>-22.585714285714282</v>
      </c>
      <c r="AD45" s="5">
        <f>'TeleOp Calculation'!H45</f>
        <v>-12.471428571428561</v>
      </c>
      <c r="AE45" s="5">
        <f>'Foul Calculation'!H45</f>
        <v>0</v>
      </c>
      <c r="AF45" s="5">
        <f>'Auto Calculation'!I45</f>
        <v>-13.833333333333329</v>
      </c>
      <c r="AG45" s="5">
        <f>'TeleOp Calculation'!I45</f>
        <v>-0.97920227920226921</v>
      </c>
      <c r="AH45" s="5">
        <f>'Foul Calculation'!I45</f>
        <v>0</v>
      </c>
      <c r="AJ45" s="40"/>
    </row>
    <row r="46" spans="1:36">
      <c r="A46" s="5">
        <f t="shared" si="9"/>
        <v>4940</v>
      </c>
      <c r="B46" s="5">
        <f t="shared" si="10"/>
        <v>45</v>
      </c>
      <c r="C46" s="5">
        <f t="shared" si="11"/>
        <v>-14.719047619047615</v>
      </c>
      <c r="D46" s="5">
        <f t="shared" si="12"/>
        <v>26.033333333333331</v>
      </c>
      <c r="E46" s="5">
        <f t="shared" si="13"/>
        <v>0</v>
      </c>
      <c r="F46" s="5">
        <f t="shared" si="14"/>
        <v>19.238562091503269</v>
      </c>
      <c r="G46" s="5">
        <f t="shared" si="15"/>
        <v>-95.635620915032689</v>
      </c>
      <c r="H46" s="5">
        <f t="shared" si="16"/>
        <v>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5">
        <f>'Match Score and Team Input'!B46</f>
        <v>4940</v>
      </c>
      <c r="AB46" s="5">
        <v>45</v>
      </c>
      <c r="AC46" s="5">
        <f>'Auto Calculation'!H46</f>
        <v>-14.719047619047615</v>
      </c>
      <c r="AD46" s="5">
        <f>'TeleOp Calculation'!H46</f>
        <v>26.033333333333331</v>
      </c>
      <c r="AE46" s="5">
        <f>'Foul Calculation'!H46</f>
        <v>0</v>
      </c>
      <c r="AF46" s="5">
        <f>'Auto Calculation'!I46</f>
        <v>19.238562091503269</v>
      </c>
      <c r="AG46" s="5">
        <f>'TeleOp Calculation'!I46</f>
        <v>-95.635620915032689</v>
      </c>
      <c r="AH46" s="5">
        <f>'Foul Calculation'!I46</f>
        <v>0</v>
      </c>
      <c r="AJ46" s="40"/>
    </row>
    <row r="47" spans="1:36">
      <c r="A47" s="5">
        <f t="shared" si="9"/>
        <v>2052</v>
      </c>
      <c r="B47" s="5">
        <f t="shared" si="10"/>
        <v>46</v>
      </c>
      <c r="C47" s="5">
        <f t="shared" si="11"/>
        <v>-15.123931623931625</v>
      </c>
      <c r="D47" s="5">
        <f t="shared" si="12"/>
        <v>-48.180056980056975</v>
      </c>
      <c r="E47" s="5">
        <f t="shared" si="13"/>
        <v>20</v>
      </c>
      <c r="F47" s="5">
        <f t="shared" si="14"/>
        <v>7.0370370370369528E-2</v>
      </c>
      <c r="G47" s="5">
        <f t="shared" si="15"/>
        <v>10.751851851851853</v>
      </c>
      <c r="H47" s="5">
        <f t="shared" si="16"/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5">
        <f>'Match Score and Team Input'!B47</f>
        <v>2052</v>
      </c>
      <c r="AB47" s="5">
        <v>46</v>
      </c>
      <c r="AC47" s="5">
        <f>'Auto Calculation'!H47</f>
        <v>-15.123931623931625</v>
      </c>
      <c r="AD47" s="5">
        <f>'TeleOp Calculation'!H47</f>
        <v>-48.180056980056975</v>
      </c>
      <c r="AE47" s="5">
        <f>'Foul Calculation'!H47</f>
        <v>20</v>
      </c>
      <c r="AF47" s="5">
        <f>'Auto Calculation'!I47</f>
        <v>7.0370370370369528E-2</v>
      </c>
      <c r="AG47" s="5">
        <f>'TeleOp Calculation'!I47</f>
        <v>10.751851851851853</v>
      </c>
      <c r="AH47" s="5">
        <f>'Foul Calculation'!I47</f>
        <v>0</v>
      </c>
      <c r="AJ47" s="40"/>
    </row>
    <row r="48" spans="1:36">
      <c r="A48" s="5">
        <f t="shared" si="9"/>
        <v>3310</v>
      </c>
      <c r="B48" s="5">
        <f t="shared" si="10"/>
        <v>47</v>
      </c>
      <c r="C48" s="5">
        <f t="shared" si="11"/>
        <v>7.5538461538461519</v>
      </c>
      <c r="D48" s="5">
        <f t="shared" si="12"/>
        <v>38.02051282051282</v>
      </c>
      <c r="E48" s="5">
        <f t="shared" si="13"/>
        <v>0</v>
      </c>
      <c r="F48" s="5">
        <f t="shared" si="14"/>
        <v>-18.766666666666666</v>
      </c>
      <c r="G48" s="5">
        <f t="shared" si="15"/>
        <v>-18.200000000000003</v>
      </c>
      <c r="H48" s="5">
        <f t="shared" si="16"/>
        <v>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5">
        <f>'Match Score and Team Input'!B48</f>
        <v>3310</v>
      </c>
      <c r="AB48" s="5">
        <v>47</v>
      </c>
      <c r="AC48" s="5">
        <f>'Auto Calculation'!H48</f>
        <v>7.5538461538461519</v>
      </c>
      <c r="AD48" s="5">
        <f>'TeleOp Calculation'!H48</f>
        <v>38.02051282051282</v>
      </c>
      <c r="AE48" s="5">
        <f>'Foul Calculation'!H48</f>
        <v>0</v>
      </c>
      <c r="AF48" s="5">
        <f>'Auto Calculation'!I48</f>
        <v>-18.766666666666666</v>
      </c>
      <c r="AG48" s="5">
        <f>'TeleOp Calculation'!I48</f>
        <v>-18.200000000000003</v>
      </c>
      <c r="AH48" s="5">
        <f>'Foul Calculation'!I48</f>
        <v>0</v>
      </c>
      <c r="AJ48" s="40"/>
    </row>
    <row r="49" spans="1:36">
      <c r="A49" s="5">
        <f t="shared" si="9"/>
        <v>3360</v>
      </c>
      <c r="B49" s="5">
        <f t="shared" si="10"/>
        <v>48</v>
      </c>
      <c r="C49" s="5">
        <f t="shared" si="11"/>
        <v>16.388888888888886</v>
      </c>
      <c r="D49" s="5">
        <f t="shared" si="12"/>
        <v>-13.329629629629636</v>
      </c>
      <c r="E49" s="5">
        <f t="shared" si="13"/>
        <v>0</v>
      </c>
      <c r="F49" s="5">
        <f t="shared" si="14"/>
        <v>14.56666666666667</v>
      </c>
      <c r="G49" s="5">
        <f t="shared" si="15"/>
        <v>24.73333333333332</v>
      </c>
      <c r="H49" s="5">
        <f t="shared" si="16"/>
        <v>100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5">
        <f>'Match Score and Team Input'!B49</f>
        <v>3360</v>
      </c>
      <c r="AB49" s="5">
        <v>48</v>
      </c>
      <c r="AC49" s="5">
        <f>'Auto Calculation'!H49</f>
        <v>16.388888888888886</v>
      </c>
      <c r="AD49" s="5">
        <f>'TeleOp Calculation'!H49</f>
        <v>-13.329629629629636</v>
      </c>
      <c r="AE49" s="5">
        <f>'Foul Calculation'!H49</f>
        <v>0</v>
      </c>
      <c r="AF49" s="5">
        <f>'Auto Calculation'!I49</f>
        <v>14.56666666666667</v>
      </c>
      <c r="AG49" s="5">
        <f>'TeleOp Calculation'!I49</f>
        <v>24.73333333333332</v>
      </c>
      <c r="AH49" s="5">
        <f>'Foul Calculation'!I49</f>
        <v>100</v>
      </c>
      <c r="AJ49" s="40"/>
    </row>
    <row r="50" spans="1:36">
      <c r="A50" s="5">
        <f t="shared" si="9"/>
        <v>771</v>
      </c>
      <c r="B50" s="5">
        <f t="shared" si="10"/>
        <v>49</v>
      </c>
      <c r="C50" s="5">
        <f t="shared" si="11"/>
        <v>10.427272727272722</v>
      </c>
      <c r="D50" s="5">
        <f t="shared" si="12"/>
        <v>44.072727272727263</v>
      </c>
      <c r="E50" s="5">
        <f t="shared" si="13"/>
        <v>100</v>
      </c>
      <c r="F50" s="5">
        <f t="shared" si="14"/>
        <v>33.452380952380949</v>
      </c>
      <c r="G50" s="5">
        <f t="shared" si="15"/>
        <v>-7.3904761904761926</v>
      </c>
      <c r="H50" s="5">
        <f t="shared" si="16"/>
        <v>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5">
        <f>'Match Score and Team Input'!B50</f>
        <v>771</v>
      </c>
      <c r="AB50" s="5">
        <v>49</v>
      </c>
      <c r="AC50" s="5">
        <f>'Auto Calculation'!H50</f>
        <v>10.427272727272722</v>
      </c>
      <c r="AD50" s="5">
        <f>'TeleOp Calculation'!H50</f>
        <v>44.072727272727263</v>
      </c>
      <c r="AE50" s="5">
        <f>'Foul Calculation'!H50</f>
        <v>100</v>
      </c>
      <c r="AF50" s="5">
        <f>'Auto Calculation'!I50</f>
        <v>33.452380952380949</v>
      </c>
      <c r="AG50" s="5">
        <f>'TeleOp Calculation'!I50</f>
        <v>-7.3904761904761926</v>
      </c>
      <c r="AH50" s="5">
        <f>'Foul Calculation'!I50</f>
        <v>0</v>
      </c>
      <c r="AJ50" s="40"/>
    </row>
    <row r="51" spans="1:36">
      <c r="A51" s="5">
        <f t="shared" si="9"/>
        <v>3008</v>
      </c>
      <c r="B51" s="5">
        <f t="shared" si="10"/>
        <v>50</v>
      </c>
      <c r="C51" s="5">
        <f t="shared" si="11"/>
        <v>5.414285714285711</v>
      </c>
      <c r="D51" s="5">
        <f t="shared" si="12"/>
        <v>-35.571428571428569</v>
      </c>
      <c r="E51" s="5">
        <f t="shared" si="13"/>
        <v>0</v>
      </c>
      <c r="F51" s="5">
        <f t="shared" si="14"/>
        <v>-20.188888888888883</v>
      </c>
      <c r="G51" s="5">
        <f t="shared" si="15"/>
        <v>-73.714814814814815</v>
      </c>
      <c r="H51" s="5">
        <f t="shared" si="16"/>
        <v>40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5">
        <f>'Match Score and Team Input'!B51</f>
        <v>3008</v>
      </c>
      <c r="AB51" s="5">
        <v>50</v>
      </c>
      <c r="AC51" s="5">
        <f>'Auto Calculation'!H51</f>
        <v>5.414285714285711</v>
      </c>
      <c r="AD51" s="5">
        <f>'TeleOp Calculation'!H51</f>
        <v>-35.571428571428569</v>
      </c>
      <c r="AE51" s="5">
        <f>'Foul Calculation'!H51</f>
        <v>0</v>
      </c>
      <c r="AF51" s="5">
        <f>'Auto Calculation'!I51</f>
        <v>-20.188888888888883</v>
      </c>
      <c r="AG51" s="5">
        <f>'TeleOp Calculation'!I51</f>
        <v>-73.714814814814815</v>
      </c>
      <c r="AH51" s="5">
        <f>'Foul Calculation'!I51</f>
        <v>40</v>
      </c>
      <c r="AJ51" s="40"/>
    </row>
    <row r="52" spans="1:36">
      <c r="A52" s="5">
        <f t="shared" si="9"/>
        <v>2363</v>
      </c>
      <c r="B52" s="5">
        <f t="shared" si="10"/>
        <v>51</v>
      </c>
      <c r="C52" s="5">
        <f t="shared" si="11"/>
        <v>-15.566666666666663</v>
      </c>
      <c r="D52" s="5">
        <f t="shared" si="12"/>
        <v>12.700000000000003</v>
      </c>
      <c r="E52" s="5">
        <f t="shared" si="13"/>
        <v>0</v>
      </c>
      <c r="F52" s="5">
        <f t="shared" si="14"/>
        <v>-3.3333333333333286</v>
      </c>
      <c r="G52" s="5">
        <f t="shared" si="15"/>
        <v>4.5555555555555571</v>
      </c>
      <c r="H52" s="5">
        <f t="shared" si="16"/>
        <v>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">
        <f>'Match Score and Team Input'!B52</f>
        <v>2363</v>
      </c>
      <c r="AB52" s="5">
        <v>51</v>
      </c>
      <c r="AC52" s="5">
        <f>'Auto Calculation'!H52</f>
        <v>-15.566666666666663</v>
      </c>
      <c r="AD52" s="5">
        <f>'TeleOp Calculation'!H52</f>
        <v>12.700000000000003</v>
      </c>
      <c r="AE52" s="5">
        <f>'Foul Calculation'!H52</f>
        <v>0</v>
      </c>
      <c r="AF52" s="5">
        <f>'Auto Calculation'!I52</f>
        <v>-3.3333333333333286</v>
      </c>
      <c r="AG52" s="5">
        <f>'TeleOp Calculation'!I52</f>
        <v>4.5555555555555571</v>
      </c>
      <c r="AH52" s="5">
        <f>'Foul Calculation'!I52</f>
        <v>0</v>
      </c>
      <c r="AJ52" s="40"/>
    </row>
    <row r="53" spans="1:36">
      <c r="A53" s="5">
        <f t="shared" si="9"/>
        <v>1318</v>
      </c>
      <c r="B53" s="5">
        <f t="shared" si="10"/>
        <v>52</v>
      </c>
      <c r="C53" s="5">
        <f t="shared" si="11"/>
        <v>-14.546880570409982</v>
      </c>
      <c r="D53" s="5">
        <f t="shared" si="12"/>
        <v>46.393226381461659</v>
      </c>
      <c r="E53" s="5">
        <f t="shared" si="13"/>
        <v>0</v>
      </c>
      <c r="F53" s="5">
        <f t="shared" si="14"/>
        <v>-19.083333333333343</v>
      </c>
      <c r="G53" s="5">
        <f t="shared" si="15"/>
        <v>-21.120370370370367</v>
      </c>
      <c r="H53" s="5">
        <f t="shared" si="16"/>
        <v>0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5">
        <f>'Match Score and Team Input'!B53</f>
        <v>1318</v>
      </c>
      <c r="AB53" s="5">
        <v>52</v>
      </c>
      <c r="AC53" s="5">
        <f>'Auto Calculation'!H53</f>
        <v>-14.546880570409982</v>
      </c>
      <c r="AD53" s="5">
        <f>'TeleOp Calculation'!H53</f>
        <v>46.393226381461659</v>
      </c>
      <c r="AE53" s="5">
        <f>'Foul Calculation'!H53</f>
        <v>0</v>
      </c>
      <c r="AF53" s="5">
        <f>'Auto Calculation'!I53</f>
        <v>-19.083333333333343</v>
      </c>
      <c r="AG53" s="5">
        <f>'TeleOp Calculation'!I53</f>
        <v>-21.120370370370367</v>
      </c>
      <c r="AH53" s="5">
        <f>'Foul Calculation'!I53</f>
        <v>0</v>
      </c>
      <c r="AJ53" s="40"/>
    </row>
    <row r="54" spans="1:36">
      <c r="A54" s="5">
        <f t="shared" si="9"/>
        <v>1730</v>
      </c>
      <c r="B54" s="5">
        <f t="shared" si="10"/>
        <v>53</v>
      </c>
      <c r="C54" s="5">
        <f t="shared" si="11"/>
        <v>-3.7416666666666671</v>
      </c>
      <c r="D54" s="5">
        <f t="shared" si="12"/>
        <v>-61.783333333333346</v>
      </c>
      <c r="E54" s="5">
        <f t="shared" si="13"/>
        <v>0</v>
      </c>
      <c r="F54" s="5">
        <f t="shared" si="14"/>
        <v>-1.3611111111111143</v>
      </c>
      <c r="G54" s="5">
        <f t="shared" si="15"/>
        <v>15.577777777777769</v>
      </c>
      <c r="H54" s="5">
        <f t="shared" si="16"/>
        <v>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5">
        <f>'Match Score and Team Input'!B54</f>
        <v>1730</v>
      </c>
      <c r="AB54" s="5">
        <v>53</v>
      </c>
      <c r="AC54" s="5">
        <f>'Auto Calculation'!H54</f>
        <v>-3.7416666666666671</v>
      </c>
      <c r="AD54" s="5">
        <f>'TeleOp Calculation'!H54</f>
        <v>-61.783333333333346</v>
      </c>
      <c r="AE54" s="5">
        <f>'Foul Calculation'!H54</f>
        <v>0</v>
      </c>
      <c r="AF54" s="5">
        <f>'Auto Calculation'!I54</f>
        <v>-1.3611111111111143</v>
      </c>
      <c r="AG54" s="5">
        <f>'TeleOp Calculation'!I54</f>
        <v>15.577777777777769</v>
      </c>
      <c r="AH54" s="5">
        <f>'Foul Calculation'!I54</f>
        <v>0</v>
      </c>
      <c r="AJ54" s="40"/>
    </row>
    <row r="55" spans="1:36">
      <c r="A55" s="5">
        <f t="shared" si="9"/>
        <v>4940</v>
      </c>
      <c r="B55" s="5">
        <f t="shared" si="10"/>
        <v>54</v>
      </c>
      <c r="C55" s="5">
        <f t="shared" si="11"/>
        <v>-8.5820512820512818</v>
      </c>
      <c r="D55" s="5">
        <f t="shared" si="12"/>
        <v>41.15384615384616</v>
      </c>
      <c r="E55" s="5">
        <f t="shared" si="13"/>
        <v>0</v>
      </c>
      <c r="F55" s="5">
        <f t="shared" si="14"/>
        <v>-3.4666666666666686</v>
      </c>
      <c r="G55" s="5">
        <f t="shared" si="15"/>
        <v>10.666666666666671</v>
      </c>
      <c r="H55" s="5">
        <f t="shared" si="16"/>
        <v>70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5">
        <f>'Match Score and Team Input'!B55</f>
        <v>4940</v>
      </c>
      <c r="AB55" s="5">
        <v>54</v>
      </c>
      <c r="AC55" s="5">
        <f>'Auto Calculation'!H55</f>
        <v>-8.5820512820512818</v>
      </c>
      <c r="AD55" s="5">
        <f>'TeleOp Calculation'!H55</f>
        <v>41.15384615384616</v>
      </c>
      <c r="AE55" s="5">
        <f>'Foul Calculation'!H55</f>
        <v>0</v>
      </c>
      <c r="AF55" s="5">
        <f>'Auto Calculation'!I55</f>
        <v>-3.4666666666666686</v>
      </c>
      <c r="AG55" s="5">
        <f>'TeleOp Calculation'!I55</f>
        <v>10.666666666666671</v>
      </c>
      <c r="AH55" s="5">
        <f>'Foul Calculation'!I55</f>
        <v>70</v>
      </c>
      <c r="AJ55" s="40"/>
    </row>
    <row r="56" spans="1:36">
      <c r="A56" s="5">
        <f t="shared" si="9"/>
        <v>869</v>
      </c>
      <c r="B56" s="5">
        <f t="shared" si="10"/>
        <v>55</v>
      </c>
      <c r="C56" s="5">
        <f t="shared" si="11"/>
        <v>1.5333333333333314</v>
      </c>
      <c r="D56" s="5">
        <f t="shared" si="12"/>
        <v>52.8</v>
      </c>
      <c r="E56" s="5">
        <f t="shared" si="13"/>
        <v>0</v>
      </c>
      <c r="F56" s="5">
        <f t="shared" si="14"/>
        <v>-19.11349206349206</v>
      </c>
      <c r="G56" s="5">
        <f t="shared" si="15"/>
        <v>-43.276984126984118</v>
      </c>
      <c r="H56" s="5">
        <f t="shared" si="16"/>
        <v>50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5">
        <f>'Match Score and Team Input'!B56</f>
        <v>869</v>
      </c>
      <c r="AB56" s="5">
        <v>55</v>
      </c>
      <c r="AC56" s="5">
        <f>'Auto Calculation'!H56</f>
        <v>1.5333333333333314</v>
      </c>
      <c r="AD56" s="5">
        <f>'TeleOp Calculation'!H56</f>
        <v>52.8</v>
      </c>
      <c r="AE56" s="5">
        <f>'Foul Calculation'!H56</f>
        <v>0</v>
      </c>
      <c r="AF56" s="5">
        <f>'Auto Calculation'!I56</f>
        <v>-19.11349206349206</v>
      </c>
      <c r="AG56" s="5">
        <f>'TeleOp Calculation'!I56</f>
        <v>-43.276984126984118</v>
      </c>
      <c r="AH56" s="5">
        <f>'Foul Calculation'!I56</f>
        <v>50</v>
      </c>
      <c r="AJ56" s="40"/>
    </row>
    <row r="57" spans="1:36">
      <c r="A57" s="5">
        <f t="shared" si="9"/>
        <v>1153</v>
      </c>
      <c r="B57" s="5">
        <f t="shared" si="10"/>
        <v>56</v>
      </c>
      <c r="C57" s="5">
        <f t="shared" si="11"/>
        <v>14.327450980392157</v>
      </c>
      <c r="D57" s="5">
        <f t="shared" si="12"/>
        <v>6.6921568627450938</v>
      </c>
      <c r="E57" s="5">
        <f t="shared" si="13"/>
        <v>0</v>
      </c>
      <c r="F57" s="5">
        <f t="shared" si="14"/>
        <v>21.61904761904762</v>
      </c>
      <c r="G57" s="5">
        <f t="shared" si="15"/>
        <v>-36.047619047619037</v>
      </c>
      <c r="H57" s="5">
        <f t="shared" si="16"/>
        <v>90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5">
        <f>'Match Score and Team Input'!B57</f>
        <v>1153</v>
      </c>
      <c r="AB57" s="5">
        <v>56</v>
      </c>
      <c r="AC57" s="5">
        <f>'Auto Calculation'!H57</f>
        <v>14.327450980392157</v>
      </c>
      <c r="AD57" s="5">
        <f>'TeleOp Calculation'!H57</f>
        <v>6.6921568627450938</v>
      </c>
      <c r="AE57" s="5">
        <f>'Foul Calculation'!H57</f>
        <v>0</v>
      </c>
      <c r="AF57" s="5">
        <f>'Auto Calculation'!I57</f>
        <v>21.61904761904762</v>
      </c>
      <c r="AG57" s="5">
        <f>'TeleOp Calculation'!I57</f>
        <v>-36.047619047619037</v>
      </c>
      <c r="AH57" s="5">
        <f>'Foul Calculation'!I57</f>
        <v>90</v>
      </c>
      <c r="AJ57" s="40"/>
    </row>
    <row r="58" spans="1:36">
      <c r="A58" s="5">
        <f t="shared" si="9"/>
        <v>4256</v>
      </c>
      <c r="B58" s="5">
        <f t="shared" si="10"/>
        <v>57</v>
      </c>
      <c r="C58" s="5">
        <f t="shared" si="11"/>
        <v>16.333333333333336</v>
      </c>
      <c r="D58" s="5">
        <f t="shared" si="12"/>
        <v>24.833333333333329</v>
      </c>
      <c r="E58" s="5">
        <f t="shared" si="13"/>
        <v>0</v>
      </c>
      <c r="F58" s="5">
        <f t="shared" si="14"/>
        <v>19.600000000000001</v>
      </c>
      <c r="G58" s="5">
        <f t="shared" si="15"/>
        <v>6.9925925925925867</v>
      </c>
      <c r="H58" s="5">
        <f t="shared" si="16"/>
        <v>120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5">
        <f>'Match Score and Team Input'!B58</f>
        <v>4256</v>
      </c>
      <c r="AB58" s="5">
        <v>57</v>
      </c>
      <c r="AC58" s="5">
        <f>'Auto Calculation'!H58</f>
        <v>16.333333333333336</v>
      </c>
      <c r="AD58" s="5">
        <f>'TeleOp Calculation'!H58</f>
        <v>24.833333333333329</v>
      </c>
      <c r="AE58" s="5">
        <f>'Foul Calculation'!H58</f>
        <v>0</v>
      </c>
      <c r="AF58" s="5">
        <f>'Auto Calculation'!I58</f>
        <v>19.600000000000001</v>
      </c>
      <c r="AG58" s="5">
        <f>'TeleOp Calculation'!I58</f>
        <v>6.9925925925925867</v>
      </c>
      <c r="AH58" s="5">
        <f>'Foul Calculation'!I58</f>
        <v>120</v>
      </c>
      <c r="AJ58" s="40"/>
    </row>
    <row r="59" spans="1:36">
      <c r="A59" s="5">
        <f t="shared" si="9"/>
        <v>2424</v>
      </c>
      <c r="B59" s="5">
        <f t="shared" si="10"/>
        <v>58</v>
      </c>
      <c r="C59" s="5">
        <f t="shared" si="11"/>
        <v>-8.7333333333333343</v>
      </c>
      <c r="D59" s="5">
        <f t="shared" si="12"/>
        <v>22</v>
      </c>
      <c r="E59" s="5">
        <f t="shared" si="13"/>
        <v>0</v>
      </c>
      <c r="F59" s="5">
        <f t="shared" si="14"/>
        <v>-1.6666666666666714</v>
      </c>
      <c r="G59" s="5">
        <f t="shared" si="15"/>
        <v>-60.620370370370367</v>
      </c>
      <c r="H59" s="5">
        <f t="shared" si="16"/>
        <v>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5">
        <f>'Match Score and Team Input'!B59</f>
        <v>2424</v>
      </c>
      <c r="AB59" s="5">
        <v>58</v>
      </c>
      <c r="AC59" s="5">
        <f>'Auto Calculation'!H59</f>
        <v>-8.7333333333333343</v>
      </c>
      <c r="AD59" s="5">
        <f>'TeleOp Calculation'!H59</f>
        <v>22</v>
      </c>
      <c r="AE59" s="5">
        <f>'Foul Calculation'!H59</f>
        <v>0</v>
      </c>
      <c r="AF59" s="5">
        <f>'Auto Calculation'!I59</f>
        <v>-1.6666666666666714</v>
      </c>
      <c r="AG59" s="5">
        <f>'TeleOp Calculation'!I59</f>
        <v>-60.620370370370367</v>
      </c>
      <c r="AH59" s="5">
        <f>'Foul Calculation'!I59</f>
        <v>0</v>
      </c>
      <c r="AJ59" s="40"/>
    </row>
    <row r="60" spans="1:36">
      <c r="A60" s="5">
        <f t="shared" si="9"/>
        <v>1218</v>
      </c>
      <c r="B60" s="5">
        <f t="shared" si="10"/>
        <v>59</v>
      </c>
      <c r="C60" s="5">
        <f t="shared" si="11"/>
        <v>14.833333333333336</v>
      </c>
      <c r="D60" s="5">
        <f t="shared" si="12"/>
        <v>67.588888888888889</v>
      </c>
      <c r="E60" s="5">
        <f t="shared" si="13"/>
        <v>0</v>
      </c>
      <c r="F60" s="5">
        <f t="shared" si="14"/>
        <v>-18.499999999999993</v>
      </c>
      <c r="G60" s="5">
        <f t="shared" si="15"/>
        <v>-80.677777777777763</v>
      </c>
      <c r="H60" s="5">
        <f t="shared" si="16"/>
        <v>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5">
        <f>'Match Score and Team Input'!B60</f>
        <v>1218</v>
      </c>
      <c r="AB60" s="5">
        <v>59</v>
      </c>
      <c r="AC60" s="5">
        <f>'Auto Calculation'!H60</f>
        <v>14.833333333333336</v>
      </c>
      <c r="AD60" s="5">
        <f>'TeleOp Calculation'!H60</f>
        <v>67.588888888888889</v>
      </c>
      <c r="AE60" s="5">
        <f>'Foul Calculation'!H60</f>
        <v>0</v>
      </c>
      <c r="AF60" s="5">
        <f>'Auto Calculation'!I60</f>
        <v>-18.499999999999993</v>
      </c>
      <c r="AG60" s="5">
        <f>'TeleOp Calculation'!I60</f>
        <v>-80.677777777777763</v>
      </c>
      <c r="AH60" s="5">
        <f>'Foul Calculation'!I60</f>
        <v>0</v>
      </c>
      <c r="AJ60" s="40"/>
    </row>
    <row r="61" spans="1:36">
      <c r="A61" s="5">
        <f t="shared" si="9"/>
        <v>4063</v>
      </c>
      <c r="B61" s="5">
        <f t="shared" si="10"/>
        <v>60</v>
      </c>
      <c r="C61" s="5">
        <f t="shared" si="11"/>
        <v>-27.43333333333333</v>
      </c>
      <c r="D61" s="5">
        <f t="shared" si="12"/>
        <v>-11.799999999999997</v>
      </c>
      <c r="E61" s="5">
        <f t="shared" si="13"/>
        <v>20</v>
      </c>
      <c r="F61" s="5">
        <f t="shared" si="14"/>
        <v>-11.452941176470588</v>
      </c>
      <c r="G61" s="5">
        <f t="shared" si="15"/>
        <v>1.3568627450980273</v>
      </c>
      <c r="H61" s="5">
        <f t="shared" si="16"/>
        <v>50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5">
        <f>'Match Score and Team Input'!B61</f>
        <v>4063</v>
      </c>
      <c r="AB61" s="5">
        <v>60</v>
      </c>
      <c r="AC61" s="5">
        <f>'Auto Calculation'!H61</f>
        <v>-27.43333333333333</v>
      </c>
      <c r="AD61" s="5">
        <f>'TeleOp Calculation'!H61</f>
        <v>-11.799999999999997</v>
      </c>
      <c r="AE61" s="5">
        <f>'Foul Calculation'!H61</f>
        <v>20</v>
      </c>
      <c r="AF61" s="5">
        <f>'Auto Calculation'!I61</f>
        <v>-11.452941176470588</v>
      </c>
      <c r="AG61" s="5">
        <f>'TeleOp Calculation'!I61</f>
        <v>1.3568627450980273</v>
      </c>
      <c r="AH61" s="5">
        <f>'Foul Calculation'!I61</f>
        <v>50</v>
      </c>
      <c r="AJ61" s="40"/>
    </row>
    <row r="62" spans="1:36">
      <c r="A62" s="5">
        <f t="shared" si="9"/>
        <v>488</v>
      </c>
      <c r="B62" s="5">
        <f t="shared" si="10"/>
        <v>61</v>
      </c>
      <c r="C62" s="5">
        <f t="shared" si="11"/>
        <v>-6.9939393939393923</v>
      </c>
      <c r="D62" s="5">
        <f t="shared" si="12"/>
        <v>4.7316498316498325</v>
      </c>
      <c r="E62" s="5">
        <f t="shared" si="13"/>
        <v>50</v>
      </c>
      <c r="F62" s="5">
        <f t="shared" si="14"/>
        <v>-17.888888888888886</v>
      </c>
      <c r="G62" s="5">
        <f t="shared" si="15"/>
        <v>-14.311111111111117</v>
      </c>
      <c r="H62" s="5">
        <f t="shared" si="16"/>
        <v>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5">
        <f>'Match Score and Team Input'!B62</f>
        <v>488</v>
      </c>
      <c r="AB62" s="5">
        <v>61</v>
      </c>
      <c r="AC62" s="5">
        <f>'Auto Calculation'!H62</f>
        <v>-6.9939393939393923</v>
      </c>
      <c r="AD62" s="5">
        <f>'TeleOp Calculation'!H62</f>
        <v>4.7316498316498325</v>
      </c>
      <c r="AE62" s="5">
        <f>'Foul Calculation'!H62</f>
        <v>50</v>
      </c>
      <c r="AF62" s="5">
        <f>'Auto Calculation'!I62</f>
        <v>-17.888888888888886</v>
      </c>
      <c r="AG62" s="5">
        <f>'TeleOp Calculation'!I62</f>
        <v>-14.311111111111117</v>
      </c>
      <c r="AH62" s="5">
        <f>'Foul Calculation'!I62</f>
        <v>0</v>
      </c>
      <c r="AJ62" s="40"/>
    </row>
    <row r="63" spans="1:36">
      <c r="A63" s="5">
        <f t="shared" si="9"/>
        <v>1683</v>
      </c>
      <c r="B63" s="5">
        <f t="shared" si="10"/>
        <v>62</v>
      </c>
      <c r="C63" s="5">
        <f t="shared" si="11"/>
        <v>3.9148148148148181</v>
      </c>
      <c r="D63" s="5">
        <f t="shared" si="12"/>
        <v>65.7</v>
      </c>
      <c r="E63" s="5">
        <f t="shared" si="13"/>
        <v>20</v>
      </c>
      <c r="F63" s="5">
        <f t="shared" si="14"/>
        <v>-18.560606060606062</v>
      </c>
      <c r="G63" s="5">
        <f t="shared" si="15"/>
        <v>-50.146969696969705</v>
      </c>
      <c r="H63" s="5">
        <f t="shared" si="16"/>
        <v>20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5">
        <f>'Match Score and Team Input'!B63</f>
        <v>1683</v>
      </c>
      <c r="AB63" s="5">
        <v>62</v>
      </c>
      <c r="AC63" s="5">
        <f>'Auto Calculation'!H63</f>
        <v>3.9148148148148181</v>
      </c>
      <c r="AD63" s="5">
        <f>'TeleOp Calculation'!H63</f>
        <v>65.7</v>
      </c>
      <c r="AE63" s="5">
        <f>'Foul Calculation'!H63</f>
        <v>20</v>
      </c>
      <c r="AF63" s="5">
        <f>'Auto Calculation'!I63</f>
        <v>-18.560606060606062</v>
      </c>
      <c r="AG63" s="5">
        <f>'TeleOp Calculation'!I63</f>
        <v>-50.146969696969705</v>
      </c>
      <c r="AH63" s="5">
        <f>'Foul Calculation'!I63</f>
        <v>20</v>
      </c>
      <c r="AJ63" s="40"/>
    </row>
    <row r="64" spans="1:36">
      <c r="A64" s="5">
        <f t="shared" si="9"/>
        <v>5098</v>
      </c>
      <c r="B64" s="5">
        <f t="shared" si="10"/>
        <v>63</v>
      </c>
      <c r="C64" s="5">
        <f t="shared" si="11"/>
        <v>-4.37777777777778</v>
      </c>
      <c r="D64" s="5">
        <f t="shared" si="12"/>
        <v>2.8111111111111029</v>
      </c>
      <c r="E64" s="5">
        <f t="shared" si="13"/>
        <v>50</v>
      </c>
      <c r="F64" s="5">
        <f t="shared" si="14"/>
        <v>-11.844444444444449</v>
      </c>
      <c r="G64" s="5">
        <f t="shared" si="15"/>
        <v>0.40555555555556566</v>
      </c>
      <c r="H64" s="5">
        <f t="shared" si="16"/>
        <v>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5">
        <f>'Match Score and Team Input'!B64</f>
        <v>5098</v>
      </c>
      <c r="AB64" s="5">
        <v>63</v>
      </c>
      <c r="AC64" s="5">
        <f>'Auto Calculation'!H64</f>
        <v>-4.37777777777778</v>
      </c>
      <c r="AD64" s="5">
        <f>'TeleOp Calculation'!H64</f>
        <v>2.8111111111111029</v>
      </c>
      <c r="AE64" s="5">
        <f>'Foul Calculation'!H64</f>
        <v>50</v>
      </c>
      <c r="AF64" s="5">
        <f>'Auto Calculation'!I64</f>
        <v>-11.844444444444449</v>
      </c>
      <c r="AG64" s="5">
        <f>'TeleOp Calculation'!I64</f>
        <v>0.40555555555556566</v>
      </c>
      <c r="AH64" s="5">
        <f>'Foul Calculation'!I64</f>
        <v>0</v>
      </c>
      <c r="AJ64" s="40"/>
    </row>
    <row r="65" spans="1:36">
      <c r="A65" s="5">
        <f t="shared" si="9"/>
        <v>176</v>
      </c>
      <c r="B65" s="5">
        <f t="shared" si="10"/>
        <v>64</v>
      </c>
      <c r="C65" s="5">
        <f t="shared" si="11"/>
        <v>-10.048677248677251</v>
      </c>
      <c r="D65" s="5">
        <f t="shared" si="12"/>
        <v>-15.029629629629625</v>
      </c>
      <c r="E65" s="5">
        <f t="shared" si="13"/>
        <v>0</v>
      </c>
      <c r="F65" s="5">
        <f t="shared" si="14"/>
        <v>-1.2794871794871838</v>
      </c>
      <c r="G65" s="5">
        <f t="shared" si="15"/>
        <v>16.305128205128199</v>
      </c>
      <c r="H65" s="5">
        <f t="shared" si="16"/>
        <v>0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5">
        <f>'Match Score and Team Input'!B65</f>
        <v>176</v>
      </c>
      <c r="AB65" s="5">
        <v>64</v>
      </c>
      <c r="AC65" s="5">
        <f>'Auto Calculation'!H65</f>
        <v>-10.048677248677251</v>
      </c>
      <c r="AD65" s="5">
        <f>'TeleOp Calculation'!H65</f>
        <v>-15.029629629629625</v>
      </c>
      <c r="AE65" s="5">
        <f>'Foul Calculation'!H65</f>
        <v>0</v>
      </c>
      <c r="AF65" s="5">
        <f>'Auto Calculation'!I65</f>
        <v>-1.2794871794871838</v>
      </c>
      <c r="AG65" s="5">
        <f>'TeleOp Calculation'!I65</f>
        <v>16.305128205128199</v>
      </c>
      <c r="AH65" s="5">
        <f>'Foul Calculation'!I65</f>
        <v>0</v>
      </c>
      <c r="AJ65" s="40"/>
    </row>
    <row r="66" spans="1:36">
      <c r="A66" s="5">
        <f t="shared" si="9"/>
        <v>494</v>
      </c>
      <c r="B66" s="5">
        <f t="shared" si="10"/>
        <v>65</v>
      </c>
      <c r="C66" s="5">
        <f t="shared" si="11"/>
        <v>3.4264550264550238</v>
      </c>
      <c r="D66" s="5">
        <f t="shared" si="12"/>
        <v>33.724338624338628</v>
      </c>
      <c r="E66" s="5">
        <f t="shared" si="13"/>
        <v>0</v>
      </c>
      <c r="F66" s="5">
        <f t="shared" si="14"/>
        <v>-18.438746438746442</v>
      </c>
      <c r="G66" s="5">
        <f t="shared" si="15"/>
        <v>24.150142450142454</v>
      </c>
      <c r="H66" s="5">
        <f t="shared" si="16"/>
        <v>100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5">
        <f>'Match Score and Team Input'!B66</f>
        <v>494</v>
      </c>
      <c r="AB66" s="5">
        <v>65</v>
      </c>
      <c r="AC66" s="5">
        <f>'Auto Calculation'!H66</f>
        <v>3.4264550264550238</v>
      </c>
      <c r="AD66" s="5">
        <f>'TeleOp Calculation'!H66</f>
        <v>33.724338624338628</v>
      </c>
      <c r="AE66" s="5">
        <f>'Foul Calculation'!H66</f>
        <v>0</v>
      </c>
      <c r="AF66" s="5">
        <f>'Auto Calculation'!I66</f>
        <v>-18.438746438746442</v>
      </c>
      <c r="AG66" s="5">
        <f>'TeleOp Calculation'!I66</f>
        <v>24.150142450142454</v>
      </c>
      <c r="AH66" s="5">
        <f>'Foul Calculation'!I66</f>
        <v>100</v>
      </c>
      <c r="AJ66" s="40"/>
    </row>
    <row r="67" spans="1:36">
      <c r="A67" s="5">
        <f t="shared" si="9"/>
        <v>3683</v>
      </c>
      <c r="B67" s="5">
        <f t="shared" si="10"/>
        <v>66</v>
      </c>
      <c r="C67" s="5">
        <f t="shared" si="11"/>
        <v>-14.407264957264957</v>
      </c>
      <c r="D67" s="5">
        <f t="shared" si="12"/>
        <v>3.5162393162393073</v>
      </c>
      <c r="E67" s="5">
        <f t="shared" si="13"/>
        <v>20</v>
      </c>
      <c r="F67" s="5">
        <f t="shared" si="14"/>
        <v>14.503703703703707</v>
      </c>
      <c r="G67" s="5">
        <f t="shared" si="15"/>
        <v>-50.155555555555566</v>
      </c>
      <c r="H67" s="5">
        <f t="shared" si="16"/>
        <v>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5">
        <f>'Match Score and Team Input'!B67</f>
        <v>3683</v>
      </c>
      <c r="AB67" s="5">
        <v>66</v>
      </c>
      <c r="AC67" s="5">
        <f>'Auto Calculation'!H67</f>
        <v>-14.407264957264957</v>
      </c>
      <c r="AD67" s="5">
        <f>'TeleOp Calculation'!H67</f>
        <v>3.5162393162393073</v>
      </c>
      <c r="AE67" s="5">
        <f>'Foul Calculation'!H67</f>
        <v>20</v>
      </c>
      <c r="AF67" s="5">
        <f>'Auto Calculation'!I67</f>
        <v>14.503703703703707</v>
      </c>
      <c r="AG67" s="5">
        <f>'TeleOp Calculation'!I67</f>
        <v>-50.155555555555566</v>
      </c>
      <c r="AH67" s="5">
        <f>'Foul Calculation'!I67</f>
        <v>0</v>
      </c>
      <c r="AJ67" s="40"/>
    </row>
    <row r="68" spans="1:36">
      <c r="A68" s="5">
        <f t="shared" si="9"/>
        <v>1515</v>
      </c>
      <c r="B68" s="5">
        <f t="shared" si="10"/>
        <v>67</v>
      </c>
      <c r="C68" s="5">
        <f t="shared" si="11"/>
        <v>-18.972222222222221</v>
      </c>
      <c r="D68" s="5">
        <f t="shared" si="12"/>
        <v>32.318518518518516</v>
      </c>
      <c r="E68" s="5">
        <f t="shared" si="13"/>
        <v>0</v>
      </c>
      <c r="F68" s="5">
        <f t="shared" si="14"/>
        <v>-14.452380952380956</v>
      </c>
      <c r="G68" s="5">
        <f t="shared" si="15"/>
        <v>-25.704761904761909</v>
      </c>
      <c r="H68" s="5">
        <f t="shared" si="16"/>
        <v>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5">
        <f>'Match Score and Team Input'!B68</f>
        <v>1515</v>
      </c>
      <c r="AB68" s="5">
        <v>67</v>
      </c>
      <c r="AC68" s="5">
        <f>'Auto Calculation'!H68</f>
        <v>-18.972222222222221</v>
      </c>
      <c r="AD68" s="5">
        <f>'TeleOp Calculation'!H68</f>
        <v>32.318518518518516</v>
      </c>
      <c r="AE68" s="5">
        <f>'Foul Calculation'!H68</f>
        <v>0</v>
      </c>
      <c r="AF68" s="5">
        <f>'Auto Calculation'!I68</f>
        <v>-14.452380952380956</v>
      </c>
      <c r="AG68" s="5">
        <f>'TeleOp Calculation'!I68</f>
        <v>-25.704761904761909</v>
      </c>
      <c r="AH68" s="5">
        <f>'Foul Calculation'!I68</f>
        <v>0</v>
      </c>
      <c r="AJ68" s="40"/>
    </row>
    <row r="69" spans="1:36">
      <c r="A69" s="5">
        <f t="shared" si="9"/>
        <v>1756</v>
      </c>
      <c r="B69" s="5">
        <f t="shared" si="10"/>
        <v>68</v>
      </c>
      <c r="C69" s="5">
        <f t="shared" si="11"/>
        <v>-15.168091168091166</v>
      </c>
      <c r="D69" s="5">
        <f t="shared" si="12"/>
        <v>-63.670370370370364</v>
      </c>
      <c r="E69" s="5">
        <f t="shared" si="13"/>
        <v>0</v>
      </c>
      <c r="F69" s="5">
        <f t="shared" si="14"/>
        <v>-7.3666666666666742</v>
      </c>
      <c r="G69" s="5">
        <f t="shared" si="15"/>
        <v>19.766666666666666</v>
      </c>
      <c r="H69" s="5">
        <f t="shared" si="16"/>
        <v>0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5">
        <f>'Match Score and Team Input'!B69</f>
        <v>1756</v>
      </c>
      <c r="AB69" s="5">
        <v>68</v>
      </c>
      <c r="AC69" s="5">
        <f>'Auto Calculation'!H69</f>
        <v>-15.168091168091166</v>
      </c>
      <c r="AD69" s="5">
        <f>'TeleOp Calculation'!H69</f>
        <v>-63.670370370370364</v>
      </c>
      <c r="AE69" s="5">
        <f>'Foul Calculation'!H69</f>
        <v>0</v>
      </c>
      <c r="AF69" s="5">
        <f>'Auto Calculation'!I69</f>
        <v>-7.3666666666666742</v>
      </c>
      <c r="AG69" s="5">
        <f>'TeleOp Calculation'!I69</f>
        <v>19.766666666666666</v>
      </c>
      <c r="AH69" s="5">
        <f>'Foul Calculation'!I69</f>
        <v>0</v>
      </c>
      <c r="AJ69" s="40"/>
    </row>
    <row r="70" spans="1:36">
      <c r="A70" s="5">
        <f t="shared" si="9"/>
        <v>714</v>
      </c>
      <c r="B70" s="5">
        <f t="shared" si="10"/>
        <v>69</v>
      </c>
      <c r="C70" s="5">
        <f t="shared" si="11"/>
        <v>-4.6333333333333329</v>
      </c>
      <c r="D70" s="5">
        <f t="shared" si="12"/>
        <v>49.533333333333331</v>
      </c>
      <c r="E70" s="5">
        <f t="shared" si="13"/>
        <v>0</v>
      </c>
      <c r="F70" s="5">
        <f t="shared" si="14"/>
        <v>16.36666666666666</v>
      </c>
      <c r="G70" s="5">
        <f t="shared" si="15"/>
        <v>-23.5</v>
      </c>
      <c r="H70" s="5">
        <f t="shared" si="16"/>
        <v>0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5">
        <f>'Match Score and Team Input'!B70</f>
        <v>714</v>
      </c>
      <c r="AB70" s="5">
        <v>69</v>
      </c>
      <c r="AC70" s="5">
        <f>'Auto Calculation'!H70</f>
        <v>-4.6333333333333329</v>
      </c>
      <c r="AD70" s="5">
        <f>'TeleOp Calculation'!H70</f>
        <v>49.533333333333331</v>
      </c>
      <c r="AE70" s="5">
        <f>'Foul Calculation'!H70</f>
        <v>0</v>
      </c>
      <c r="AF70" s="5">
        <f>'Auto Calculation'!I70</f>
        <v>16.36666666666666</v>
      </c>
      <c r="AG70" s="5">
        <f>'TeleOp Calculation'!I70</f>
        <v>-23.5</v>
      </c>
      <c r="AH70" s="5">
        <f>'Foul Calculation'!I70</f>
        <v>0</v>
      </c>
      <c r="AJ70" s="40"/>
    </row>
    <row r="71" spans="1:36">
      <c r="A71" s="5">
        <f t="shared" si="9"/>
        <v>3309</v>
      </c>
      <c r="B71" s="5">
        <f t="shared" si="10"/>
        <v>70</v>
      </c>
      <c r="C71" s="5">
        <f t="shared" si="11"/>
        <v>13.866666666666674</v>
      </c>
      <c r="D71" s="5">
        <f t="shared" si="12"/>
        <v>25.828205128205127</v>
      </c>
      <c r="E71" s="5">
        <f t="shared" si="13"/>
        <v>0</v>
      </c>
      <c r="F71" s="5">
        <f t="shared" si="14"/>
        <v>-14.100000000000001</v>
      </c>
      <c r="G71" s="5">
        <f t="shared" si="15"/>
        <v>-5.6363636363636402</v>
      </c>
      <c r="H71" s="5">
        <f t="shared" si="16"/>
        <v>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5">
        <f>'Match Score and Team Input'!B71</f>
        <v>3309</v>
      </c>
      <c r="AB71" s="5">
        <v>70</v>
      </c>
      <c r="AC71" s="5">
        <f>'Auto Calculation'!H71</f>
        <v>13.866666666666674</v>
      </c>
      <c r="AD71" s="5">
        <f>'TeleOp Calculation'!H71</f>
        <v>25.828205128205127</v>
      </c>
      <c r="AE71" s="5">
        <f>'Foul Calculation'!H71</f>
        <v>0</v>
      </c>
      <c r="AF71" s="5">
        <f>'Auto Calculation'!I71</f>
        <v>-14.100000000000001</v>
      </c>
      <c r="AG71" s="5">
        <f>'TeleOp Calculation'!I71</f>
        <v>-5.6363636363636402</v>
      </c>
      <c r="AH71" s="5">
        <f>'Foul Calculation'!I71</f>
        <v>0</v>
      </c>
      <c r="AJ71" s="40"/>
    </row>
    <row r="72" spans="1:36">
      <c r="A72" s="5">
        <f t="shared" si="9"/>
        <v>2177</v>
      </c>
      <c r="B72" s="5">
        <f t="shared" si="10"/>
        <v>71</v>
      </c>
      <c r="C72" s="5">
        <f t="shared" si="11"/>
        <v>-14.285714285714285</v>
      </c>
      <c r="D72" s="5">
        <f t="shared" si="12"/>
        <v>18.517460317460319</v>
      </c>
      <c r="E72" s="5">
        <f t="shared" si="13"/>
        <v>50</v>
      </c>
      <c r="F72" s="5">
        <f t="shared" si="14"/>
        <v>15.725000000000001</v>
      </c>
      <c r="G72" s="5">
        <f t="shared" si="15"/>
        <v>-20.816666666666663</v>
      </c>
      <c r="H72" s="5">
        <f t="shared" si="16"/>
        <v>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5">
        <f>'Match Score and Team Input'!B72</f>
        <v>2177</v>
      </c>
      <c r="AB72" s="5">
        <v>71</v>
      </c>
      <c r="AC72" s="5">
        <f>'Auto Calculation'!H72</f>
        <v>-14.285714285714285</v>
      </c>
      <c r="AD72" s="5">
        <f>'TeleOp Calculation'!H72</f>
        <v>18.517460317460319</v>
      </c>
      <c r="AE72" s="5">
        <f>'Foul Calculation'!H72</f>
        <v>50</v>
      </c>
      <c r="AF72" s="5">
        <f>'Auto Calculation'!I72</f>
        <v>15.725000000000001</v>
      </c>
      <c r="AG72" s="5">
        <f>'TeleOp Calculation'!I72</f>
        <v>-20.816666666666663</v>
      </c>
      <c r="AH72" s="5">
        <f>'Foul Calculation'!I72</f>
        <v>0</v>
      </c>
      <c r="AJ72" s="40"/>
    </row>
    <row r="73" spans="1:36">
      <c r="A73" s="5">
        <f t="shared" si="9"/>
        <v>70</v>
      </c>
      <c r="B73" s="5">
        <f t="shared" si="10"/>
        <v>72</v>
      </c>
      <c r="C73" s="5">
        <f t="shared" si="11"/>
        <v>-2.3968253968253919</v>
      </c>
      <c r="D73" s="5">
        <f t="shared" si="12"/>
        <v>7.6203703703703667</v>
      </c>
      <c r="E73" s="5">
        <f t="shared" si="13"/>
        <v>0</v>
      </c>
      <c r="F73" s="5">
        <f t="shared" si="14"/>
        <v>12.166666666666664</v>
      </c>
      <c r="G73" s="5">
        <f t="shared" si="15"/>
        <v>27.766666666666666</v>
      </c>
      <c r="H73" s="5">
        <f t="shared" si="16"/>
        <v>0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5">
        <f>'Match Score and Team Input'!B73</f>
        <v>70</v>
      </c>
      <c r="AB73" s="5">
        <v>72</v>
      </c>
      <c r="AC73" s="5">
        <f>'Auto Calculation'!H73</f>
        <v>-2.3968253968253919</v>
      </c>
      <c r="AD73" s="5">
        <f>'TeleOp Calculation'!H73</f>
        <v>7.6203703703703667</v>
      </c>
      <c r="AE73" s="5">
        <f>'Foul Calculation'!H73</f>
        <v>0</v>
      </c>
      <c r="AF73" s="5">
        <f>'Auto Calculation'!I73</f>
        <v>12.166666666666664</v>
      </c>
      <c r="AG73" s="5">
        <f>'TeleOp Calculation'!I73</f>
        <v>27.766666666666666</v>
      </c>
      <c r="AH73" s="5">
        <f>'Foul Calculation'!I73</f>
        <v>0</v>
      </c>
      <c r="AJ73" s="40"/>
    </row>
    <row r="74" spans="1:36">
      <c r="A74" s="5">
        <f t="shared" si="9"/>
        <v>3008</v>
      </c>
      <c r="B74" s="5">
        <f t="shared" si="10"/>
        <v>73</v>
      </c>
      <c r="C74" s="5">
        <f t="shared" si="11"/>
        <v>-7.6296296296296333</v>
      </c>
      <c r="D74" s="5">
        <f t="shared" si="12"/>
        <v>-2.8888888888888857</v>
      </c>
      <c r="E74" s="5">
        <f t="shared" si="13"/>
        <v>0</v>
      </c>
      <c r="F74" s="5">
        <f t="shared" si="14"/>
        <v>20.833333333333336</v>
      </c>
      <c r="G74" s="5">
        <f t="shared" si="15"/>
        <v>-22.466666666666669</v>
      </c>
      <c r="H74" s="5">
        <f t="shared" si="16"/>
        <v>0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5">
        <f>'Match Score and Team Input'!B74</f>
        <v>3008</v>
      </c>
      <c r="AB74" s="5">
        <v>73</v>
      </c>
      <c r="AC74" s="5">
        <f>'Auto Calculation'!H74</f>
        <v>-7.6296296296296333</v>
      </c>
      <c r="AD74" s="5">
        <f>'TeleOp Calculation'!H74</f>
        <v>-2.8888888888888857</v>
      </c>
      <c r="AE74" s="5">
        <f>'Foul Calculation'!H74</f>
        <v>0</v>
      </c>
      <c r="AF74" s="5">
        <f>'Auto Calculation'!I74</f>
        <v>20.833333333333336</v>
      </c>
      <c r="AG74" s="5">
        <f>'TeleOp Calculation'!I74</f>
        <v>-22.466666666666669</v>
      </c>
      <c r="AH74" s="5">
        <f>'Foul Calculation'!I74</f>
        <v>0</v>
      </c>
      <c r="AJ74" s="40"/>
    </row>
    <row r="75" spans="1:36">
      <c r="A75" s="5">
        <f t="shared" si="9"/>
        <v>3103</v>
      </c>
      <c r="B75" s="5">
        <f t="shared" si="10"/>
        <v>74</v>
      </c>
      <c r="C75" s="5">
        <f t="shared" si="11"/>
        <v>-11.633333333333333</v>
      </c>
      <c r="D75" s="5">
        <f t="shared" si="12"/>
        <v>-35.333333333333343</v>
      </c>
      <c r="E75" s="5">
        <f t="shared" si="13"/>
        <v>0</v>
      </c>
      <c r="F75" s="5">
        <f t="shared" si="14"/>
        <v>-22.748717948717953</v>
      </c>
      <c r="G75" s="5">
        <f t="shared" si="15"/>
        <v>43.553846153846152</v>
      </c>
      <c r="H75" s="5">
        <f t="shared" si="16"/>
        <v>0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5">
        <f>'Match Score and Team Input'!B75</f>
        <v>3103</v>
      </c>
      <c r="AB75" s="5">
        <v>74</v>
      </c>
      <c r="AC75" s="5">
        <f>'Auto Calculation'!H75</f>
        <v>-11.633333333333333</v>
      </c>
      <c r="AD75" s="5">
        <f>'TeleOp Calculation'!H75</f>
        <v>-35.333333333333343</v>
      </c>
      <c r="AE75" s="5">
        <f>'Foul Calculation'!H75</f>
        <v>0</v>
      </c>
      <c r="AF75" s="5">
        <f>'Auto Calculation'!I75</f>
        <v>-22.748717948717953</v>
      </c>
      <c r="AG75" s="5">
        <f>'TeleOp Calculation'!I75</f>
        <v>43.553846153846152</v>
      </c>
      <c r="AH75" s="5">
        <f>'Foul Calculation'!I75</f>
        <v>0</v>
      </c>
      <c r="AJ75" s="40"/>
    </row>
    <row r="76" spans="1:36">
      <c r="A76" s="5">
        <f t="shared" si="9"/>
        <v>1218</v>
      </c>
      <c r="B76" s="5">
        <f t="shared" si="10"/>
        <v>75</v>
      </c>
      <c r="C76" s="5">
        <f t="shared" si="11"/>
        <v>-20.661111111111111</v>
      </c>
      <c r="D76" s="5">
        <f t="shared" si="12"/>
        <v>-24.900000000000006</v>
      </c>
      <c r="E76" s="5">
        <f t="shared" si="13"/>
        <v>20</v>
      </c>
      <c r="F76" s="5">
        <f t="shared" si="14"/>
        <v>16.466666666666669</v>
      </c>
      <c r="G76" s="5">
        <f t="shared" si="15"/>
        <v>45.599999999999994</v>
      </c>
      <c r="H76" s="5">
        <f t="shared" si="16"/>
        <v>50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5">
        <f>'Match Score and Team Input'!B76</f>
        <v>1218</v>
      </c>
      <c r="AB76" s="5">
        <v>75</v>
      </c>
      <c r="AC76" s="5">
        <f>'Auto Calculation'!H76</f>
        <v>-20.661111111111111</v>
      </c>
      <c r="AD76" s="5">
        <f>'TeleOp Calculation'!H76</f>
        <v>-24.900000000000006</v>
      </c>
      <c r="AE76" s="5">
        <f>'Foul Calculation'!H76</f>
        <v>20</v>
      </c>
      <c r="AF76" s="5">
        <f>'Auto Calculation'!I76</f>
        <v>16.466666666666669</v>
      </c>
      <c r="AG76" s="5">
        <f>'TeleOp Calculation'!I76</f>
        <v>45.599999999999994</v>
      </c>
      <c r="AH76" s="5">
        <f>'Foul Calculation'!I76</f>
        <v>50</v>
      </c>
      <c r="AJ76" s="40"/>
    </row>
    <row r="77" spans="1:36">
      <c r="A77" s="5">
        <f t="shared" ref="A77:A140" si="17">AA77</f>
        <v>2122</v>
      </c>
      <c r="B77" s="5">
        <f t="shared" ref="B77:B140" si="18">AB77</f>
        <v>76</v>
      </c>
      <c r="C77" s="5">
        <f t="shared" ref="C77:C140" si="19">AC77</f>
        <v>9.3000000000000043</v>
      </c>
      <c r="D77" s="5">
        <f t="shared" ref="D77:D140" si="20">AD77</f>
        <v>7.61666666666666</v>
      </c>
      <c r="E77" s="5">
        <f t="shared" ref="E77:E140" si="21">AE77</f>
        <v>0</v>
      </c>
      <c r="F77" s="5">
        <f t="shared" ref="F77:F140" si="22">AF77</f>
        <v>-1.0666666666666629</v>
      </c>
      <c r="G77" s="5">
        <f t="shared" ref="G77:G140" si="23">AG77</f>
        <v>-7.7333333333333485</v>
      </c>
      <c r="H77" s="5">
        <f t="shared" ref="H77:H140" si="24">AH77</f>
        <v>20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5">
        <f>'Match Score and Team Input'!B77</f>
        <v>2122</v>
      </c>
      <c r="AB77" s="5">
        <v>76</v>
      </c>
      <c r="AC77" s="5">
        <f>'Auto Calculation'!H77</f>
        <v>9.3000000000000043</v>
      </c>
      <c r="AD77" s="5">
        <f>'TeleOp Calculation'!H77</f>
        <v>7.61666666666666</v>
      </c>
      <c r="AE77" s="5">
        <f>'Foul Calculation'!H77</f>
        <v>0</v>
      </c>
      <c r="AF77" s="5">
        <f>'Auto Calculation'!I77</f>
        <v>-1.0666666666666629</v>
      </c>
      <c r="AG77" s="5">
        <f>'TeleOp Calculation'!I77</f>
        <v>-7.7333333333333485</v>
      </c>
      <c r="AH77" s="5">
        <f>'Foul Calculation'!I77</f>
        <v>20</v>
      </c>
      <c r="AJ77" s="40"/>
    </row>
    <row r="78" spans="1:36">
      <c r="A78" s="5">
        <f t="shared" si="17"/>
        <v>5122</v>
      </c>
      <c r="B78" s="5">
        <f t="shared" si="18"/>
        <v>77</v>
      </c>
      <c r="C78" s="5">
        <f t="shared" si="19"/>
        <v>-2.9444444444444429</v>
      </c>
      <c r="D78" s="5">
        <f t="shared" si="20"/>
        <v>-67.694444444444443</v>
      </c>
      <c r="E78" s="5">
        <f t="shared" si="21"/>
        <v>0</v>
      </c>
      <c r="F78" s="5">
        <f t="shared" si="22"/>
        <v>-6.5449735449735442</v>
      </c>
      <c r="G78" s="5">
        <f t="shared" si="23"/>
        <v>-39.675132275132285</v>
      </c>
      <c r="H78" s="5">
        <f t="shared" si="24"/>
        <v>0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5">
        <f>'Match Score and Team Input'!B78</f>
        <v>5122</v>
      </c>
      <c r="AB78" s="5">
        <v>77</v>
      </c>
      <c r="AC78" s="5">
        <f>'Auto Calculation'!H78</f>
        <v>-2.9444444444444429</v>
      </c>
      <c r="AD78" s="5">
        <f>'TeleOp Calculation'!H78</f>
        <v>-67.694444444444443</v>
      </c>
      <c r="AE78" s="5">
        <f>'Foul Calculation'!H78</f>
        <v>0</v>
      </c>
      <c r="AF78" s="5">
        <f>'Auto Calculation'!I78</f>
        <v>-6.5449735449735442</v>
      </c>
      <c r="AG78" s="5">
        <f>'TeleOp Calculation'!I78</f>
        <v>-39.675132275132285</v>
      </c>
      <c r="AH78" s="5">
        <f>'Foul Calculation'!I78</f>
        <v>0</v>
      </c>
      <c r="AJ78" s="40"/>
    </row>
    <row r="79" spans="1:36">
      <c r="A79" s="5">
        <f t="shared" si="17"/>
        <v>4536</v>
      </c>
      <c r="B79" s="5">
        <f t="shared" si="18"/>
        <v>78</v>
      </c>
      <c r="C79" s="5">
        <f t="shared" si="19"/>
        <v>-8.2629629629629591</v>
      </c>
      <c r="D79" s="5">
        <f t="shared" si="20"/>
        <v>6.7185185185185219</v>
      </c>
      <c r="E79" s="5">
        <f t="shared" si="21"/>
        <v>0</v>
      </c>
      <c r="F79" s="5">
        <f t="shared" si="22"/>
        <v>-19.946623093681922</v>
      </c>
      <c r="G79" s="5">
        <f t="shared" si="23"/>
        <v>-22.774509803921575</v>
      </c>
      <c r="H79" s="5">
        <f t="shared" si="24"/>
        <v>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5">
        <f>'Match Score and Team Input'!B79</f>
        <v>4536</v>
      </c>
      <c r="AB79" s="5">
        <v>78</v>
      </c>
      <c r="AC79" s="5">
        <f>'Auto Calculation'!H79</f>
        <v>-8.2629629629629591</v>
      </c>
      <c r="AD79" s="5">
        <f>'TeleOp Calculation'!H79</f>
        <v>6.7185185185185219</v>
      </c>
      <c r="AE79" s="5">
        <f>'Foul Calculation'!H79</f>
        <v>0</v>
      </c>
      <c r="AF79" s="5">
        <f>'Auto Calculation'!I79</f>
        <v>-19.946623093681922</v>
      </c>
      <c r="AG79" s="5">
        <f>'TeleOp Calculation'!I79</f>
        <v>-22.774509803921575</v>
      </c>
      <c r="AH79" s="5">
        <f>'Foul Calculation'!I79</f>
        <v>0</v>
      </c>
      <c r="AJ79" s="40"/>
    </row>
    <row r="80" spans="1:36">
      <c r="A80" s="5">
        <f t="shared" si="17"/>
        <v>1318</v>
      </c>
      <c r="B80" s="5">
        <f t="shared" si="18"/>
        <v>79</v>
      </c>
      <c r="C80" s="5">
        <f t="shared" si="19"/>
        <v>6.1342383107088949</v>
      </c>
      <c r="D80" s="5">
        <f t="shared" si="20"/>
        <v>-67.119490531255252</v>
      </c>
      <c r="E80" s="5">
        <f t="shared" si="21"/>
        <v>0</v>
      </c>
      <c r="F80" s="5">
        <f t="shared" si="22"/>
        <v>7.2333333333333343</v>
      </c>
      <c r="G80" s="5">
        <f t="shared" si="23"/>
        <v>0.93333333333333712</v>
      </c>
      <c r="H80" s="5">
        <f t="shared" si="24"/>
        <v>0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5">
        <f>'Match Score and Team Input'!B80</f>
        <v>1318</v>
      </c>
      <c r="AB80" s="5">
        <v>79</v>
      </c>
      <c r="AC80" s="5">
        <f>'Auto Calculation'!H80</f>
        <v>6.1342383107088949</v>
      </c>
      <c r="AD80" s="5">
        <f>'TeleOp Calculation'!H80</f>
        <v>-67.119490531255252</v>
      </c>
      <c r="AE80" s="5">
        <f>'Foul Calculation'!H80</f>
        <v>0</v>
      </c>
      <c r="AF80" s="5">
        <f>'Auto Calculation'!I80</f>
        <v>7.2333333333333343</v>
      </c>
      <c r="AG80" s="5">
        <f>'TeleOp Calculation'!I80</f>
        <v>0.93333333333333712</v>
      </c>
      <c r="AH80" s="5">
        <f>'Foul Calculation'!I80</f>
        <v>0</v>
      </c>
      <c r="AJ80" s="40"/>
    </row>
    <row r="81" spans="1:36">
      <c r="A81" s="5">
        <f t="shared" si="17"/>
        <v>3310</v>
      </c>
      <c r="B81" s="5">
        <f t="shared" si="18"/>
        <v>80</v>
      </c>
      <c r="C81" s="5">
        <f t="shared" si="19"/>
        <v>-1.158974358974362</v>
      </c>
      <c r="D81" s="5">
        <f t="shared" si="20"/>
        <v>-18.441025641025647</v>
      </c>
      <c r="E81" s="5">
        <f t="shared" si="21"/>
        <v>0</v>
      </c>
      <c r="F81" s="5">
        <f t="shared" si="22"/>
        <v>17</v>
      </c>
      <c r="G81" s="5">
        <f t="shared" si="23"/>
        <v>39.800000000000011</v>
      </c>
      <c r="H81" s="5">
        <f t="shared" si="24"/>
        <v>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5">
        <f>'Match Score and Team Input'!B81</f>
        <v>3310</v>
      </c>
      <c r="AB81" s="5">
        <v>80</v>
      </c>
      <c r="AC81" s="5">
        <f>'Auto Calculation'!H81</f>
        <v>-1.158974358974362</v>
      </c>
      <c r="AD81" s="5">
        <f>'TeleOp Calculation'!H81</f>
        <v>-18.441025641025647</v>
      </c>
      <c r="AE81" s="5">
        <f>'Foul Calculation'!H81</f>
        <v>0</v>
      </c>
      <c r="AF81" s="5">
        <f>'Auto Calculation'!I81</f>
        <v>17</v>
      </c>
      <c r="AG81" s="5">
        <f>'TeleOp Calculation'!I81</f>
        <v>39.800000000000011</v>
      </c>
      <c r="AH81" s="5">
        <f>'Foul Calculation'!I81</f>
        <v>0</v>
      </c>
      <c r="AJ81" s="40"/>
    </row>
    <row r="82" spans="1:36">
      <c r="A82" s="5">
        <f t="shared" si="17"/>
        <v>1610</v>
      </c>
      <c r="B82" s="5">
        <f t="shared" si="18"/>
        <v>81</v>
      </c>
      <c r="C82" s="5">
        <f t="shared" si="19"/>
        <v>-19.013468013468014</v>
      </c>
      <c r="D82" s="5">
        <f t="shared" si="20"/>
        <v>42.791245791245785</v>
      </c>
      <c r="E82" s="5">
        <f t="shared" si="21"/>
        <v>0</v>
      </c>
      <c r="F82" s="5">
        <f t="shared" si="22"/>
        <v>-2.7272727272727195</v>
      </c>
      <c r="G82" s="5">
        <f t="shared" si="23"/>
        <v>-4.2969696969697111</v>
      </c>
      <c r="H82" s="5">
        <f t="shared" si="24"/>
        <v>50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5">
        <f>'Match Score and Team Input'!B82</f>
        <v>1610</v>
      </c>
      <c r="AB82" s="5">
        <v>81</v>
      </c>
      <c r="AC82" s="5">
        <f>'Auto Calculation'!H82</f>
        <v>-19.013468013468014</v>
      </c>
      <c r="AD82" s="5">
        <f>'TeleOp Calculation'!H82</f>
        <v>42.791245791245785</v>
      </c>
      <c r="AE82" s="5">
        <f>'Foul Calculation'!H82</f>
        <v>0</v>
      </c>
      <c r="AF82" s="5">
        <f>'Auto Calculation'!I82</f>
        <v>-2.7272727272727195</v>
      </c>
      <c r="AG82" s="5">
        <f>'TeleOp Calculation'!I82</f>
        <v>-4.2969696969697111</v>
      </c>
      <c r="AH82" s="5">
        <f>'Foul Calculation'!I82</f>
        <v>50</v>
      </c>
      <c r="AJ82" s="40"/>
    </row>
    <row r="83" spans="1:36">
      <c r="A83" s="5">
        <f t="shared" si="17"/>
        <v>4982</v>
      </c>
      <c r="B83" s="5">
        <f t="shared" si="18"/>
        <v>82</v>
      </c>
      <c r="C83" s="5">
        <f t="shared" si="19"/>
        <v>-10.861111111111114</v>
      </c>
      <c r="D83" s="5">
        <f t="shared" si="20"/>
        <v>-86.544017094017079</v>
      </c>
      <c r="E83" s="5">
        <f t="shared" si="21"/>
        <v>0</v>
      </c>
      <c r="F83" s="5">
        <f t="shared" si="22"/>
        <v>-1.0999999999999943</v>
      </c>
      <c r="G83" s="5">
        <f t="shared" si="23"/>
        <v>8.1000000000000085</v>
      </c>
      <c r="H83" s="5">
        <f t="shared" si="24"/>
        <v>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5">
        <f>'Match Score and Team Input'!B83</f>
        <v>4982</v>
      </c>
      <c r="AB83" s="5">
        <v>82</v>
      </c>
      <c r="AC83" s="5">
        <f>'Auto Calculation'!H83</f>
        <v>-10.861111111111114</v>
      </c>
      <c r="AD83" s="5">
        <f>'TeleOp Calculation'!H83</f>
        <v>-86.544017094017079</v>
      </c>
      <c r="AE83" s="5">
        <f>'Foul Calculation'!H83</f>
        <v>0</v>
      </c>
      <c r="AF83" s="5">
        <f>'Auto Calculation'!I83</f>
        <v>-1.0999999999999943</v>
      </c>
      <c r="AG83" s="5">
        <f>'TeleOp Calculation'!I83</f>
        <v>8.1000000000000085</v>
      </c>
      <c r="AH83" s="5">
        <f>'Foul Calculation'!I83</f>
        <v>0</v>
      </c>
      <c r="AJ83" s="40"/>
    </row>
    <row r="84" spans="1:36">
      <c r="A84" s="5">
        <f t="shared" si="17"/>
        <v>4985</v>
      </c>
      <c r="B84" s="5">
        <f t="shared" si="18"/>
        <v>83</v>
      </c>
      <c r="C84" s="5">
        <f t="shared" si="19"/>
        <v>-18.566666666666663</v>
      </c>
      <c r="D84" s="5">
        <f t="shared" si="20"/>
        <v>-32.099999999999994</v>
      </c>
      <c r="E84" s="5">
        <f t="shared" si="21"/>
        <v>0</v>
      </c>
      <c r="F84" s="5">
        <f t="shared" si="22"/>
        <v>-0.68650793650793673</v>
      </c>
      <c r="G84" s="5">
        <f t="shared" si="23"/>
        <v>-36.657142857142858</v>
      </c>
      <c r="H84" s="5">
        <f t="shared" si="24"/>
        <v>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5">
        <f>'Match Score and Team Input'!B84</f>
        <v>4985</v>
      </c>
      <c r="AB84" s="5">
        <v>83</v>
      </c>
      <c r="AC84" s="5">
        <f>'Auto Calculation'!H84</f>
        <v>-18.566666666666663</v>
      </c>
      <c r="AD84" s="5">
        <f>'TeleOp Calculation'!H84</f>
        <v>-32.099999999999994</v>
      </c>
      <c r="AE84" s="5">
        <f>'Foul Calculation'!H84</f>
        <v>0</v>
      </c>
      <c r="AF84" s="5">
        <f>'Auto Calculation'!I84</f>
        <v>-0.68650793650793673</v>
      </c>
      <c r="AG84" s="5">
        <f>'TeleOp Calculation'!I84</f>
        <v>-36.657142857142858</v>
      </c>
      <c r="AH84" s="5">
        <f>'Foul Calculation'!I84</f>
        <v>0</v>
      </c>
      <c r="AJ84" s="40"/>
    </row>
    <row r="85" spans="1:36">
      <c r="A85" s="5">
        <f t="shared" si="17"/>
        <v>67</v>
      </c>
      <c r="B85" s="5">
        <f t="shared" si="18"/>
        <v>84</v>
      </c>
      <c r="C85" s="5">
        <f t="shared" si="19"/>
        <v>7.7407407407407334</v>
      </c>
      <c r="D85" s="5">
        <f t="shared" si="20"/>
        <v>30.048148148148144</v>
      </c>
      <c r="E85" s="5">
        <f t="shared" si="21"/>
        <v>0</v>
      </c>
      <c r="F85" s="5">
        <f t="shared" si="22"/>
        <v>-17.060683760683759</v>
      </c>
      <c r="G85" s="5">
        <f t="shared" si="23"/>
        <v>-9.9111111111111114</v>
      </c>
      <c r="H85" s="5">
        <f t="shared" si="24"/>
        <v>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5">
        <f>'Match Score and Team Input'!B85</f>
        <v>67</v>
      </c>
      <c r="AB85" s="5">
        <v>84</v>
      </c>
      <c r="AC85" s="5">
        <f>'Auto Calculation'!H85</f>
        <v>7.7407407407407334</v>
      </c>
      <c r="AD85" s="5">
        <f>'TeleOp Calculation'!H85</f>
        <v>30.048148148148144</v>
      </c>
      <c r="AE85" s="5">
        <f>'Foul Calculation'!H85</f>
        <v>0</v>
      </c>
      <c r="AF85" s="5">
        <f>'Auto Calculation'!I85</f>
        <v>-17.060683760683759</v>
      </c>
      <c r="AG85" s="5">
        <f>'TeleOp Calculation'!I85</f>
        <v>-9.9111111111111114</v>
      </c>
      <c r="AH85" s="5">
        <f>'Foul Calculation'!I85</f>
        <v>0</v>
      </c>
      <c r="AJ85" s="40"/>
    </row>
    <row r="86" spans="1:36">
      <c r="A86" s="5">
        <f t="shared" si="17"/>
        <v>869</v>
      </c>
      <c r="B86" s="5">
        <f t="shared" si="18"/>
        <v>85</v>
      </c>
      <c r="C86" s="5">
        <f t="shared" si="19"/>
        <v>0.60000000000000142</v>
      </c>
      <c r="D86" s="5">
        <f t="shared" si="20"/>
        <v>4.9333333333333371</v>
      </c>
      <c r="E86" s="5">
        <f t="shared" si="21"/>
        <v>0</v>
      </c>
      <c r="F86" s="5">
        <f t="shared" si="22"/>
        <v>29.166666666666664</v>
      </c>
      <c r="G86" s="5">
        <f t="shared" si="23"/>
        <v>42.5</v>
      </c>
      <c r="H86" s="5">
        <f t="shared" si="24"/>
        <v>20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5">
        <f>'Match Score and Team Input'!B86</f>
        <v>869</v>
      </c>
      <c r="AB86" s="5">
        <v>85</v>
      </c>
      <c r="AC86" s="5">
        <f>'Auto Calculation'!H86</f>
        <v>0.60000000000000142</v>
      </c>
      <c r="AD86" s="5">
        <f>'TeleOp Calculation'!H86</f>
        <v>4.9333333333333371</v>
      </c>
      <c r="AE86" s="5">
        <f>'Foul Calculation'!H86</f>
        <v>0</v>
      </c>
      <c r="AF86" s="5">
        <f>'Auto Calculation'!I86</f>
        <v>29.166666666666664</v>
      </c>
      <c r="AG86" s="5">
        <f>'TeleOp Calculation'!I86</f>
        <v>42.5</v>
      </c>
      <c r="AH86" s="5">
        <f>'Foul Calculation'!I86</f>
        <v>20</v>
      </c>
      <c r="AJ86" s="40"/>
    </row>
    <row r="87" spans="1:36">
      <c r="A87" s="5">
        <f t="shared" si="17"/>
        <v>1515</v>
      </c>
      <c r="B87" s="5">
        <f t="shared" si="18"/>
        <v>86</v>
      </c>
      <c r="C87" s="5">
        <f t="shared" si="19"/>
        <v>13.166666666666664</v>
      </c>
      <c r="D87" s="5">
        <f t="shared" si="20"/>
        <v>28.533333333333331</v>
      </c>
      <c r="E87" s="5">
        <f t="shared" si="21"/>
        <v>20</v>
      </c>
      <c r="F87" s="5">
        <f t="shared" si="22"/>
        <v>16.819047619047616</v>
      </c>
      <c r="G87" s="5">
        <f t="shared" si="23"/>
        <v>-4.047619047619051</v>
      </c>
      <c r="H87" s="5">
        <f t="shared" si="24"/>
        <v>0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5">
        <f>'Match Score and Team Input'!B87</f>
        <v>1515</v>
      </c>
      <c r="AB87" s="5">
        <v>86</v>
      </c>
      <c r="AC87" s="5">
        <f>'Auto Calculation'!H87</f>
        <v>13.166666666666664</v>
      </c>
      <c r="AD87" s="5">
        <f>'TeleOp Calculation'!H87</f>
        <v>28.533333333333331</v>
      </c>
      <c r="AE87" s="5">
        <f>'Foul Calculation'!H87</f>
        <v>20</v>
      </c>
      <c r="AF87" s="5">
        <f>'Auto Calculation'!I87</f>
        <v>16.819047619047616</v>
      </c>
      <c r="AG87" s="5">
        <f>'TeleOp Calculation'!I87</f>
        <v>-4.047619047619051</v>
      </c>
      <c r="AH87" s="5">
        <f>'Foul Calculation'!I87</f>
        <v>0</v>
      </c>
      <c r="AJ87" s="40"/>
    </row>
    <row r="88" spans="1:36">
      <c r="A88" s="5">
        <f t="shared" si="17"/>
        <v>1153</v>
      </c>
      <c r="B88" s="5">
        <f t="shared" si="18"/>
        <v>87</v>
      </c>
      <c r="C88" s="5">
        <f t="shared" si="19"/>
        <v>2.0639589169000914</v>
      </c>
      <c r="D88" s="5">
        <f t="shared" si="20"/>
        <v>-14.568160597572358</v>
      </c>
      <c r="E88" s="5">
        <f t="shared" si="21"/>
        <v>0</v>
      </c>
      <c r="F88" s="5">
        <f t="shared" si="22"/>
        <v>-16.640598290598291</v>
      </c>
      <c r="G88" s="5">
        <f t="shared" si="23"/>
        <v>10.982905982905976</v>
      </c>
      <c r="H88" s="5">
        <f t="shared" si="24"/>
        <v>0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5">
        <f>'Match Score and Team Input'!B88</f>
        <v>1153</v>
      </c>
      <c r="AB88" s="5">
        <v>87</v>
      </c>
      <c r="AC88" s="5">
        <f>'Auto Calculation'!H88</f>
        <v>2.0639589169000914</v>
      </c>
      <c r="AD88" s="5">
        <f>'TeleOp Calculation'!H88</f>
        <v>-14.568160597572358</v>
      </c>
      <c r="AE88" s="5">
        <f>'Foul Calculation'!H88</f>
        <v>0</v>
      </c>
      <c r="AF88" s="5">
        <f>'Auto Calculation'!I88</f>
        <v>-16.640598290598291</v>
      </c>
      <c r="AG88" s="5">
        <f>'TeleOp Calculation'!I88</f>
        <v>10.982905982905976</v>
      </c>
      <c r="AH88" s="5">
        <f>'Foul Calculation'!I88</f>
        <v>0</v>
      </c>
      <c r="AJ88" s="40"/>
    </row>
    <row r="89" spans="1:36">
      <c r="A89" s="5">
        <f t="shared" si="17"/>
        <v>5137</v>
      </c>
      <c r="B89" s="5">
        <f t="shared" si="18"/>
        <v>88</v>
      </c>
      <c r="C89" s="5">
        <f t="shared" si="19"/>
        <v>-6.0820512820512818</v>
      </c>
      <c r="D89" s="5">
        <f t="shared" si="20"/>
        <v>-29.623931623931625</v>
      </c>
      <c r="E89" s="5">
        <f t="shared" si="21"/>
        <v>0</v>
      </c>
      <c r="F89" s="5">
        <f t="shared" si="22"/>
        <v>-18.944444444444443</v>
      </c>
      <c r="G89" s="5">
        <f t="shared" si="23"/>
        <v>-43.694444444444457</v>
      </c>
      <c r="H89" s="5">
        <f t="shared" si="24"/>
        <v>0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5">
        <f>'Match Score and Team Input'!B89</f>
        <v>5137</v>
      </c>
      <c r="AB89" s="5">
        <v>88</v>
      </c>
      <c r="AC89" s="5">
        <f>'Auto Calculation'!H89</f>
        <v>-6.0820512820512818</v>
      </c>
      <c r="AD89" s="5">
        <f>'TeleOp Calculation'!H89</f>
        <v>-29.623931623931625</v>
      </c>
      <c r="AE89" s="5">
        <f>'Foul Calculation'!H89</f>
        <v>0</v>
      </c>
      <c r="AF89" s="5">
        <f>'Auto Calculation'!I89</f>
        <v>-18.944444444444443</v>
      </c>
      <c r="AG89" s="5">
        <f>'TeleOp Calculation'!I89</f>
        <v>-43.694444444444457</v>
      </c>
      <c r="AH89" s="5">
        <f>'Foul Calculation'!I89</f>
        <v>0</v>
      </c>
      <c r="AJ89" s="40"/>
    </row>
    <row r="90" spans="1:36">
      <c r="A90" s="5">
        <f t="shared" si="17"/>
        <v>126</v>
      </c>
      <c r="B90" s="5">
        <f t="shared" si="18"/>
        <v>89</v>
      </c>
      <c r="C90" s="5">
        <f t="shared" si="19"/>
        <v>-6.5606060606060623</v>
      </c>
      <c r="D90" s="5">
        <f t="shared" si="20"/>
        <v>-51.463636363636368</v>
      </c>
      <c r="E90" s="5">
        <f t="shared" si="21"/>
        <v>0</v>
      </c>
      <c r="F90" s="5">
        <f t="shared" si="22"/>
        <v>0.89999999999999858</v>
      </c>
      <c r="G90" s="5">
        <f t="shared" si="23"/>
        <v>35.433333333333337</v>
      </c>
      <c r="H90" s="5">
        <f t="shared" si="24"/>
        <v>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5">
        <f>'Match Score and Team Input'!B90</f>
        <v>126</v>
      </c>
      <c r="AB90" s="5">
        <v>89</v>
      </c>
      <c r="AC90" s="5">
        <f>'Auto Calculation'!H90</f>
        <v>-6.5606060606060623</v>
      </c>
      <c r="AD90" s="5">
        <f>'TeleOp Calculation'!H90</f>
        <v>-51.463636363636368</v>
      </c>
      <c r="AE90" s="5">
        <f>'Foul Calculation'!H90</f>
        <v>0</v>
      </c>
      <c r="AF90" s="5">
        <f>'Auto Calculation'!I90</f>
        <v>0.89999999999999858</v>
      </c>
      <c r="AG90" s="5">
        <f>'TeleOp Calculation'!I90</f>
        <v>35.433333333333337</v>
      </c>
      <c r="AH90" s="5">
        <f>'Foul Calculation'!I90</f>
        <v>0</v>
      </c>
      <c r="AJ90" s="40"/>
    </row>
    <row r="91" spans="1:36">
      <c r="A91" s="5">
        <f t="shared" si="17"/>
        <v>771</v>
      </c>
      <c r="B91" s="5">
        <f t="shared" si="18"/>
        <v>90</v>
      </c>
      <c r="C91" s="5">
        <f t="shared" si="19"/>
        <v>-4.7999999999999972</v>
      </c>
      <c r="D91" s="5">
        <f t="shared" si="20"/>
        <v>-34.438461538461539</v>
      </c>
      <c r="E91" s="5">
        <f t="shared" si="21"/>
        <v>50</v>
      </c>
      <c r="F91" s="5">
        <f t="shared" si="22"/>
        <v>-21.786111111111111</v>
      </c>
      <c r="G91" s="5">
        <f t="shared" si="23"/>
        <v>-7.4796296296296418</v>
      </c>
      <c r="H91" s="5">
        <f t="shared" si="24"/>
        <v>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5">
        <f>'Match Score and Team Input'!B91</f>
        <v>771</v>
      </c>
      <c r="AB91" s="5">
        <v>90</v>
      </c>
      <c r="AC91" s="5">
        <f>'Auto Calculation'!H91</f>
        <v>-4.7999999999999972</v>
      </c>
      <c r="AD91" s="5">
        <f>'TeleOp Calculation'!H91</f>
        <v>-34.438461538461539</v>
      </c>
      <c r="AE91" s="5">
        <f>'Foul Calculation'!H91</f>
        <v>50</v>
      </c>
      <c r="AF91" s="5">
        <f>'Auto Calculation'!I91</f>
        <v>-21.786111111111111</v>
      </c>
      <c r="AG91" s="5">
        <f>'TeleOp Calculation'!I91</f>
        <v>-7.4796296296296418</v>
      </c>
      <c r="AH91" s="5">
        <f>'Foul Calculation'!I91</f>
        <v>0</v>
      </c>
      <c r="AJ91" s="40"/>
    </row>
    <row r="92" spans="1:36">
      <c r="A92" s="5">
        <f t="shared" si="17"/>
        <v>2363</v>
      </c>
      <c r="B92" s="5">
        <f t="shared" si="18"/>
        <v>91</v>
      </c>
      <c r="C92" s="5">
        <f t="shared" si="19"/>
        <v>4</v>
      </c>
      <c r="D92" s="5">
        <f t="shared" si="20"/>
        <v>0.13333333333332575</v>
      </c>
      <c r="E92" s="5">
        <f t="shared" si="21"/>
        <v>0</v>
      </c>
      <c r="F92" s="5">
        <f t="shared" si="22"/>
        <v>-6.4907407407407405</v>
      </c>
      <c r="G92" s="5">
        <f t="shared" si="23"/>
        <v>10.938888888888883</v>
      </c>
      <c r="H92" s="5">
        <f t="shared" si="24"/>
        <v>0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5">
        <f>'Match Score and Team Input'!B92</f>
        <v>2363</v>
      </c>
      <c r="AB92" s="5">
        <v>91</v>
      </c>
      <c r="AC92" s="5">
        <f>'Auto Calculation'!H92</f>
        <v>4</v>
      </c>
      <c r="AD92" s="5">
        <f>'TeleOp Calculation'!H92</f>
        <v>0.13333333333332575</v>
      </c>
      <c r="AE92" s="5">
        <f>'Foul Calculation'!H92</f>
        <v>0</v>
      </c>
      <c r="AF92" s="5">
        <f>'Auto Calculation'!I92</f>
        <v>-6.4907407407407405</v>
      </c>
      <c r="AG92" s="5">
        <f>'TeleOp Calculation'!I92</f>
        <v>10.938888888888883</v>
      </c>
      <c r="AH92" s="5">
        <f>'Foul Calculation'!I92</f>
        <v>0</v>
      </c>
      <c r="AJ92" s="40"/>
    </row>
    <row r="93" spans="1:36">
      <c r="A93" s="5">
        <f t="shared" si="17"/>
        <v>862</v>
      </c>
      <c r="B93" s="5">
        <f t="shared" si="18"/>
        <v>92</v>
      </c>
      <c r="C93" s="5">
        <f t="shared" si="19"/>
        <v>31.322222222222223</v>
      </c>
      <c r="D93" s="5">
        <f t="shared" si="20"/>
        <v>9.0129629629629591</v>
      </c>
      <c r="E93" s="5">
        <f t="shared" si="21"/>
        <v>0</v>
      </c>
      <c r="F93" s="5">
        <f t="shared" si="22"/>
        <v>14.903703703703705</v>
      </c>
      <c r="G93" s="5">
        <f t="shared" si="23"/>
        <v>33.162962962962951</v>
      </c>
      <c r="H93" s="5">
        <f t="shared" si="24"/>
        <v>0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5">
        <f>'Match Score and Team Input'!B93</f>
        <v>862</v>
      </c>
      <c r="AB93" s="5">
        <v>92</v>
      </c>
      <c r="AC93" s="5">
        <f>'Auto Calculation'!H93</f>
        <v>31.322222222222223</v>
      </c>
      <c r="AD93" s="5">
        <f>'TeleOp Calculation'!H93</f>
        <v>9.0129629629629591</v>
      </c>
      <c r="AE93" s="5">
        <f>'Foul Calculation'!H93</f>
        <v>0</v>
      </c>
      <c r="AF93" s="5">
        <f>'Auto Calculation'!I93</f>
        <v>14.903703703703705</v>
      </c>
      <c r="AG93" s="5">
        <f>'TeleOp Calculation'!I93</f>
        <v>33.162962962962951</v>
      </c>
      <c r="AH93" s="5">
        <f>'Foul Calculation'!I93</f>
        <v>0</v>
      </c>
      <c r="AJ93" s="40"/>
    </row>
    <row r="94" spans="1:36">
      <c r="A94" s="5">
        <f t="shared" si="17"/>
        <v>1318</v>
      </c>
      <c r="B94" s="5">
        <f t="shared" si="18"/>
        <v>93</v>
      </c>
      <c r="C94" s="5">
        <f t="shared" si="19"/>
        <v>-11.152941176470591</v>
      </c>
      <c r="D94" s="5">
        <f t="shared" si="20"/>
        <v>-4.8264705882352956</v>
      </c>
      <c r="E94" s="5">
        <f t="shared" si="21"/>
        <v>0</v>
      </c>
      <c r="F94" s="5">
        <f t="shared" si="22"/>
        <v>-1.5512820512820511</v>
      </c>
      <c r="G94" s="5">
        <f t="shared" si="23"/>
        <v>48.187179487179492</v>
      </c>
      <c r="H94" s="5">
        <f t="shared" si="24"/>
        <v>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5">
        <f>'Match Score and Team Input'!B94</f>
        <v>1318</v>
      </c>
      <c r="AB94" s="5">
        <v>93</v>
      </c>
      <c r="AC94" s="5">
        <f>'Auto Calculation'!H94</f>
        <v>-11.152941176470591</v>
      </c>
      <c r="AD94" s="5">
        <f>'TeleOp Calculation'!H94</f>
        <v>-4.8264705882352956</v>
      </c>
      <c r="AE94" s="5">
        <f>'Foul Calculation'!H94</f>
        <v>0</v>
      </c>
      <c r="AF94" s="5">
        <f>'Auto Calculation'!I94</f>
        <v>-1.5512820512820511</v>
      </c>
      <c r="AG94" s="5">
        <f>'TeleOp Calculation'!I94</f>
        <v>48.187179487179492</v>
      </c>
      <c r="AH94" s="5">
        <f>'Foul Calculation'!I94</f>
        <v>0</v>
      </c>
      <c r="AJ94" s="40"/>
    </row>
    <row r="95" spans="1:36">
      <c r="A95" s="5">
        <f t="shared" si="17"/>
        <v>3309</v>
      </c>
      <c r="B95" s="5">
        <f t="shared" si="18"/>
        <v>94</v>
      </c>
      <c r="C95" s="5">
        <f t="shared" si="19"/>
        <v>-0.8461538461538467</v>
      </c>
      <c r="D95" s="5">
        <f t="shared" si="20"/>
        <v>6.4384615384615387</v>
      </c>
      <c r="E95" s="5">
        <f t="shared" si="21"/>
        <v>0</v>
      </c>
      <c r="F95" s="5">
        <f t="shared" si="22"/>
        <v>2.0277777777777786</v>
      </c>
      <c r="G95" s="5">
        <f t="shared" si="23"/>
        <v>1.3333333333333286</v>
      </c>
      <c r="H95" s="5">
        <f t="shared" si="24"/>
        <v>0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5">
        <f>'Match Score and Team Input'!B95</f>
        <v>3309</v>
      </c>
      <c r="AB95" s="5">
        <v>94</v>
      </c>
      <c r="AC95" s="5">
        <f>'Auto Calculation'!H95</f>
        <v>-0.8461538461538467</v>
      </c>
      <c r="AD95" s="5">
        <f>'TeleOp Calculation'!H95</f>
        <v>6.4384615384615387</v>
      </c>
      <c r="AE95" s="5">
        <f>'Foul Calculation'!H95</f>
        <v>0</v>
      </c>
      <c r="AF95" s="5">
        <f>'Auto Calculation'!I95</f>
        <v>2.0277777777777786</v>
      </c>
      <c r="AG95" s="5">
        <f>'TeleOp Calculation'!I95</f>
        <v>1.3333333333333286</v>
      </c>
      <c r="AH95" s="5">
        <f>'Foul Calculation'!I95</f>
        <v>0</v>
      </c>
      <c r="AJ95" s="40"/>
    </row>
    <row r="96" spans="1:36">
      <c r="A96" s="5">
        <f t="shared" si="17"/>
        <v>4719</v>
      </c>
      <c r="B96" s="5">
        <f t="shared" si="18"/>
        <v>95</v>
      </c>
      <c r="C96" s="5">
        <f t="shared" si="19"/>
        <v>15.440740740740743</v>
      </c>
      <c r="D96" s="5">
        <f t="shared" si="20"/>
        <v>-41.537037037037038</v>
      </c>
      <c r="E96" s="5">
        <f t="shared" si="21"/>
        <v>0</v>
      </c>
      <c r="F96" s="5">
        <f t="shared" si="22"/>
        <v>4.2666666666666657</v>
      </c>
      <c r="G96" s="5">
        <f t="shared" si="23"/>
        <v>29.866666666666674</v>
      </c>
      <c r="H96" s="5">
        <f t="shared" si="24"/>
        <v>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5">
        <f>'Match Score and Team Input'!B96</f>
        <v>4719</v>
      </c>
      <c r="AB96" s="5">
        <v>95</v>
      </c>
      <c r="AC96" s="5">
        <f>'Auto Calculation'!H96</f>
        <v>15.440740740740743</v>
      </c>
      <c r="AD96" s="5">
        <f>'TeleOp Calculation'!H96</f>
        <v>-41.537037037037038</v>
      </c>
      <c r="AE96" s="5">
        <f>'Foul Calculation'!H96</f>
        <v>0</v>
      </c>
      <c r="AF96" s="5">
        <f>'Auto Calculation'!I96</f>
        <v>4.2666666666666657</v>
      </c>
      <c r="AG96" s="5">
        <f>'TeleOp Calculation'!I96</f>
        <v>29.866666666666674</v>
      </c>
      <c r="AH96" s="5">
        <f>'Foul Calculation'!I96</f>
        <v>0</v>
      </c>
      <c r="AJ96" s="40"/>
    </row>
    <row r="97" spans="1:36">
      <c r="A97" s="5">
        <f t="shared" si="17"/>
        <v>4982</v>
      </c>
      <c r="B97" s="5">
        <f t="shared" si="18"/>
        <v>96</v>
      </c>
      <c r="C97" s="5">
        <f t="shared" si="19"/>
        <v>6.3809523809523796</v>
      </c>
      <c r="D97" s="5">
        <f t="shared" si="20"/>
        <v>-21.433333333333337</v>
      </c>
      <c r="E97" s="5">
        <f t="shared" si="21"/>
        <v>0</v>
      </c>
      <c r="F97" s="5">
        <f t="shared" si="22"/>
        <v>-15.90822510822511</v>
      </c>
      <c r="G97" s="5">
        <f t="shared" si="23"/>
        <v>11.033766233766229</v>
      </c>
      <c r="H97" s="5">
        <f t="shared" si="24"/>
        <v>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5">
        <f>'Match Score and Team Input'!B97</f>
        <v>4982</v>
      </c>
      <c r="AB97" s="5">
        <v>96</v>
      </c>
      <c r="AC97" s="5">
        <f>'Auto Calculation'!H97</f>
        <v>6.3809523809523796</v>
      </c>
      <c r="AD97" s="5">
        <f>'TeleOp Calculation'!H97</f>
        <v>-21.433333333333337</v>
      </c>
      <c r="AE97" s="5">
        <f>'Foul Calculation'!H97</f>
        <v>0</v>
      </c>
      <c r="AF97" s="5">
        <f>'Auto Calculation'!I97</f>
        <v>-15.90822510822511</v>
      </c>
      <c r="AG97" s="5">
        <f>'TeleOp Calculation'!I97</f>
        <v>11.033766233766229</v>
      </c>
      <c r="AH97" s="5">
        <f>'Foul Calculation'!I97</f>
        <v>0</v>
      </c>
      <c r="AJ97" s="40"/>
    </row>
    <row r="98" spans="1:36">
      <c r="A98" s="5">
        <f t="shared" si="17"/>
        <v>4965</v>
      </c>
      <c r="B98" s="5">
        <f t="shared" si="18"/>
        <v>97</v>
      </c>
      <c r="C98" s="5">
        <f t="shared" si="19"/>
        <v>16.200000000000003</v>
      </c>
      <c r="D98" s="5">
        <f t="shared" si="20"/>
        <v>-36.133333333333326</v>
      </c>
      <c r="E98" s="5">
        <f t="shared" si="21"/>
        <v>0</v>
      </c>
      <c r="F98" s="5">
        <f t="shared" si="22"/>
        <v>34.900000000000006</v>
      </c>
      <c r="G98" s="5">
        <f t="shared" si="23"/>
        <v>15.933333333333337</v>
      </c>
      <c r="H98" s="5">
        <f t="shared" si="24"/>
        <v>0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5">
        <f>'Match Score and Team Input'!B98</f>
        <v>4965</v>
      </c>
      <c r="AB98" s="5">
        <v>97</v>
      </c>
      <c r="AC98" s="5">
        <f>'Auto Calculation'!H98</f>
        <v>16.200000000000003</v>
      </c>
      <c r="AD98" s="5">
        <f>'TeleOp Calculation'!H98</f>
        <v>-36.133333333333326</v>
      </c>
      <c r="AE98" s="5">
        <f>'Foul Calculation'!H98</f>
        <v>0</v>
      </c>
      <c r="AF98" s="5">
        <f>'Auto Calculation'!I98</f>
        <v>34.900000000000006</v>
      </c>
      <c r="AG98" s="5">
        <f>'TeleOp Calculation'!I98</f>
        <v>15.933333333333337</v>
      </c>
      <c r="AH98" s="5">
        <f>'Foul Calculation'!I98</f>
        <v>0</v>
      </c>
      <c r="AJ98" s="40"/>
    </row>
    <row r="99" spans="1:36">
      <c r="A99" s="5">
        <f t="shared" si="17"/>
        <v>148</v>
      </c>
      <c r="B99" s="5">
        <f t="shared" si="18"/>
        <v>98</v>
      </c>
      <c r="C99" s="5">
        <f t="shared" si="19"/>
        <v>-9.1412698412698461</v>
      </c>
      <c r="D99" s="5">
        <f t="shared" si="20"/>
        <v>-82.649206349206338</v>
      </c>
      <c r="E99" s="5">
        <f t="shared" si="21"/>
        <v>0</v>
      </c>
      <c r="F99" s="5">
        <f t="shared" si="22"/>
        <v>-1</v>
      </c>
      <c r="G99" s="5">
        <f t="shared" si="23"/>
        <v>34.099999999999994</v>
      </c>
      <c r="H99" s="5">
        <f t="shared" si="24"/>
        <v>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5">
        <f>'Match Score and Team Input'!B99</f>
        <v>148</v>
      </c>
      <c r="AB99" s="5">
        <v>98</v>
      </c>
      <c r="AC99" s="5">
        <f>'Auto Calculation'!H99</f>
        <v>-9.1412698412698461</v>
      </c>
      <c r="AD99" s="5">
        <f>'TeleOp Calculation'!H99</f>
        <v>-82.649206349206338</v>
      </c>
      <c r="AE99" s="5">
        <f>'Foul Calculation'!H99</f>
        <v>0</v>
      </c>
      <c r="AF99" s="5">
        <f>'Auto Calculation'!I99</f>
        <v>-1</v>
      </c>
      <c r="AG99" s="5">
        <f>'TeleOp Calculation'!I99</f>
        <v>34.099999999999994</v>
      </c>
      <c r="AH99" s="5">
        <f>'Foul Calculation'!I99</f>
        <v>0</v>
      </c>
      <c r="AJ99" s="40"/>
    </row>
    <row r="100" spans="1:36">
      <c r="A100" s="5">
        <f t="shared" si="17"/>
        <v>1011</v>
      </c>
      <c r="B100" s="5">
        <f t="shared" si="18"/>
        <v>99</v>
      </c>
      <c r="C100" s="5">
        <f t="shared" si="19"/>
        <v>26.433333333333337</v>
      </c>
      <c r="D100" s="5">
        <f t="shared" si="20"/>
        <v>31.299999999999997</v>
      </c>
      <c r="E100" s="5">
        <f t="shared" si="21"/>
        <v>0</v>
      </c>
      <c r="F100" s="5">
        <f t="shared" si="22"/>
        <v>5.6272727272727252</v>
      </c>
      <c r="G100" s="5">
        <f t="shared" si="23"/>
        <v>-4.960606060606068</v>
      </c>
      <c r="H100" s="5">
        <f t="shared" si="24"/>
        <v>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5">
        <f>'Match Score and Team Input'!B100</f>
        <v>1011</v>
      </c>
      <c r="AB100" s="5">
        <v>99</v>
      </c>
      <c r="AC100" s="5">
        <f>'Auto Calculation'!H100</f>
        <v>26.433333333333337</v>
      </c>
      <c r="AD100" s="5">
        <f>'TeleOp Calculation'!H100</f>
        <v>31.299999999999997</v>
      </c>
      <c r="AE100" s="5">
        <f>'Foul Calculation'!H100</f>
        <v>0</v>
      </c>
      <c r="AF100" s="5">
        <f>'Auto Calculation'!I100</f>
        <v>5.6272727272727252</v>
      </c>
      <c r="AG100" s="5">
        <f>'TeleOp Calculation'!I100</f>
        <v>-4.960606060606068</v>
      </c>
      <c r="AH100" s="5">
        <f>'Foul Calculation'!I100</f>
        <v>0</v>
      </c>
      <c r="AJ100" s="40"/>
    </row>
    <row r="101" spans="1:36">
      <c r="A101" s="5">
        <f t="shared" si="17"/>
        <v>4985</v>
      </c>
      <c r="B101" s="5">
        <f t="shared" si="18"/>
        <v>100</v>
      </c>
      <c r="C101" s="5">
        <f t="shared" si="19"/>
        <v>-19.614285714285721</v>
      </c>
      <c r="D101" s="5">
        <f t="shared" si="20"/>
        <v>-28.814285714285717</v>
      </c>
      <c r="E101" s="5">
        <f t="shared" si="21"/>
        <v>0</v>
      </c>
      <c r="F101" s="5">
        <f t="shared" si="22"/>
        <v>8.3814814814814795</v>
      </c>
      <c r="G101" s="5">
        <f t="shared" si="23"/>
        <v>-17.599999999999994</v>
      </c>
      <c r="H101" s="5">
        <f t="shared" si="24"/>
        <v>20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5">
        <f>'Match Score and Team Input'!B101</f>
        <v>4985</v>
      </c>
      <c r="AB101" s="5">
        <v>100</v>
      </c>
      <c r="AC101" s="5">
        <f>'Auto Calculation'!H101</f>
        <v>-19.614285714285721</v>
      </c>
      <c r="AD101" s="5">
        <f>'TeleOp Calculation'!H101</f>
        <v>-28.814285714285717</v>
      </c>
      <c r="AE101" s="5">
        <f>'Foul Calculation'!H101</f>
        <v>0</v>
      </c>
      <c r="AF101" s="5">
        <f>'Auto Calculation'!I101</f>
        <v>8.3814814814814795</v>
      </c>
      <c r="AG101" s="5">
        <f>'TeleOp Calculation'!I101</f>
        <v>-17.599999999999994</v>
      </c>
      <c r="AH101" s="5">
        <f>'Foul Calculation'!I101</f>
        <v>20</v>
      </c>
      <c r="AJ101" s="40"/>
    </row>
    <row r="102" spans="1:36">
      <c r="A102" s="5">
        <f t="shared" si="17"/>
        <v>5145</v>
      </c>
      <c r="B102" s="5">
        <f t="shared" si="18"/>
        <v>101</v>
      </c>
      <c r="C102" s="5">
        <f t="shared" si="19"/>
        <v>16.55555555555555</v>
      </c>
      <c r="D102" s="5">
        <f t="shared" si="20"/>
        <v>-13.344444444444434</v>
      </c>
      <c r="E102" s="5">
        <f t="shared" si="21"/>
        <v>0</v>
      </c>
      <c r="F102" s="5">
        <f t="shared" si="22"/>
        <v>-16</v>
      </c>
      <c r="G102" s="5">
        <f t="shared" si="23"/>
        <v>-28.466666666666669</v>
      </c>
      <c r="H102" s="5">
        <f t="shared" si="24"/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5">
        <f>'Match Score and Team Input'!B102</f>
        <v>5145</v>
      </c>
      <c r="AB102" s="5">
        <v>101</v>
      </c>
      <c r="AC102" s="5">
        <f>'Auto Calculation'!H102</f>
        <v>16.55555555555555</v>
      </c>
      <c r="AD102" s="5">
        <f>'TeleOp Calculation'!H102</f>
        <v>-13.344444444444434</v>
      </c>
      <c r="AE102" s="5">
        <f>'Foul Calculation'!H102</f>
        <v>0</v>
      </c>
      <c r="AF102" s="5">
        <f>'Auto Calculation'!I102</f>
        <v>-16</v>
      </c>
      <c r="AG102" s="5">
        <f>'TeleOp Calculation'!I102</f>
        <v>-28.466666666666669</v>
      </c>
      <c r="AH102" s="5">
        <f>'Foul Calculation'!I102</f>
        <v>0</v>
      </c>
      <c r="AJ102" s="40"/>
    </row>
    <row r="103" spans="1:36">
      <c r="A103" s="5">
        <f t="shared" si="17"/>
        <v>766</v>
      </c>
      <c r="B103" s="5">
        <f t="shared" si="18"/>
        <v>102</v>
      </c>
      <c r="C103" s="5">
        <f t="shared" si="19"/>
        <v>32.4</v>
      </c>
      <c r="D103" s="5">
        <f t="shared" si="20"/>
        <v>37.266666666666666</v>
      </c>
      <c r="E103" s="5">
        <f t="shared" si="21"/>
        <v>0</v>
      </c>
      <c r="F103" s="5">
        <f t="shared" si="22"/>
        <v>-10.625925925925927</v>
      </c>
      <c r="G103" s="5">
        <f t="shared" si="23"/>
        <v>-69.559259259259264</v>
      </c>
      <c r="H103" s="5">
        <f t="shared" si="24"/>
        <v>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5">
        <f>'Match Score and Team Input'!B103</f>
        <v>766</v>
      </c>
      <c r="AB103" s="5">
        <v>102</v>
      </c>
      <c r="AC103" s="5">
        <f>'Auto Calculation'!H103</f>
        <v>32.4</v>
      </c>
      <c r="AD103" s="5">
        <f>'TeleOp Calculation'!H103</f>
        <v>37.266666666666666</v>
      </c>
      <c r="AE103" s="5">
        <f>'Foul Calculation'!H103</f>
        <v>0</v>
      </c>
      <c r="AF103" s="5">
        <f>'Auto Calculation'!I103</f>
        <v>-10.625925925925927</v>
      </c>
      <c r="AG103" s="5">
        <f>'TeleOp Calculation'!I103</f>
        <v>-69.559259259259264</v>
      </c>
      <c r="AH103" s="5">
        <f>'Foul Calculation'!I103</f>
        <v>0</v>
      </c>
      <c r="AJ103" s="40"/>
    </row>
    <row r="104" spans="1:36">
      <c r="A104" s="5">
        <f t="shared" si="17"/>
        <v>1023</v>
      </c>
      <c r="B104" s="5">
        <f t="shared" si="18"/>
        <v>103</v>
      </c>
      <c r="C104" s="5">
        <f t="shared" si="19"/>
        <v>-0.37407407407407334</v>
      </c>
      <c r="D104" s="5">
        <f t="shared" si="20"/>
        <v>-26.390740740740739</v>
      </c>
      <c r="E104" s="5">
        <f t="shared" si="21"/>
        <v>0</v>
      </c>
      <c r="F104" s="5">
        <f t="shared" si="22"/>
        <v>14.200000000000003</v>
      </c>
      <c r="G104" s="5">
        <f t="shared" si="23"/>
        <v>-57.044444444444451</v>
      </c>
      <c r="H104" s="5">
        <f t="shared" si="24"/>
        <v>0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5">
        <f>'Match Score and Team Input'!B104</f>
        <v>1023</v>
      </c>
      <c r="AB104" s="5">
        <v>103</v>
      </c>
      <c r="AC104" s="5">
        <f>'Auto Calculation'!H104</f>
        <v>-0.37407407407407334</v>
      </c>
      <c r="AD104" s="5">
        <f>'TeleOp Calculation'!H104</f>
        <v>-26.390740740740739</v>
      </c>
      <c r="AE104" s="5">
        <f>'Foul Calculation'!H104</f>
        <v>0</v>
      </c>
      <c r="AF104" s="5">
        <f>'Auto Calculation'!I104</f>
        <v>14.200000000000003</v>
      </c>
      <c r="AG104" s="5">
        <f>'TeleOp Calculation'!I104</f>
        <v>-57.044444444444451</v>
      </c>
      <c r="AH104" s="5">
        <f>'Foul Calculation'!I104</f>
        <v>0</v>
      </c>
      <c r="AJ104" s="40"/>
    </row>
    <row r="105" spans="1:36">
      <c r="A105" s="5">
        <f t="shared" si="17"/>
        <v>365</v>
      </c>
      <c r="B105" s="5">
        <f t="shared" si="18"/>
        <v>104</v>
      </c>
      <c r="C105" s="5">
        <f t="shared" si="19"/>
        <v>-1.6666666666666714</v>
      </c>
      <c r="D105" s="5">
        <f t="shared" si="20"/>
        <v>-4.0666666666666629</v>
      </c>
      <c r="E105" s="5">
        <f t="shared" si="21"/>
        <v>50</v>
      </c>
      <c r="F105" s="5">
        <f t="shared" si="22"/>
        <v>-17.094444444444449</v>
      </c>
      <c r="G105" s="5">
        <f t="shared" si="23"/>
        <v>-11.705555555555549</v>
      </c>
      <c r="H105" s="5">
        <f t="shared" si="24"/>
        <v>0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5">
        <f>'Match Score and Team Input'!B105</f>
        <v>365</v>
      </c>
      <c r="AB105" s="5">
        <v>104</v>
      </c>
      <c r="AC105" s="5">
        <f>'Auto Calculation'!H105</f>
        <v>-1.6666666666666714</v>
      </c>
      <c r="AD105" s="5">
        <f>'TeleOp Calculation'!H105</f>
        <v>-4.0666666666666629</v>
      </c>
      <c r="AE105" s="5">
        <f>'Foul Calculation'!H105</f>
        <v>50</v>
      </c>
      <c r="AF105" s="5">
        <f>'Auto Calculation'!I105</f>
        <v>-17.094444444444449</v>
      </c>
      <c r="AG105" s="5">
        <f>'TeleOp Calculation'!I105</f>
        <v>-11.705555555555549</v>
      </c>
      <c r="AH105" s="5">
        <f>'Foul Calculation'!I105</f>
        <v>0</v>
      </c>
      <c r="AJ105" s="40"/>
    </row>
    <row r="106" spans="1:36">
      <c r="A106" s="5">
        <f t="shared" si="17"/>
        <v>1756</v>
      </c>
      <c r="B106" s="5">
        <f t="shared" si="18"/>
        <v>105</v>
      </c>
      <c r="C106" s="5">
        <f t="shared" si="19"/>
        <v>-13.551282051282044</v>
      </c>
      <c r="D106" s="5">
        <f t="shared" si="20"/>
        <v>-60.994871794871784</v>
      </c>
      <c r="E106" s="5">
        <f t="shared" si="21"/>
        <v>0</v>
      </c>
      <c r="F106" s="5">
        <f t="shared" si="22"/>
        <v>-18.433333333333337</v>
      </c>
      <c r="G106" s="5">
        <f t="shared" si="23"/>
        <v>-60.405128205128193</v>
      </c>
      <c r="H106" s="5">
        <f t="shared" si="24"/>
        <v>0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5">
        <f>'Match Score and Team Input'!B106</f>
        <v>1756</v>
      </c>
      <c r="AB106" s="5">
        <v>105</v>
      </c>
      <c r="AC106" s="5">
        <f>'Auto Calculation'!H106</f>
        <v>-13.551282051282044</v>
      </c>
      <c r="AD106" s="5">
        <f>'TeleOp Calculation'!H106</f>
        <v>-60.994871794871784</v>
      </c>
      <c r="AE106" s="5">
        <f>'Foul Calculation'!H106</f>
        <v>0</v>
      </c>
      <c r="AF106" s="5">
        <f>'Auto Calculation'!I106</f>
        <v>-18.433333333333337</v>
      </c>
      <c r="AG106" s="5">
        <f>'TeleOp Calculation'!I106</f>
        <v>-60.405128205128193</v>
      </c>
      <c r="AH106" s="5">
        <f>'Foul Calculation'!I106</f>
        <v>0</v>
      </c>
      <c r="AJ106" s="40"/>
    </row>
    <row r="107" spans="1:36">
      <c r="A107" s="5">
        <f t="shared" si="17"/>
        <v>2177</v>
      </c>
      <c r="B107" s="5">
        <f t="shared" si="18"/>
        <v>106</v>
      </c>
      <c r="C107" s="5">
        <f t="shared" si="19"/>
        <v>-14.916666666666671</v>
      </c>
      <c r="D107" s="5">
        <f t="shared" si="20"/>
        <v>-20.907407407407419</v>
      </c>
      <c r="E107" s="5">
        <f t="shared" si="21"/>
        <v>0</v>
      </c>
      <c r="F107" s="5">
        <f t="shared" si="22"/>
        <v>-22.560606060606062</v>
      </c>
      <c r="G107" s="5">
        <f t="shared" si="23"/>
        <v>27.624242424242425</v>
      </c>
      <c r="H107" s="5">
        <f t="shared" si="24"/>
        <v>0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5">
        <f>'Match Score and Team Input'!B107</f>
        <v>2177</v>
      </c>
      <c r="AB107" s="5">
        <v>106</v>
      </c>
      <c r="AC107" s="5">
        <f>'Auto Calculation'!H107</f>
        <v>-14.916666666666671</v>
      </c>
      <c r="AD107" s="5">
        <f>'TeleOp Calculation'!H107</f>
        <v>-20.907407407407419</v>
      </c>
      <c r="AE107" s="5">
        <f>'Foul Calculation'!H107</f>
        <v>0</v>
      </c>
      <c r="AF107" s="5">
        <f>'Auto Calculation'!I107</f>
        <v>-22.560606060606062</v>
      </c>
      <c r="AG107" s="5">
        <f>'TeleOp Calculation'!I107</f>
        <v>27.624242424242425</v>
      </c>
      <c r="AH107" s="5">
        <f>'Foul Calculation'!I107</f>
        <v>0</v>
      </c>
      <c r="AJ107" s="40"/>
    </row>
    <row r="108" spans="1:36">
      <c r="A108" s="5">
        <f t="shared" si="17"/>
        <v>384</v>
      </c>
      <c r="B108" s="5">
        <f t="shared" si="18"/>
        <v>107</v>
      </c>
      <c r="C108" s="5">
        <f t="shared" si="19"/>
        <v>-19.31428571428571</v>
      </c>
      <c r="D108" s="5">
        <f t="shared" si="20"/>
        <v>42.376190476190473</v>
      </c>
      <c r="E108" s="5">
        <f t="shared" si="21"/>
        <v>0</v>
      </c>
      <c r="F108" s="5">
        <f t="shared" si="22"/>
        <v>-3.37777777777778</v>
      </c>
      <c r="G108" s="5">
        <f t="shared" si="23"/>
        <v>-48.73888888888888</v>
      </c>
      <c r="H108" s="5">
        <f t="shared" si="24"/>
        <v>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5">
        <f>'Match Score and Team Input'!B108</f>
        <v>384</v>
      </c>
      <c r="AB108" s="5">
        <v>107</v>
      </c>
      <c r="AC108" s="5">
        <f>'Auto Calculation'!H108</f>
        <v>-19.31428571428571</v>
      </c>
      <c r="AD108" s="5">
        <f>'TeleOp Calculation'!H108</f>
        <v>42.376190476190473</v>
      </c>
      <c r="AE108" s="5">
        <f>'Foul Calculation'!H108</f>
        <v>0</v>
      </c>
      <c r="AF108" s="5">
        <f>'Auto Calculation'!I108</f>
        <v>-3.37777777777778</v>
      </c>
      <c r="AG108" s="5">
        <f>'TeleOp Calculation'!I108</f>
        <v>-48.73888888888888</v>
      </c>
      <c r="AH108" s="5">
        <f>'Foul Calculation'!I108</f>
        <v>0</v>
      </c>
      <c r="AJ108" s="40"/>
    </row>
    <row r="109" spans="1:36">
      <c r="A109" s="5">
        <f t="shared" si="17"/>
        <v>771</v>
      </c>
      <c r="B109" s="5">
        <f t="shared" si="18"/>
        <v>108</v>
      </c>
      <c r="C109" s="5">
        <f t="shared" si="19"/>
        <v>8.4370370370370367</v>
      </c>
      <c r="D109" s="5">
        <f t="shared" si="20"/>
        <v>37.51111111111112</v>
      </c>
      <c r="E109" s="5">
        <f t="shared" si="21"/>
        <v>0</v>
      </c>
      <c r="F109" s="5">
        <f t="shared" si="22"/>
        <v>-17.966666666666669</v>
      </c>
      <c r="G109" s="5">
        <f t="shared" si="23"/>
        <v>-55.852380952380955</v>
      </c>
      <c r="H109" s="5">
        <f t="shared" si="24"/>
        <v>0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5">
        <f>'Match Score and Team Input'!B109</f>
        <v>771</v>
      </c>
      <c r="AB109" s="5">
        <v>108</v>
      </c>
      <c r="AC109" s="5">
        <f>'Auto Calculation'!H109</f>
        <v>8.4370370370370367</v>
      </c>
      <c r="AD109" s="5">
        <f>'TeleOp Calculation'!H109</f>
        <v>37.51111111111112</v>
      </c>
      <c r="AE109" s="5">
        <f>'Foul Calculation'!H109</f>
        <v>0</v>
      </c>
      <c r="AF109" s="5">
        <f>'Auto Calculation'!I109</f>
        <v>-17.966666666666669</v>
      </c>
      <c r="AG109" s="5">
        <f>'TeleOp Calculation'!I109</f>
        <v>-55.852380952380955</v>
      </c>
      <c r="AH109" s="5">
        <f>'Foul Calculation'!I109</f>
        <v>0</v>
      </c>
      <c r="AJ109" s="40"/>
    </row>
    <row r="110" spans="1:36">
      <c r="A110" s="5">
        <f t="shared" si="17"/>
        <v>4985</v>
      </c>
      <c r="B110" s="5">
        <f t="shared" si="18"/>
        <v>109</v>
      </c>
      <c r="C110" s="5">
        <f t="shared" si="19"/>
        <v>12.033333333333331</v>
      </c>
      <c r="D110" s="5">
        <f t="shared" si="20"/>
        <v>45.466666666666669</v>
      </c>
      <c r="E110" s="5">
        <f t="shared" si="21"/>
        <v>20</v>
      </c>
      <c r="F110" s="5">
        <f t="shared" si="22"/>
        <v>-2.4000000000000057</v>
      </c>
      <c r="G110" s="5">
        <f t="shared" si="23"/>
        <v>13.007407407407413</v>
      </c>
      <c r="H110" s="5">
        <f t="shared" si="24"/>
        <v>0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5">
        <f>'Match Score and Team Input'!B110</f>
        <v>4985</v>
      </c>
      <c r="AB110" s="5">
        <v>109</v>
      </c>
      <c r="AC110" s="5">
        <f>'Auto Calculation'!H110</f>
        <v>12.033333333333331</v>
      </c>
      <c r="AD110" s="5">
        <f>'TeleOp Calculation'!H110</f>
        <v>45.466666666666669</v>
      </c>
      <c r="AE110" s="5">
        <f>'Foul Calculation'!H110</f>
        <v>20</v>
      </c>
      <c r="AF110" s="5">
        <f>'Auto Calculation'!I110</f>
        <v>-2.4000000000000057</v>
      </c>
      <c r="AG110" s="5">
        <f>'TeleOp Calculation'!I110</f>
        <v>13.007407407407413</v>
      </c>
      <c r="AH110" s="5">
        <f>'Foul Calculation'!I110</f>
        <v>0</v>
      </c>
      <c r="AJ110" s="40"/>
    </row>
    <row r="111" spans="1:36">
      <c r="A111" s="5">
        <f t="shared" si="17"/>
        <v>714</v>
      </c>
      <c r="B111" s="5">
        <f t="shared" si="18"/>
        <v>110</v>
      </c>
      <c r="C111" s="5">
        <f t="shared" si="19"/>
        <v>-9.1153846153846132</v>
      </c>
      <c r="D111" s="5">
        <f t="shared" si="20"/>
        <v>-8.4276353276353291</v>
      </c>
      <c r="E111" s="5">
        <f t="shared" si="21"/>
        <v>0</v>
      </c>
      <c r="F111" s="5">
        <f t="shared" si="22"/>
        <v>-4.9111111111111114</v>
      </c>
      <c r="G111" s="5">
        <f t="shared" si="23"/>
        <v>-13.05185185185185</v>
      </c>
      <c r="H111" s="5">
        <f t="shared" si="24"/>
        <v>0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5">
        <f>'Match Score and Team Input'!B111</f>
        <v>714</v>
      </c>
      <c r="AB111" s="5">
        <v>110</v>
      </c>
      <c r="AC111" s="5">
        <f>'Auto Calculation'!H111</f>
        <v>-9.1153846153846132</v>
      </c>
      <c r="AD111" s="5">
        <f>'TeleOp Calculation'!H111</f>
        <v>-8.4276353276353291</v>
      </c>
      <c r="AE111" s="5">
        <f>'Foul Calculation'!H111</f>
        <v>0</v>
      </c>
      <c r="AF111" s="5">
        <f>'Auto Calculation'!I111</f>
        <v>-4.9111111111111114</v>
      </c>
      <c r="AG111" s="5">
        <f>'TeleOp Calculation'!I111</f>
        <v>-13.05185185185185</v>
      </c>
      <c r="AH111" s="5">
        <f>'Foul Calculation'!I111</f>
        <v>0</v>
      </c>
      <c r="AJ111" s="40"/>
    </row>
    <row r="112" spans="1:36">
      <c r="A112" s="5">
        <f t="shared" si="17"/>
        <v>2481</v>
      </c>
      <c r="B112" s="5">
        <f t="shared" si="18"/>
        <v>111</v>
      </c>
      <c r="C112" s="5">
        <f t="shared" si="19"/>
        <v>14.440740740740736</v>
      </c>
      <c r="D112" s="5">
        <f t="shared" si="20"/>
        <v>-100.60370370370372</v>
      </c>
      <c r="E112" s="5">
        <f t="shared" si="21"/>
        <v>0</v>
      </c>
      <c r="F112" s="5">
        <f t="shared" si="22"/>
        <v>20.220512820512823</v>
      </c>
      <c r="G112" s="5">
        <f t="shared" si="23"/>
        <v>19.005128205128202</v>
      </c>
      <c r="H112" s="5">
        <f t="shared" si="24"/>
        <v>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5">
        <f>'Match Score and Team Input'!B112</f>
        <v>2481</v>
      </c>
      <c r="AB112" s="5">
        <v>111</v>
      </c>
      <c r="AC112" s="5">
        <f>'Auto Calculation'!H112</f>
        <v>14.440740740740736</v>
      </c>
      <c r="AD112" s="5">
        <f>'TeleOp Calculation'!H112</f>
        <v>-100.60370370370372</v>
      </c>
      <c r="AE112" s="5">
        <f>'Foul Calculation'!H112</f>
        <v>0</v>
      </c>
      <c r="AF112" s="5">
        <f>'Auto Calculation'!I112</f>
        <v>20.220512820512823</v>
      </c>
      <c r="AG112" s="5">
        <f>'TeleOp Calculation'!I112</f>
        <v>19.005128205128202</v>
      </c>
      <c r="AH112" s="5">
        <f>'Foul Calculation'!I112</f>
        <v>0</v>
      </c>
      <c r="AJ112" s="40"/>
    </row>
    <row r="113" spans="1:36">
      <c r="A113" s="5">
        <f t="shared" si="17"/>
        <v>3008</v>
      </c>
      <c r="B113" s="5">
        <f t="shared" si="18"/>
        <v>112</v>
      </c>
      <c r="C113" s="5">
        <f t="shared" si="19"/>
        <v>1.8666666666666671</v>
      </c>
      <c r="D113" s="5">
        <f t="shared" si="20"/>
        <v>16</v>
      </c>
      <c r="E113" s="5">
        <f t="shared" si="21"/>
        <v>0</v>
      </c>
      <c r="F113" s="5">
        <f t="shared" si="22"/>
        <v>-17.935606060606062</v>
      </c>
      <c r="G113" s="5">
        <f t="shared" si="23"/>
        <v>23.253030303030286</v>
      </c>
      <c r="H113" s="5">
        <f t="shared" si="24"/>
        <v>0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5">
        <f>'Match Score and Team Input'!B113</f>
        <v>3008</v>
      </c>
      <c r="AB113" s="5">
        <v>112</v>
      </c>
      <c r="AC113" s="5">
        <f>'Auto Calculation'!H113</f>
        <v>1.8666666666666671</v>
      </c>
      <c r="AD113" s="5">
        <f>'TeleOp Calculation'!H113</f>
        <v>16</v>
      </c>
      <c r="AE113" s="5">
        <f>'Foul Calculation'!H113</f>
        <v>0</v>
      </c>
      <c r="AF113" s="5">
        <f>'Auto Calculation'!I113</f>
        <v>-17.935606060606062</v>
      </c>
      <c r="AG113" s="5">
        <f>'TeleOp Calculation'!I113</f>
        <v>23.253030303030286</v>
      </c>
      <c r="AH113" s="5">
        <f>'Foul Calculation'!I113</f>
        <v>0</v>
      </c>
      <c r="AJ113" s="40"/>
    </row>
    <row r="114" spans="1:36">
      <c r="A114" s="5">
        <f t="shared" si="17"/>
        <v>1218</v>
      </c>
      <c r="B114" s="5">
        <f t="shared" si="18"/>
        <v>113</v>
      </c>
      <c r="C114" s="5">
        <f t="shared" si="19"/>
        <v>-12.425925925925924</v>
      </c>
      <c r="D114" s="5">
        <f t="shared" si="20"/>
        <v>13.737037037037027</v>
      </c>
      <c r="E114" s="5">
        <f t="shared" si="21"/>
        <v>20</v>
      </c>
      <c r="F114" s="5">
        <f t="shared" si="22"/>
        <v>-13.186274509803923</v>
      </c>
      <c r="G114" s="5">
        <f t="shared" si="23"/>
        <v>8.9235294117647186</v>
      </c>
      <c r="H114" s="5">
        <f t="shared" si="24"/>
        <v>0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5">
        <f>'Match Score and Team Input'!B114</f>
        <v>1218</v>
      </c>
      <c r="AB114" s="5">
        <v>113</v>
      </c>
      <c r="AC114" s="5">
        <f>'Auto Calculation'!H114</f>
        <v>-12.425925925925924</v>
      </c>
      <c r="AD114" s="5">
        <f>'TeleOp Calculation'!H114</f>
        <v>13.737037037037027</v>
      </c>
      <c r="AE114" s="5">
        <f>'Foul Calculation'!H114</f>
        <v>20</v>
      </c>
      <c r="AF114" s="5">
        <f>'Auto Calculation'!I114</f>
        <v>-13.186274509803923</v>
      </c>
      <c r="AG114" s="5">
        <f>'TeleOp Calculation'!I114</f>
        <v>8.9235294117647186</v>
      </c>
      <c r="AH114" s="5">
        <f>'Foul Calculation'!I114</f>
        <v>0</v>
      </c>
      <c r="AJ114" s="40"/>
    </row>
    <row r="115" spans="1:36">
      <c r="A115" s="5">
        <f t="shared" si="17"/>
        <v>2665</v>
      </c>
      <c r="B115" s="5">
        <f t="shared" si="18"/>
        <v>114</v>
      </c>
      <c r="C115" s="5">
        <f t="shared" si="19"/>
        <v>6.3333333333333357</v>
      </c>
      <c r="D115" s="5">
        <f t="shared" si="20"/>
        <v>-27.899999999999991</v>
      </c>
      <c r="E115" s="5">
        <f t="shared" si="21"/>
        <v>0</v>
      </c>
      <c r="F115" s="5">
        <f t="shared" si="22"/>
        <v>-7.44444444444445</v>
      </c>
      <c r="G115" s="5">
        <f t="shared" si="23"/>
        <v>-37.572222222222223</v>
      </c>
      <c r="H115" s="5">
        <f t="shared" si="24"/>
        <v>0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5">
        <f>'Match Score and Team Input'!B115</f>
        <v>2665</v>
      </c>
      <c r="AB115" s="5">
        <v>114</v>
      </c>
      <c r="AC115" s="5">
        <f>'Auto Calculation'!H115</f>
        <v>6.3333333333333357</v>
      </c>
      <c r="AD115" s="5">
        <f>'TeleOp Calculation'!H115</f>
        <v>-27.899999999999991</v>
      </c>
      <c r="AE115" s="5">
        <f>'Foul Calculation'!H115</f>
        <v>0</v>
      </c>
      <c r="AF115" s="5">
        <f>'Auto Calculation'!I115</f>
        <v>-7.44444444444445</v>
      </c>
      <c r="AG115" s="5">
        <f>'TeleOp Calculation'!I115</f>
        <v>-37.572222222222223</v>
      </c>
      <c r="AH115" s="5">
        <f>'Foul Calculation'!I115</f>
        <v>0</v>
      </c>
      <c r="AJ115" s="40"/>
    </row>
    <row r="116" spans="1:36">
      <c r="A116" s="5">
        <f t="shared" si="17"/>
        <v>2135</v>
      </c>
      <c r="B116" s="5">
        <f t="shared" si="18"/>
        <v>115</v>
      </c>
      <c r="C116" s="5">
        <f t="shared" si="19"/>
        <v>2.1722222222222243</v>
      </c>
      <c r="D116" s="5">
        <f t="shared" si="20"/>
        <v>-62.422222222222217</v>
      </c>
      <c r="E116" s="5">
        <f t="shared" si="21"/>
        <v>0</v>
      </c>
      <c r="F116" s="5">
        <f t="shared" si="22"/>
        <v>3.5</v>
      </c>
      <c r="G116" s="5">
        <f t="shared" si="23"/>
        <v>31.36666666666666</v>
      </c>
      <c r="H116" s="5">
        <f t="shared" si="24"/>
        <v>0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5">
        <f>'Match Score and Team Input'!B116</f>
        <v>2135</v>
      </c>
      <c r="AB116" s="5">
        <v>115</v>
      </c>
      <c r="AC116" s="5">
        <f>'Auto Calculation'!H116</f>
        <v>2.1722222222222243</v>
      </c>
      <c r="AD116" s="5">
        <f>'TeleOp Calculation'!H116</f>
        <v>-62.422222222222217</v>
      </c>
      <c r="AE116" s="5">
        <f>'Foul Calculation'!H116</f>
        <v>0</v>
      </c>
      <c r="AF116" s="5">
        <f>'Auto Calculation'!I116</f>
        <v>3.5</v>
      </c>
      <c r="AG116" s="5">
        <f>'TeleOp Calculation'!I116</f>
        <v>31.36666666666666</v>
      </c>
      <c r="AH116" s="5">
        <f>'Foul Calculation'!I116</f>
        <v>0</v>
      </c>
      <c r="AJ116" s="40"/>
    </row>
    <row r="117" spans="1:36">
      <c r="A117" s="5">
        <f t="shared" si="17"/>
        <v>884</v>
      </c>
      <c r="B117" s="5">
        <f t="shared" si="18"/>
        <v>116</v>
      </c>
      <c r="C117" s="5">
        <f t="shared" si="19"/>
        <v>-0.91904761904761756</v>
      </c>
      <c r="D117" s="5">
        <f t="shared" si="20"/>
        <v>22.36666666666666</v>
      </c>
      <c r="E117" s="5">
        <f t="shared" si="21"/>
        <v>0</v>
      </c>
      <c r="F117" s="5">
        <f t="shared" si="22"/>
        <v>21.548148148148144</v>
      </c>
      <c r="G117" s="5">
        <f t="shared" si="23"/>
        <v>31.900000000000006</v>
      </c>
      <c r="H117" s="5">
        <f t="shared" si="24"/>
        <v>0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5">
        <f>'Match Score and Team Input'!B117</f>
        <v>884</v>
      </c>
      <c r="AB117" s="5">
        <v>116</v>
      </c>
      <c r="AC117" s="5">
        <f>'Auto Calculation'!H117</f>
        <v>-0.91904761904761756</v>
      </c>
      <c r="AD117" s="5">
        <f>'TeleOp Calculation'!H117</f>
        <v>22.36666666666666</v>
      </c>
      <c r="AE117" s="5">
        <f>'Foul Calculation'!H117</f>
        <v>0</v>
      </c>
      <c r="AF117" s="5">
        <f>'Auto Calculation'!I117</f>
        <v>21.548148148148144</v>
      </c>
      <c r="AG117" s="5">
        <f>'TeleOp Calculation'!I117</f>
        <v>31.900000000000006</v>
      </c>
      <c r="AH117" s="5">
        <f>'Foul Calculation'!I117</f>
        <v>0</v>
      </c>
      <c r="AJ117" s="40"/>
    </row>
    <row r="118" spans="1:36">
      <c r="A118" s="5">
        <f t="shared" si="17"/>
        <v>3937</v>
      </c>
      <c r="B118" s="5">
        <f t="shared" si="18"/>
        <v>117</v>
      </c>
      <c r="C118" s="5">
        <f t="shared" si="19"/>
        <v>0.87037037037036669</v>
      </c>
      <c r="D118" s="5">
        <f t="shared" si="20"/>
        <v>64.662962962962951</v>
      </c>
      <c r="E118" s="5">
        <f t="shared" si="21"/>
        <v>0</v>
      </c>
      <c r="F118" s="5">
        <f t="shared" si="22"/>
        <v>2.7144522144522227</v>
      </c>
      <c r="G118" s="5">
        <f t="shared" si="23"/>
        <v>-21.814167314167321</v>
      </c>
      <c r="H118" s="5">
        <f t="shared" si="24"/>
        <v>50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5">
        <f>'Match Score and Team Input'!B118</f>
        <v>3937</v>
      </c>
      <c r="AB118" s="5">
        <v>117</v>
      </c>
      <c r="AC118" s="5">
        <f>'Auto Calculation'!H118</f>
        <v>0.87037037037036669</v>
      </c>
      <c r="AD118" s="5">
        <f>'TeleOp Calculation'!H118</f>
        <v>64.662962962962951</v>
      </c>
      <c r="AE118" s="5">
        <f>'Foul Calculation'!H118</f>
        <v>0</v>
      </c>
      <c r="AF118" s="5">
        <f>'Auto Calculation'!I118</f>
        <v>2.7144522144522227</v>
      </c>
      <c r="AG118" s="5">
        <f>'TeleOp Calculation'!I118</f>
        <v>-21.814167314167321</v>
      </c>
      <c r="AH118" s="5">
        <f>'Foul Calculation'!I118</f>
        <v>50</v>
      </c>
      <c r="AJ118" s="40"/>
    </row>
    <row r="119" spans="1:36">
      <c r="A119" s="5">
        <f t="shared" si="17"/>
        <v>836</v>
      </c>
      <c r="B119" s="5">
        <f t="shared" si="18"/>
        <v>118</v>
      </c>
      <c r="C119" s="5">
        <f t="shared" si="19"/>
        <v>-4.4888888888888943</v>
      </c>
      <c r="D119" s="5">
        <f t="shared" si="20"/>
        <v>-1.1444444444444457</v>
      </c>
      <c r="E119" s="5">
        <f t="shared" si="21"/>
        <v>0</v>
      </c>
      <c r="F119" s="5">
        <f t="shared" si="22"/>
        <v>1.9037037037036981</v>
      </c>
      <c r="G119" s="5">
        <f t="shared" si="23"/>
        <v>40.737037037037041</v>
      </c>
      <c r="H119" s="5">
        <f t="shared" si="24"/>
        <v>0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5">
        <f>'Match Score and Team Input'!B119</f>
        <v>836</v>
      </c>
      <c r="AB119" s="5">
        <v>118</v>
      </c>
      <c r="AC119" s="5">
        <f>'Auto Calculation'!H119</f>
        <v>-4.4888888888888943</v>
      </c>
      <c r="AD119" s="5">
        <f>'TeleOp Calculation'!H119</f>
        <v>-1.1444444444444457</v>
      </c>
      <c r="AE119" s="5">
        <f>'Foul Calculation'!H119</f>
        <v>0</v>
      </c>
      <c r="AF119" s="5">
        <f>'Auto Calculation'!I119</f>
        <v>1.9037037037036981</v>
      </c>
      <c r="AG119" s="5">
        <f>'TeleOp Calculation'!I119</f>
        <v>40.737037037037041</v>
      </c>
      <c r="AH119" s="5">
        <f>'Foul Calculation'!I119</f>
        <v>0</v>
      </c>
      <c r="AJ119" s="40"/>
    </row>
    <row r="120" spans="1:36">
      <c r="A120" s="5">
        <f t="shared" si="17"/>
        <v>1153</v>
      </c>
      <c r="B120" s="5">
        <f t="shared" si="18"/>
        <v>119</v>
      </c>
      <c r="C120" s="5">
        <f t="shared" si="19"/>
        <v>-19.15826330532213</v>
      </c>
      <c r="D120" s="5">
        <f t="shared" si="20"/>
        <v>-53.045938375350133</v>
      </c>
      <c r="E120" s="5">
        <f t="shared" si="21"/>
        <v>0</v>
      </c>
      <c r="F120" s="5">
        <f t="shared" si="22"/>
        <v>10.56666666666667</v>
      </c>
      <c r="G120" s="5">
        <f t="shared" si="23"/>
        <v>10.833333333333329</v>
      </c>
      <c r="H120" s="5">
        <f t="shared" si="24"/>
        <v>50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5">
        <f>'Match Score and Team Input'!B120</f>
        <v>1153</v>
      </c>
      <c r="AB120" s="5">
        <v>119</v>
      </c>
      <c r="AC120" s="5">
        <f>'Auto Calculation'!H120</f>
        <v>-19.15826330532213</v>
      </c>
      <c r="AD120" s="5">
        <f>'TeleOp Calculation'!H120</f>
        <v>-53.045938375350133</v>
      </c>
      <c r="AE120" s="5">
        <f>'Foul Calculation'!H120</f>
        <v>0</v>
      </c>
      <c r="AF120" s="5">
        <f>'Auto Calculation'!I120</f>
        <v>10.56666666666667</v>
      </c>
      <c r="AG120" s="5">
        <f>'TeleOp Calculation'!I120</f>
        <v>10.833333333333329</v>
      </c>
      <c r="AH120" s="5">
        <f>'Foul Calculation'!I120</f>
        <v>50</v>
      </c>
      <c r="AJ120" s="40"/>
    </row>
    <row r="121" spans="1:36">
      <c r="A121" s="5">
        <f t="shared" si="17"/>
        <v>5012</v>
      </c>
      <c r="B121" s="5">
        <f t="shared" si="18"/>
        <v>120</v>
      </c>
      <c r="C121" s="5">
        <f t="shared" si="19"/>
        <v>3.3888888888888857</v>
      </c>
      <c r="D121" s="5">
        <f t="shared" si="20"/>
        <v>-48.461111111111109</v>
      </c>
      <c r="E121" s="5">
        <f t="shared" si="21"/>
        <v>0</v>
      </c>
      <c r="F121" s="5">
        <f t="shared" si="22"/>
        <v>21.06666666666667</v>
      </c>
      <c r="G121" s="5">
        <f t="shared" si="23"/>
        <v>-1.8000000000000114</v>
      </c>
      <c r="H121" s="5">
        <f t="shared" si="24"/>
        <v>0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5">
        <f>'Match Score and Team Input'!B121</f>
        <v>5012</v>
      </c>
      <c r="AB121" s="5">
        <v>120</v>
      </c>
      <c r="AC121" s="5">
        <f>'Auto Calculation'!H121</f>
        <v>3.3888888888888857</v>
      </c>
      <c r="AD121" s="5">
        <f>'TeleOp Calculation'!H121</f>
        <v>-48.461111111111109</v>
      </c>
      <c r="AE121" s="5">
        <f>'Foul Calculation'!H121</f>
        <v>0</v>
      </c>
      <c r="AF121" s="5">
        <f>'Auto Calculation'!I121</f>
        <v>21.06666666666667</v>
      </c>
      <c r="AG121" s="5">
        <f>'TeleOp Calculation'!I121</f>
        <v>-1.8000000000000114</v>
      </c>
      <c r="AH121" s="5">
        <f>'Foul Calculation'!I121</f>
        <v>0</v>
      </c>
      <c r="AJ121" s="40"/>
    </row>
    <row r="122" spans="1:36">
      <c r="A122" s="5">
        <f t="shared" si="17"/>
        <v>4917</v>
      </c>
      <c r="B122" s="5">
        <f t="shared" si="18"/>
        <v>121</v>
      </c>
      <c r="C122" s="5">
        <f t="shared" si="19"/>
        <v>-15.027272727272731</v>
      </c>
      <c r="D122" s="5">
        <f t="shared" si="20"/>
        <v>50.624242424242425</v>
      </c>
      <c r="E122" s="5">
        <f t="shared" si="21"/>
        <v>0</v>
      </c>
      <c r="F122" s="5">
        <f t="shared" si="22"/>
        <v>-17.785714285714278</v>
      </c>
      <c r="G122" s="5">
        <f t="shared" si="23"/>
        <v>41.950793650793656</v>
      </c>
      <c r="H122" s="5">
        <f t="shared" si="24"/>
        <v>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5">
        <f>'Match Score and Team Input'!B122</f>
        <v>4917</v>
      </c>
      <c r="AB122" s="5">
        <v>121</v>
      </c>
      <c r="AC122" s="5">
        <f>'Auto Calculation'!H122</f>
        <v>-15.027272727272731</v>
      </c>
      <c r="AD122" s="5">
        <f>'TeleOp Calculation'!H122</f>
        <v>50.624242424242425</v>
      </c>
      <c r="AE122" s="5">
        <f>'Foul Calculation'!H122</f>
        <v>0</v>
      </c>
      <c r="AF122" s="5">
        <f>'Auto Calculation'!I122</f>
        <v>-17.785714285714278</v>
      </c>
      <c r="AG122" s="5">
        <f>'TeleOp Calculation'!I122</f>
        <v>41.950793650793656</v>
      </c>
      <c r="AH122" s="5">
        <f>'Foul Calculation'!I122</f>
        <v>0</v>
      </c>
      <c r="AJ122" s="40"/>
    </row>
    <row r="123" spans="1:36">
      <c r="A123" s="5">
        <f t="shared" si="17"/>
        <v>2177</v>
      </c>
      <c r="B123" s="5">
        <f t="shared" si="18"/>
        <v>122</v>
      </c>
      <c r="C123" s="5">
        <f t="shared" si="19"/>
        <v>26.61904761904762</v>
      </c>
      <c r="D123" s="5">
        <f t="shared" si="20"/>
        <v>31.448412698412696</v>
      </c>
      <c r="E123" s="5">
        <f t="shared" si="21"/>
        <v>0</v>
      </c>
      <c r="F123" s="5">
        <f t="shared" si="22"/>
        <v>2.3760683760683747</v>
      </c>
      <c r="G123" s="5">
        <f t="shared" si="23"/>
        <v>17.148148148148138</v>
      </c>
      <c r="H123" s="5">
        <f t="shared" si="24"/>
        <v>0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5">
        <f>'Match Score and Team Input'!B123</f>
        <v>2177</v>
      </c>
      <c r="AB123" s="5">
        <v>122</v>
      </c>
      <c r="AC123" s="5">
        <f>'Auto Calculation'!H123</f>
        <v>26.61904761904762</v>
      </c>
      <c r="AD123" s="5">
        <f>'TeleOp Calculation'!H123</f>
        <v>31.448412698412696</v>
      </c>
      <c r="AE123" s="5">
        <f>'Foul Calculation'!H123</f>
        <v>0</v>
      </c>
      <c r="AF123" s="5">
        <f>'Auto Calculation'!I123</f>
        <v>2.3760683760683747</v>
      </c>
      <c r="AG123" s="5">
        <f>'TeleOp Calculation'!I123</f>
        <v>17.148148148148138</v>
      </c>
      <c r="AH123" s="5">
        <f>'Foul Calculation'!I123</f>
        <v>0</v>
      </c>
      <c r="AJ123" s="40"/>
    </row>
    <row r="124" spans="1:36">
      <c r="A124" s="5">
        <f t="shared" si="17"/>
        <v>384</v>
      </c>
      <c r="B124" s="5">
        <f t="shared" si="18"/>
        <v>123</v>
      </c>
      <c r="C124" s="5">
        <f t="shared" si="19"/>
        <v>-12.833333333333329</v>
      </c>
      <c r="D124" s="5">
        <f t="shared" si="20"/>
        <v>0.86666666666666003</v>
      </c>
      <c r="E124" s="5">
        <f t="shared" si="21"/>
        <v>0</v>
      </c>
      <c r="F124" s="5">
        <f t="shared" si="22"/>
        <v>-11.166019166019161</v>
      </c>
      <c r="G124" s="5">
        <f t="shared" si="23"/>
        <v>2.65630665630664</v>
      </c>
      <c r="H124" s="5">
        <f t="shared" si="24"/>
        <v>0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5">
        <f>'Match Score and Team Input'!B124</f>
        <v>384</v>
      </c>
      <c r="AB124" s="5">
        <v>123</v>
      </c>
      <c r="AC124" s="5">
        <f>'Auto Calculation'!H124</f>
        <v>-12.833333333333329</v>
      </c>
      <c r="AD124" s="5">
        <f>'TeleOp Calculation'!H124</f>
        <v>0.86666666666666003</v>
      </c>
      <c r="AE124" s="5">
        <f>'Foul Calculation'!H124</f>
        <v>0</v>
      </c>
      <c r="AF124" s="5">
        <f>'Auto Calculation'!I124</f>
        <v>-11.166019166019161</v>
      </c>
      <c r="AG124" s="5">
        <f>'TeleOp Calculation'!I124</f>
        <v>2.65630665630664</v>
      </c>
      <c r="AH124" s="5">
        <f>'Foul Calculation'!I124</f>
        <v>0</v>
      </c>
      <c r="AJ124" s="40"/>
    </row>
    <row r="125" spans="1:36">
      <c r="A125" s="5">
        <f t="shared" si="17"/>
        <v>2363</v>
      </c>
      <c r="B125" s="5">
        <f t="shared" si="18"/>
        <v>124</v>
      </c>
      <c r="C125" s="5">
        <f t="shared" si="19"/>
        <v>-17.299999999999997</v>
      </c>
      <c r="D125" s="5">
        <f t="shared" si="20"/>
        <v>-43.866666666666674</v>
      </c>
      <c r="E125" s="5">
        <f t="shared" si="21"/>
        <v>20</v>
      </c>
      <c r="F125" s="5">
        <f t="shared" si="22"/>
        <v>15.200000000000003</v>
      </c>
      <c r="G125" s="5">
        <f t="shared" si="23"/>
        <v>-71.166666666666671</v>
      </c>
      <c r="H125" s="5">
        <f t="shared" si="24"/>
        <v>0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5">
        <f>'Match Score and Team Input'!B125</f>
        <v>2363</v>
      </c>
      <c r="AB125" s="5">
        <v>124</v>
      </c>
      <c r="AC125" s="5">
        <f>'Auto Calculation'!H125</f>
        <v>-17.299999999999997</v>
      </c>
      <c r="AD125" s="5">
        <f>'TeleOp Calculation'!H125</f>
        <v>-43.866666666666674</v>
      </c>
      <c r="AE125" s="5">
        <f>'Foul Calculation'!H125</f>
        <v>20</v>
      </c>
      <c r="AF125" s="5">
        <f>'Auto Calculation'!I125</f>
        <v>15.200000000000003</v>
      </c>
      <c r="AG125" s="5">
        <f>'TeleOp Calculation'!I125</f>
        <v>-71.166666666666671</v>
      </c>
      <c r="AH125" s="5">
        <f>'Foul Calculation'!I125</f>
        <v>0</v>
      </c>
      <c r="AJ125" s="40"/>
    </row>
    <row r="126" spans="1:36">
      <c r="A126" s="5">
        <f t="shared" si="17"/>
        <v>4476</v>
      </c>
      <c r="B126" s="5">
        <f t="shared" si="18"/>
        <v>125</v>
      </c>
      <c r="C126" s="5">
        <f t="shared" si="19"/>
        <v>2.56666666666667</v>
      </c>
      <c r="D126" s="5">
        <f t="shared" si="20"/>
        <v>30.166666666666671</v>
      </c>
      <c r="E126" s="5">
        <f t="shared" si="21"/>
        <v>0</v>
      </c>
      <c r="F126" s="5">
        <f t="shared" si="22"/>
        <v>8.2282051282051327</v>
      </c>
      <c r="G126" s="5">
        <f t="shared" si="23"/>
        <v>-46.466666666666669</v>
      </c>
      <c r="H126" s="5">
        <f t="shared" si="24"/>
        <v>0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5">
        <f>'Match Score and Team Input'!B126</f>
        <v>4476</v>
      </c>
      <c r="AB126" s="5">
        <v>125</v>
      </c>
      <c r="AC126" s="5">
        <f>'Auto Calculation'!H126</f>
        <v>2.56666666666667</v>
      </c>
      <c r="AD126" s="5">
        <f>'TeleOp Calculation'!H126</f>
        <v>30.166666666666671</v>
      </c>
      <c r="AE126" s="5">
        <f>'Foul Calculation'!H126</f>
        <v>0</v>
      </c>
      <c r="AF126" s="5">
        <f>'Auto Calculation'!I126</f>
        <v>8.2282051282051327</v>
      </c>
      <c r="AG126" s="5">
        <f>'TeleOp Calculation'!I126</f>
        <v>-46.466666666666669</v>
      </c>
      <c r="AH126" s="5">
        <f>'Foul Calculation'!I126</f>
        <v>0</v>
      </c>
      <c r="AJ126" s="40"/>
    </row>
    <row r="127" spans="1:36">
      <c r="A127" s="5">
        <f t="shared" si="17"/>
        <v>1108</v>
      </c>
      <c r="B127" s="5">
        <f t="shared" si="18"/>
        <v>126</v>
      </c>
      <c r="C127" s="5">
        <f t="shared" si="19"/>
        <v>9.56666666666667</v>
      </c>
      <c r="D127" s="5">
        <f t="shared" si="20"/>
        <v>34.233333333333334</v>
      </c>
      <c r="E127" s="5">
        <f t="shared" si="21"/>
        <v>0</v>
      </c>
      <c r="F127" s="5">
        <f t="shared" si="22"/>
        <v>9.3481481481481481</v>
      </c>
      <c r="G127" s="5">
        <f t="shared" si="23"/>
        <v>-5.3999999999999915</v>
      </c>
      <c r="H127" s="5">
        <f t="shared" si="24"/>
        <v>0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5">
        <f>'Match Score and Team Input'!B127</f>
        <v>1108</v>
      </c>
      <c r="AB127" s="5">
        <v>126</v>
      </c>
      <c r="AC127" s="5">
        <f>'Auto Calculation'!H127</f>
        <v>9.56666666666667</v>
      </c>
      <c r="AD127" s="5">
        <f>'TeleOp Calculation'!H127</f>
        <v>34.233333333333334</v>
      </c>
      <c r="AE127" s="5">
        <f>'Foul Calculation'!H127</f>
        <v>0</v>
      </c>
      <c r="AF127" s="5">
        <f>'Auto Calculation'!I127</f>
        <v>9.3481481481481481</v>
      </c>
      <c r="AG127" s="5">
        <f>'TeleOp Calculation'!I127</f>
        <v>-5.3999999999999915</v>
      </c>
      <c r="AH127" s="5">
        <f>'Foul Calculation'!I127</f>
        <v>0</v>
      </c>
      <c r="AJ127" s="40"/>
    </row>
    <row r="128" spans="1:36">
      <c r="A128" s="5">
        <f t="shared" si="17"/>
        <v>1515</v>
      </c>
      <c r="B128" s="5">
        <f t="shared" si="18"/>
        <v>127</v>
      </c>
      <c r="C128" s="5">
        <f t="shared" si="19"/>
        <v>-5.0000000000000071</v>
      </c>
      <c r="D128" s="5">
        <f t="shared" si="20"/>
        <v>7.8666666666666742</v>
      </c>
      <c r="E128" s="5">
        <f t="shared" si="21"/>
        <v>0</v>
      </c>
      <c r="F128" s="5">
        <f t="shared" si="22"/>
        <v>14.160784313725486</v>
      </c>
      <c r="G128" s="5">
        <f t="shared" si="23"/>
        <v>-22.141176470588235</v>
      </c>
      <c r="H128" s="5">
        <f t="shared" si="24"/>
        <v>0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5">
        <f>'Match Score and Team Input'!B128</f>
        <v>1515</v>
      </c>
      <c r="AB128" s="5">
        <v>127</v>
      </c>
      <c r="AC128" s="5">
        <f>'Auto Calculation'!H128</f>
        <v>-5.0000000000000071</v>
      </c>
      <c r="AD128" s="5">
        <f>'TeleOp Calculation'!H128</f>
        <v>7.8666666666666742</v>
      </c>
      <c r="AE128" s="5">
        <f>'Foul Calculation'!H128</f>
        <v>0</v>
      </c>
      <c r="AF128" s="5">
        <f>'Auto Calculation'!I128</f>
        <v>14.160784313725486</v>
      </c>
      <c r="AG128" s="5">
        <f>'TeleOp Calculation'!I128</f>
        <v>-22.141176470588235</v>
      </c>
      <c r="AH128" s="5">
        <f>'Foul Calculation'!I128</f>
        <v>0</v>
      </c>
      <c r="AJ128" s="40"/>
    </row>
    <row r="129" spans="1:36">
      <c r="A129" s="5">
        <f t="shared" si="17"/>
        <v>5145</v>
      </c>
      <c r="B129" s="5">
        <f t="shared" si="18"/>
        <v>128</v>
      </c>
      <c r="C129" s="5">
        <f t="shared" si="19"/>
        <v>-3.0820512820512818</v>
      </c>
      <c r="D129" s="5">
        <f t="shared" si="20"/>
        <v>24.361253561253562</v>
      </c>
      <c r="E129" s="5">
        <f t="shared" si="21"/>
        <v>50</v>
      </c>
      <c r="F129" s="5">
        <f t="shared" si="22"/>
        <v>-20.027777777777779</v>
      </c>
      <c r="G129" s="5">
        <f t="shared" si="23"/>
        <v>-7.0722222222222229</v>
      </c>
      <c r="H129" s="5">
        <f t="shared" si="24"/>
        <v>0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5">
        <f>'Match Score and Team Input'!B129</f>
        <v>5145</v>
      </c>
      <c r="AB129" s="5">
        <v>128</v>
      </c>
      <c r="AC129" s="5">
        <f>'Auto Calculation'!H129</f>
        <v>-3.0820512820512818</v>
      </c>
      <c r="AD129" s="5">
        <f>'TeleOp Calculation'!H129</f>
        <v>24.361253561253562</v>
      </c>
      <c r="AE129" s="5">
        <f>'Foul Calculation'!H129</f>
        <v>50</v>
      </c>
      <c r="AF129" s="5">
        <f>'Auto Calculation'!I129</f>
        <v>-20.027777777777779</v>
      </c>
      <c r="AG129" s="5">
        <f>'TeleOp Calculation'!I129</f>
        <v>-7.0722222222222229</v>
      </c>
      <c r="AH129" s="5">
        <f>'Foul Calculation'!I129</f>
        <v>0</v>
      </c>
      <c r="AJ129" s="40"/>
    </row>
    <row r="130" spans="1:36">
      <c r="A130" s="5">
        <f t="shared" si="17"/>
        <v>4967</v>
      </c>
      <c r="B130" s="5">
        <f t="shared" si="18"/>
        <v>129</v>
      </c>
      <c r="C130" s="5">
        <f t="shared" si="19"/>
        <v>-11.266666666666666</v>
      </c>
      <c r="D130" s="5">
        <f t="shared" si="20"/>
        <v>-31.907407407407419</v>
      </c>
      <c r="E130" s="5">
        <f t="shared" si="21"/>
        <v>20</v>
      </c>
      <c r="F130" s="5">
        <f t="shared" si="22"/>
        <v>20.129629629629626</v>
      </c>
      <c r="G130" s="5">
        <f t="shared" si="23"/>
        <v>17.566666666666663</v>
      </c>
      <c r="H130" s="5">
        <f t="shared" si="24"/>
        <v>20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5">
        <f>'Match Score and Team Input'!B130</f>
        <v>4967</v>
      </c>
      <c r="AB130" s="5">
        <v>129</v>
      </c>
      <c r="AC130" s="5">
        <f>'Auto Calculation'!H130</f>
        <v>-11.266666666666666</v>
      </c>
      <c r="AD130" s="5">
        <f>'TeleOp Calculation'!H130</f>
        <v>-31.907407407407419</v>
      </c>
      <c r="AE130" s="5">
        <f>'Foul Calculation'!H130</f>
        <v>20</v>
      </c>
      <c r="AF130" s="5">
        <f>'Auto Calculation'!I130</f>
        <v>20.129629629629626</v>
      </c>
      <c r="AG130" s="5">
        <f>'TeleOp Calculation'!I130</f>
        <v>17.566666666666663</v>
      </c>
      <c r="AH130" s="5">
        <f>'Foul Calculation'!I130</f>
        <v>20</v>
      </c>
      <c r="AJ130" s="40"/>
    </row>
    <row r="131" spans="1:36">
      <c r="A131" s="5">
        <f t="shared" si="17"/>
        <v>1610</v>
      </c>
      <c r="B131" s="5">
        <f t="shared" si="18"/>
        <v>130</v>
      </c>
      <c r="C131" s="5">
        <f t="shared" si="19"/>
        <v>3.542592592592591</v>
      </c>
      <c r="D131" s="5">
        <f t="shared" si="20"/>
        <v>1.4481481481481495</v>
      </c>
      <c r="E131" s="5">
        <f t="shared" si="21"/>
        <v>0</v>
      </c>
      <c r="F131" s="5">
        <f t="shared" si="22"/>
        <v>20.747619047619047</v>
      </c>
      <c r="G131" s="5">
        <f t="shared" si="23"/>
        <v>-11.004761904761892</v>
      </c>
      <c r="H131" s="5">
        <f t="shared" si="24"/>
        <v>0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5">
        <f>'Match Score and Team Input'!B131</f>
        <v>1610</v>
      </c>
      <c r="AB131" s="5">
        <v>130</v>
      </c>
      <c r="AC131" s="5">
        <f>'Auto Calculation'!H131</f>
        <v>3.542592592592591</v>
      </c>
      <c r="AD131" s="5">
        <f>'TeleOp Calculation'!H131</f>
        <v>1.4481481481481495</v>
      </c>
      <c r="AE131" s="5">
        <f>'Foul Calculation'!H131</f>
        <v>0</v>
      </c>
      <c r="AF131" s="5">
        <f>'Auto Calculation'!I131</f>
        <v>20.747619047619047</v>
      </c>
      <c r="AG131" s="5">
        <f>'TeleOp Calculation'!I131</f>
        <v>-11.004761904761892</v>
      </c>
      <c r="AH131" s="5">
        <f>'Foul Calculation'!I131</f>
        <v>0</v>
      </c>
      <c r="AJ131" s="40"/>
    </row>
    <row r="132" spans="1:36">
      <c r="A132" s="5">
        <f t="shared" si="17"/>
        <v>5122</v>
      </c>
      <c r="B132" s="5">
        <f t="shared" si="18"/>
        <v>131</v>
      </c>
      <c r="C132" s="5">
        <f t="shared" si="19"/>
        <v>-3.7333333333333343</v>
      </c>
      <c r="D132" s="5">
        <f t="shared" si="20"/>
        <v>45.5</v>
      </c>
      <c r="E132" s="5">
        <f t="shared" si="21"/>
        <v>0</v>
      </c>
      <c r="F132" s="5">
        <f t="shared" si="22"/>
        <v>-20.925505050505052</v>
      </c>
      <c r="G132" s="5">
        <f t="shared" si="23"/>
        <v>30.217171717171709</v>
      </c>
      <c r="H132" s="5">
        <f t="shared" si="24"/>
        <v>20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5">
        <f>'Match Score and Team Input'!B132</f>
        <v>5122</v>
      </c>
      <c r="AB132" s="5">
        <v>131</v>
      </c>
      <c r="AC132" s="5">
        <f>'Auto Calculation'!H132</f>
        <v>-3.7333333333333343</v>
      </c>
      <c r="AD132" s="5">
        <f>'TeleOp Calculation'!H132</f>
        <v>45.5</v>
      </c>
      <c r="AE132" s="5">
        <f>'Foul Calculation'!H132</f>
        <v>0</v>
      </c>
      <c r="AF132" s="5">
        <f>'Auto Calculation'!I132</f>
        <v>-20.925505050505052</v>
      </c>
      <c r="AG132" s="5">
        <f>'TeleOp Calculation'!I132</f>
        <v>30.217171717171709</v>
      </c>
      <c r="AH132" s="5">
        <f>'Foul Calculation'!I132</f>
        <v>20</v>
      </c>
      <c r="AJ132" s="40"/>
    </row>
    <row r="133" spans="1:36">
      <c r="A133" s="5">
        <f t="shared" si="17"/>
        <v>4719</v>
      </c>
      <c r="B133" s="5">
        <f t="shared" si="18"/>
        <v>132</v>
      </c>
      <c r="C133" s="5">
        <f t="shared" si="19"/>
        <v>-22</v>
      </c>
      <c r="D133" s="5">
        <f t="shared" si="20"/>
        <v>-6.63333333333334</v>
      </c>
      <c r="E133" s="5">
        <f t="shared" si="21"/>
        <v>0</v>
      </c>
      <c r="F133" s="5">
        <f t="shared" si="22"/>
        <v>2.4809523809523739</v>
      </c>
      <c r="G133" s="5">
        <f t="shared" si="23"/>
        <v>-27.900000000000006</v>
      </c>
      <c r="H133" s="5">
        <f t="shared" si="24"/>
        <v>0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5">
        <f>'Match Score and Team Input'!B133</f>
        <v>4719</v>
      </c>
      <c r="AB133" s="5">
        <v>132</v>
      </c>
      <c r="AC133" s="5">
        <f>'Auto Calculation'!H133</f>
        <v>-22</v>
      </c>
      <c r="AD133" s="5">
        <f>'TeleOp Calculation'!H133</f>
        <v>-6.63333333333334</v>
      </c>
      <c r="AE133" s="5">
        <f>'Foul Calculation'!H133</f>
        <v>0</v>
      </c>
      <c r="AF133" s="5">
        <f>'Auto Calculation'!I133</f>
        <v>2.4809523809523739</v>
      </c>
      <c r="AG133" s="5">
        <f>'TeleOp Calculation'!I133</f>
        <v>-27.900000000000006</v>
      </c>
      <c r="AH133" s="5">
        <f>'Foul Calculation'!I133</f>
        <v>0</v>
      </c>
      <c r="AJ133" s="40"/>
    </row>
    <row r="134" spans="1:36">
      <c r="A134" s="5">
        <f t="shared" si="17"/>
        <v>228</v>
      </c>
      <c r="B134" s="5">
        <f t="shared" si="18"/>
        <v>133</v>
      </c>
      <c r="C134" s="5">
        <f t="shared" si="19"/>
        <v>-5.1196078431372527</v>
      </c>
      <c r="D134" s="5">
        <f t="shared" si="20"/>
        <v>6.5235294117647129</v>
      </c>
      <c r="E134" s="5">
        <f t="shared" si="21"/>
        <v>0</v>
      </c>
      <c r="F134" s="5">
        <f t="shared" si="22"/>
        <v>-13.214285714285708</v>
      </c>
      <c r="G134" s="5">
        <f t="shared" si="23"/>
        <v>-31.280952380952385</v>
      </c>
      <c r="H134" s="5">
        <f t="shared" si="24"/>
        <v>20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5">
        <f>'Match Score and Team Input'!B134</f>
        <v>228</v>
      </c>
      <c r="AB134" s="5">
        <v>133</v>
      </c>
      <c r="AC134" s="5">
        <f>'Auto Calculation'!H134</f>
        <v>-5.1196078431372527</v>
      </c>
      <c r="AD134" s="5">
        <f>'TeleOp Calculation'!H134</f>
        <v>6.5235294117647129</v>
      </c>
      <c r="AE134" s="5">
        <f>'Foul Calculation'!H134</f>
        <v>0</v>
      </c>
      <c r="AF134" s="5">
        <f>'Auto Calculation'!I134</f>
        <v>-13.214285714285708</v>
      </c>
      <c r="AG134" s="5">
        <f>'TeleOp Calculation'!I134</f>
        <v>-31.280952380952385</v>
      </c>
      <c r="AH134" s="5">
        <f>'Foul Calculation'!I134</f>
        <v>20</v>
      </c>
      <c r="AJ134" s="40"/>
    </row>
    <row r="135" spans="1:36">
      <c r="A135" s="5">
        <f t="shared" si="17"/>
        <v>4945</v>
      </c>
      <c r="B135" s="5">
        <f t="shared" si="18"/>
        <v>134</v>
      </c>
      <c r="C135" s="5">
        <f t="shared" si="19"/>
        <v>18.388888888888886</v>
      </c>
      <c r="D135" s="5">
        <f t="shared" si="20"/>
        <v>32.977777777777789</v>
      </c>
      <c r="E135" s="5">
        <f t="shared" si="21"/>
        <v>50</v>
      </c>
      <c r="F135" s="5">
        <f t="shared" si="22"/>
        <v>-2.5</v>
      </c>
      <c r="G135" s="5">
        <f t="shared" si="23"/>
        <v>-5.2148148148148152</v>
      </c>
      <c r="H135" s="5">
        <f t="shared" si="24"/>
        <v>50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5">
        <f>'Match Score and Team Input'!B135</f>
        <v>4945</v>
      </c>
      <c r="AB135" s="5">
        <v>134</v>
      </c>
      <c r="AC135" s="5">
        <f>'Auto Calculation'!H135</f>
        <v>18.388888888888886</v>
      </c>
      <c r="AD135" s="5">
        <f>'TeleOp Calculation'!H135</f>
        <v>32.977777777777789</v>
      </c>
      <c r="AE135" s="5">
        <f>'Foul Calculation'!H135</f>
        <v>50</v>
      </c>
      <c r="AF135" s="5">
        <f>'Auto Calculation'!I135</f>
        <v>-2.5</v>
      </c>
      <c r="AG135" s="5">
        <f>'TeleOp Calculation'!I135</f>
        <v>-5.2148148148148152</v>
      </c>
      <c r="AH135" s="5">
        <f>'Foul Calculation'!I135</f>
        <v>50</v>
      </c>
      <c r="AJ135" s="40"/>
    </row>
    <row r="136" spans="1:36">
      <c r="A136" s="5">
        <f t="shared" si="17"/>
        <v>3316</v>
      </c>
      <c r="B136" s="5">
        <f t="shared" si="18"/>
        <v>135</v>
      </c>
      <c r="C136" s="5">
        <f t="shared" si="19"/>
        <v>-11.900000000000006</v>
      </c>
      <c r="D136" s="5">
        <f t="shared" si="20"/>
        <v>6.6666666666662877E-2</v>
      </c>
      <c r="E136" s="5">
        <f t="shared" si="21"/>
        <v>0</v>
      </c>
      <c r="F136" s="5">
        <f t="shared" si="22"/>
        <v>31.501994301994301</v>
      </c>
      <c r="G136" s="5">
        <f t="shared" si="23"/>
        <v>-13.179487179487182</v>
      </c>
      <c r="H136" s="5">
        <f t="shared" si="24"/>
        <v>0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5">
        <f>'Match Score and Team Input'!B136</f>
        <v>3316</v>
      </c>
      <c r="AB136" s="5">
        <v>135</v>
      </c>
      <c r="AC136" s="5">
        <f>'Auto Calculation'!H136</f>
        <v>-11.900000000000006</v>
      </c>
      <c r="AD136" s="5">
        <f>'TeleOp Calculation'!H136</f>
        <v>6.6666666666662877E-2</v>
      </c>
      <c r="AE136" s="5">
        <f>'Foul Calculation'!H136</f>
        <v>0</v>
      </c>
      <c r="AF136" s="5">
        <f>'Auto Calculation'!I136</f>
        <v>31.501994301994301</v>
      </c>
      <c r="AG136" s="5">
        <f>'TeleOp Calculation'!I136</f>
        <v>-13.179487179487182</v>
      </c>
      <c r="AH136" s="5">
        <f>'Foul Calculation'!I136</f>
        <v>0</v>
      </c>
      <c r="AJ136" s="40"/>
    </row>
    <row r="137" spans="1:36">
      <c r="A137" s="5">
        <f t="shared" si="17"/>
        <v>1334</v>
      </c>
      <c r="B137" s="5">
        <f t="shared" si="18"/>
        <v>136</v>
      </c>
      <c r="C137" s="5">
        <f t="shared" si="19"/>
        <v>21.270370370370372</v>
      </c>
      <c r="D137" s="5">
        <f t="shared" si="20"/>
        <v>52.296296296296305</v>
      </c>
      <c r="E137" s="5">
        <f t="shared" si="21"/>
        <v>0</v>
      </c>
      <c r="F137" s="5">
        <f t="shared" si="22"/>
        <v>-21.638888888888893</v>
      </c>
      <c r="G137" s="5">
        <f t="shared" si="23"/>
        <v>34.633333333333326</v>
      </c>
      <c r="H137" s="5">
        <f t="shared" si="24"/>
        <v>0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5">
        <f>'Match Score and Team Input'!B137</f>
        <v>1334</v>
      </c>
      <c r="AB137" s="5">
        <v>136</v>
      </c>
      <c r="AC137" s="5">
        <f>'Auto Calculation'!H137</f>
        <v>21.270370370370372</v>
      </c>
      <c r="AD137" s="5">
        <f>'TeleOp Calculation'!H137</f>
        <v>52.296296296296305</v>
      </c>
      <c r="AE137" s="5">
        <f>'Foul Calculation'!H137</f>
        <v>0</v>
      </c>
      <c r="AF137" s="5">
        <f>'Auto Calculation'!I137</f>
        <v>-21.638888888888893</v>
      </c>
      <c r="AG137" s="5">
        <f>'TeleOp Calculation'!I137</f>
        <v>34.633333333333326</v>
      </c>
      <c r="AH137" s="5">
        <f>'Foul Calculation'!I137</f>
        <v>0</v>
      </c>
      <c r="AJ137" s="40"/>
    </row>
    <row r="138" spans="1:36">
      <c r="A138" s="5">
        <f t="shared" si="17"/>
        <v>2337</v>
      </c>
      <c r="B138" s="5">
        <f t="shared" si="18"/>
        <v>137</v>
      </c>
      <c r="C138" s="5">
        <f t="shared" si="19"/>
        <v>-1.1333333333333329</v>
      </c>
      <c r="D138" s="5">
        <f t="shared" si="20"/>
        <v>-5.7717948717948673</v>
      </c>
      <c r="E138" s="5">
        <f t="shared" si="21"/>
        <v>0</v>
      </c>
      <c r="F138" s="5">
        <f t="shared" si="22"/>
        <v>8.9333333333333371</v>
      </c>
      <c r="G138" s="5">
        <f t="shared" si="23"/>
        <v>13.566666666666663</v>
      </c>
      <c r="H138" s="5">
        <f t="shared" si="24"/>
        <v>0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5">
        <f>'Match Score and Team Input'!B138</f>
        <v>2337</v>
      </c>
      <c r="AB138" s="5">
        <v>137</v>
      </c>
      <c r="AC138" s="5">
        <f>'Auto Calculation'!H138</f>
        <v>-1.1333333333333329</v>
      </c>
      <c r="AD138" s="5">
        <f>'TeleOp Calculation'!H138</f>
        <v>-5.7717948717948673</v>
      </c>
      <c r="AE138" s="5">
        <f>'Foul Calculation'!H138</f>
        <v>0</v>
      </c>
      <c r="AF138" s="5">
        <f>'Auto Calculation'!I138</f>
        <v>8.9333333333333371</v>
      </c>
      <c r="AG138" s="5">
        <f>'TeleOp Calculation'!I138</f>
        <v>13.566666666666663</v>
      </c>
      <c r="AH138" s="5">
        <f>'Foul Calculation'!I138</f>
        <v>0</v>
      </c>
      <c r="AJ138" s="40"/>
    </row>
    <row r="139" spans="1:36">
      <c r="A139" s="5">
        <f t="shared" si="17"/>
        <v>2122</v>
      </c>
      <c r="B139" s="5">
        <f t="shared" si="18"/>
        <v>138</v>
      </c>
      <c r="C139" s="5">
        <f t="shared" si="19"/>
        <v>-1.2999999999999972</v>
      </c>
      <c r="D139" s="5">
        <f t="shared" si="20"/>
        <v>-17.349999999999994</v>
      </c>
      <c r="E139" s="5">
        <f t="shared" si="21"/>
        <v>0</v>
      </c>
      <c r="F139" s="5">
        <f t="shared" si="22"/>
        <v>-1.0962962962962948</v>
      </c>
      <c r="G139" s="5">
        <f t="shared" si="23"/>
        <v>-16.529629629629625</v>
      </c>
      <c r="H139" s="5">
        <f t="shared" si="24"/>
        <v>100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5">
        <f>'Match Score and Team Input'!B139</f>
        <v>2122</v>
      </c>
      <c r="AB139" s="5">
        <v>138</v>
      </c>
      <c r="AC139" s="5">
        <f>'Auto Calculation'!H139</f>
        <v>-1.2999999999999972</v>
      </c>
      <c r="AD139" s="5">
        <f>'TeleOp Calculation'!H139</f>
        <v>-17.349999999999994</v>
      </c>
      <c r="AE139" s="5">
        <f>'Foul Calculation'!H139</f>
        <v>0</v>
      </c>
      <c r="AF139" s="5">
        <f>'Auto Calculation'!I139</f>
        <v>-1.0962962962962948</v>
      </c>
      <c r="AG139" s="5">
        <f>'TeleOp Calculation'!I139</f>
        <v>-16.529629629629625</v>
      </c>
      <c r="AH139" s="5">
        <f>'Foul Calculation'!I139</f>
        <v>100</v>
      </c>
      <c r="AJ139" s="40"/>
    </row>
    <row r="140" spans="1:36">
      <c r="A140" s="5">
        <f t="shared" si="17"/>
        <v>1756</v>
      </c>
      <c r="B140" s="5">
        <f t="shared" si="18"/>
        <v>139</v>
      </c>
      <c r="C140" s="5">
        <f t="shared" si="19"/>
        <v>-8.961080586080584</v>
      </c>
      <c r="D140" s="5">
        <f t="shared" si="20"/>
        <v>-69.44047619047619</v>
      </c>
      <c r="E140" s="5">
        <f t="shared" si="21"/>
        <v>0</v>
      </c>
      <c r="F140" s="5">
        <f t="shared" si="22"/>
        <v>9.5846153846153896</v>
      </c>
      <c r="G140" s="5">
        <f t="shared" si="23"/>
        <v>18.320512820512818</v>
      </c>
      <c r="H140" s="5">
        <f t="shared" si="24"/>
        <v>0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5">
        <f>'Match Score and Team Input'!B140</f>
        <v>1756</v>
      </c>
      <c r="AB140" s="5">
        <v>139</v>
      </c>
      <c r="AC140" s="5">
        <f>'Auto Calculation'!H140</f>
        <v>-8.961080586080584</v>
      </c>
      <c r="AD140" s="5">
        <f>'TeleOp Calculation'!H140</f>
        <v>-69.44047619047619</v>
      </c>
      <c r="AE140" s="5">
        <f>'Foul Calculation'!H140</f>
        <v>0</v>
      </c>
      <c r="AF140" s="5">
        <f>'Auto Calculation'!I140</f>
        <v>9.5846153846153896</v>
      </c>
      <c r="AG140" s="5">
        <f>'TeleOp Calculation'!I140</f>
        <v>18.320512820512818</v>
      </c>
      <c r="AH140" s="5">
        <f>'Foul Calculation'!I140</f>
        <v>0</v>
      </c>
      <c r="AJ140" s="40"/>
    </row>
    <row r="141" spans="1:36">
      <c r="A141" s="5">
        <f t="shared" ref="A141:A204" si="25">AA141</f>
        <v>5012</v>
      </c>
      <c r="B141" s="5">
        <f t="shared" ref="B141:B204" si="26">AB141</f>
        <v>140</v>
      </c>
      <c r="C141" s="5">
        <f t="shared" ref="C141:C204" si="27">AC141</f>
        <v>-13.277777777777779</v>
      </c>
      <c r="D141" s="5">
        <f t="shared" ref="D141:D204" si="28">AD141</f>
        <v>47.81481481481481</v>
      </c>
      <c r="E141" s="5">
        <f t="shared" ref="E141:E204" si="29">AE141</f>
        <v>0</v>
      </c>
      <c r="F141" s="5">
        <f t="shared" ref="F141:F204" si="30">AF141</f>
        <v>-1.1611111111111114</v>
      </c>
      <c r="G141" s="5">
        <f t="shared" ref="G141:G204" si="31">AG141</f>
        <v>6.6444444444444457</v>
      </c>
      <c r="H141" s="5">
        <f t="shared" ref="H141:H204" si="32">AH141</f>
        <v>0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5">
        <f>'Match Score and Team Input'!B141</f>
        <v>5012</v>
      </c>
      <c r="AB141" s="5">
        <v>140</v>
      </c>
      <c r="AC141" s="5">
        <f>'Auto Calculation'!H141</f>
        <v>-13.277777777777779</v>
      </c>
      <c r="AD141" s="5">
        <f>'TeleOp Calculation'!H141</f>
        <v>47.81481481481481</v>
      </c>
      <c r="AE141" s="5">
        <f>'Foul Calculation'!H141</f>
        <v>0</v>
      </c>
      <c r="AF141" s="5">
        <f>'Auto Calculation'!I141</f>
        <v>-1.1611111111111114</v>
      </c>
      <c r="AG141" s="5">
        <f>'TeleOp Calculation'!I141</f>
        <v>6.6444444444444457</v>
      </c>
      <c r="AH141" s="5">
        <f>'Foul Calculation'!I141</f>
        <v>0</v>
      </c>
      <c r="AJ141" s="40"/>
    </row>
    <row r="142" spans="1:36">
      <c r="A142" s="5">
        <f t="shared" si="25"/>
        <v>2642</v>
      </c>
      <c r="B142" s="5">
        <f t="shared" si="26"/>
        <v>141</v>
      </c>
      <c r="C142" s="5">
        <f t="shared" si="27"/>
        <v>-2.393939393939398</v>
      </c>
      <c r="D142" s="5">
        <f t="shared" si="28"/>
        <v>-45.76363636363638</v>
      </c>
      <c r="E142" s="5">
        <f t="shared" si="29"/>
        <v>0</v>
      </c>
      <c r="F142" s="5">
        <f t="shared" si="30"/>
        <v>-15.852380952380948</v>
      </c>
      <c r="G142" s="5">
        <f t="shared" si="31"/>
        <v>-18.938095238095244</v>
      </c>
      <c r="H142" s="5">
        <f t="shared" si="32"/>
        <v>0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5">
        <f>'Match Score and Team Input'!B142</f>
        <v>2642</v>
      </c>
      <c r="AB142" s="5">
        <v>141</v>
      </c>
      <c r="AC142" s="5">
        <f>'Auto Calculation'!H142</f>
        <v>-2.393939393939398</v>
      </c>
      <c r="AD142" s="5">
        <f>'TeleOp Calculation'!H142</f>
        <v>-45.76363636363638</v>
      </c>
      <c r="AE142" s="5">
        <f>'Foul Calculation'!H142</f>
        <v>0</v>
      </c>
      <c r="AF142" s="5">
        <f>'Auto Calculation'!I142</f>
        <v>-15.852380952380948</v>
      </c>
      <c r="AG142" s="5">
        <f>'TeleOp Calculation'!I142</f>
        <v>-18.938095238095244</v>
      </c>
      <c r="AH142" s="5">
        <f>'Foul Calculation'!I142</f>
        <v>0</v>
      </c>
      <c r="AJ142" s="40"/>
    </row>
    <row r="143" spans="1:36">
      <c r="A143" s="5">
        <f t="shared" si="25"/>
        <v>857</v>
      </c>
      <c r="B143" s="5">
        <f t="shared" si="26"/>
        <v>142</v>
      </c>
      <c r="C143" s="5">
        <f t="shared" si="27"/>
        <v>-11.079487179487188</v>
      </c>
      <c r="D143" s="5">
        <f t="shared" si="28"/>
        <v>-17.494871794871798</v>
      </c>
      <c r="E143" s="5">
        <f t="shared" si="29"/>
        <v>0</v>
      </c>
      <c r="F143" s="5">
        <f t="shared" si="30"/>
        <v>5.2999999999999972</v>
      </c>
      <c r="G143" s="5">
        <f t="shared" si="31"/>
        <v>2.3740740740740733</v>
      </c>
      <c r="H143" s="5">
        <f t="shared" si="32"/>
        <v>0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5">
        <f>'Match Score and Team Input'!B143</f>
        <v>857</v>
      </c>
      <c r="AB143" s="5">
        <v>142</v>
      </c>
      <c r="AC143" s="5">
        <f>'Auto Calculation'!H143</f>
        <v>-11.079487179487188</v>
      </c>
      <c r="AD143" s="5">
        <f>'TeleOp Calculation'!H143</f>
        <v>-17.494871794871798</v>
      </c>
      <c r="AE143" s="5">
        <f>'Foul Calculation'!H143</f>
        <v>0</v>
      </c>
      <c r="AF143" s="5">
        <f>'Auto Calculation'!I143</f>
        <v>5.2999999999999972</v>
      </c>
      <c r="AG143" s="5">
        <f>'TeleOp Calculation'!I143</f>
        <v>2.3740740740740733</v>
      </c>
      <c r="AH143" s="5">
        <f>'Foul Calculation'!I143</f>
        <v>0</v>
      </c>
      <c r="AJ143" s="40"/>
    </row>
    <row r="144" spans="1:36">
      <c r="A144" s="5">
        <f t="shared" si="25"/>
        <v>3138</v>
      </c>
      <c r="B144" s="5">
        <f t="shared" si="26"/>
        <v>143</v>
      </c>
      <c r="C144" s="5">
        <f t="shared" si="27"/>
        <v>-14.179487179487182</v>
      </c>
      <c r="D144" s="5">
        <f t="shared" si="28"/>
        <v>-16.046153846153842</v>
      </c>
      <c r="E144" s="5">
        <f t="shared" si="29"/>
        <v>50</v>
      </c>
      <c r="F144" s="5">
        <f t="shared" si="30"/>
        <v>-16.388888888888886</v>
      </c>
      <c r="G144" s="5">
        <f t="shared" si="31"/>
        <v>-17.344444444444434</v>
      </c>
      <c r="H144" s="5">
        <f t="shared" si="32"/>
        <v>0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5">
        <f>'Match Score and Team Input'!B144</f>
        <v>3138</v>
      </c>
      <c r="AB144" s="5">
        <v>143</v>
      </c>
      <c r="AC144" s="5">
        <f>'Auto Calculation'!H144</f>
        <v>-14.179487179487182</v>
      </c>
      <c r="AD144" s="5">
        <f>'TeleOp Calculation'!H144</f>
        <v>-16.046153846153842</v>
      </c>
      <c r="AE144" s="5">
        <f>'Foul Calculation'!H144</f>
        <v>50</v>
      </c>
      <c r="AF144" s="5">
        <f>'Auto Calculation'!I144</f>
        <v>-16.388888888888886</v>
      </c>
      <c r="AG144" s="5">
        <f>'TeleOp Calculation'!I144</f>
        <v>-17.344444444444434</v>
      </c>
      <c r="AH144" s="5">
        <f>'Foul Calculation'!I144</f>
        <v>0</v>
      </c>
      <c r="AJ144" s="40"/>
    </row>
    <row r="145" spans="1:36">
      <c r="A145" s="5">
        <f t="shared" si="25"/>
        <v>303</v>
      </c>
      <c r="B145" s="5">
        <f t="shared" si="26"/>
        <v>144</v>
      </c>
      <c r="C145" s="5">
        <f t="shared" si="27"/>
        <v>9.3205128205128176</v>
      </c>
      <c r="D145" s="5">
        <f t="shared" si="28"/>
        <v>-11.561538461538476</v>
      </c>
      <c r="E145" s="5">
        <f t="shared" si="29"/>
        <v>0</v>
      </c>
      <c r="F145" s="5">
        <f t="shared" si="30"/>
        <v>25.400000000000006</v>
      </c>
      <c r="G145" s="5">
        <f t="shared" si="31"/>
        <v>4.63333333333334</v>
      </c>
      <c r="H145" s="5">
        <f t="shared" si="32"/>
        <v>0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5">
        <f>'Match Score and Team Input'!B145</f>
        <v>303</v>
      </c>
      <c r="AB145" s="5">
        <v>144</v>
      </c>
      <c r="AC145" s="5">
        <f>'Auto Calculation'!H145</f>
        <v>9.3205128205128176</v>
      </c>
      <c r="AD145" s="5">
        <f>'TeleOp Calculation'!H145</f>
        <v>-11.561538461538476</v>
      </c>
      <c r="AE145" s="5">
        <f>'Foul Calculation'!H145</f>
        <v>0</v>
      </c>
      <c r="AF145" s="5">
        <f>'Auto Calculation'!I145</f>
        <v>25.400000000000006</v>
      </c>
      <c r="AG145" s="5">
        <f>'TeleOp Calculation'!I145</f>
        <v>4.63333333333334</v>
      </c>
      <c r="AH145" s="5">
        <f>'Foul Calculation'!I145</f>
        <v>0</v>
      </c>
      <c r="AJ145" s="40"/>
    </row>
    <row r="146" spans="1:36">
      <c r="A146" s="5">
        <f t="shared" si="25"/>
        <v>4536</v>
      </c>
      <c r="B146" s="5">
        <f t="shared" si="26"/>
        <v>145</v>
      </c>
      <c r="C146" s="5">
        <f t="shared" si="27"/>
        <v>-4.7486772486772466</v>
      </c>
      <c r="D146" s="5">
        <f t="shared" si="28"/>
        <v>14.106349206349208</v>
      </c>
      <c r="E146" s="5">
        <f t="shared" si="29"/>
        <v>0</v>
      </c>
      <c r="F146" s="5">
        <f t="shared" si="30"/>
        <v>-18.199999999999996</v>
      </c>
      <c r="G146" s="5">
        <f t="shared" si="31"/>
        <v>-51.977777777777774</v>
      </c>
      <c r="H146" s="5">
        <f t="shared" si="32"/>
        <v>0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5">
        <f>'Match Score and Team Input'!B146</f>
        <v>4536</v>
      </c>
      <c r="AB146" s="5">
        <v>145</v>
      </c>
      <c r="AC146" s="5">
        <f>'Auto Calculation'!H146</f>
        <v>-4.7486772486772466</v>
      </c>
      <c r="AD146" s="5">
        <f>'TeleOp Calculation'!H146</f>
        <v>14.106349206349208</v>
      </c>
      <c r="AE146" s="5">
        <f>'Foul Calculation'!H146</f>
        <v>0</v>
      </c>
      <c r="AF146" s="5">
        <f>'Auto Calculation'!I146</f>
        <v>-18.199999999999996</v>
      </c>
      <c r="AG146" s="5">
        <f>'TeleOp Calculation'!I146</f>
        <v>-51.977777777777774</v>
      </c>
      <c r="AH146" s="5">
        <f>'Foul Calculation'!I146</f>
        <v>0</v>
      </c>
      <c r="AJ146" s="40"/>
    </row>
    <row r="147" spans="1:36">
      <c r="A147" s="5">
        <f t="shared" si="25"/>
        <v>488</v>
      </c>
      <c r="B147" s="5">
        <f t="shared" si="26"/>
        <v>146</v>
      </c>
      <c r="C147" s="5">
        <f t="shared" si="27"/>
        <v>7.4727272727272691</v>
      </c>
      <c r="D147" s="5">
        <f t="shared" si="28"/>
        <v>-4.1090909090909236</v>
      </c>
      <c r="E147" s="5">
        <f t="shared" si="29"/>
        <v>20</v>
      </c>
      <c r="F147" s="5">
        <f t="shared" si="30"/>
        <v>-1.3392156862745139</v>
      </c>
      <c r="G147" s="5">
        <f t="shared" si="31"/>
        <v>-51.741176470588243</v>
      </c>
      <c r="H147" s="5">
        <f t="shared" si="32"/>
        <v>0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5">
        <f>'Match Score and Team Input'!B147</f>
        <v>488</v>
      </c>
      <c r="AB147" s="5">
        <v>146</v>
      </c>
      <c r="AC147" s="5">
        <f>'Auto Calculation'!H147</f>
        <v>7.4727272727272691</v>
      </c>
      <c r="AD147" s="5">
        <f>'TeleOp Calculation'!H147</f>
        <v>-4.1090909090909236</v>
      </c>
      <c r="AE147" s="5">
        <f>'Foul Calculation'!H147</f>
        <v>20</v>
      </c>
      <c r="AF147" s="5">
        <f>'Auto Calculation'!I147</f>
        <v>-1.3392156862745139</v>
      </c>
      <c r="AG147" s="5">
        <f>'TeleOp Calculation'!I147</f>
        <v>-51.741176470588243</v>
      </c>
      <c r="AH147" s="5">
        <f>'Foul Calculation'!I147</f>
        <v>0</v>
      </c>
      <c r="AJ147" s="40"/>
    </row>
    <row r="148" spans="1:36">
      <c r="A148" s="5">
        <f t="shared" si="25"/>
        <v>3008</v>
      </c>
      <c r="B148" s="5">
        <f t="shared" si="26"/>
        <v>147</v>
      </c>
      <c r="C148" s="5">
        <f t="shared" si="27"/>
        <v>31.699999999999996</v>
      </c>
      <c r="D148" s="5">
        <f t="shared" si="28"/>
        <v>35.951851851851842</v>
      </c>
      <c r="E148" s="5">
        <f t="shared" si="29"/>
        <v>50</v>
      </c>
      <c r="F148" s="5">
        <f t="shared" si="30"/>
        <v>17.166666666666664</v>
      </c>
      <c r="G148" s="5">
        <f t="shared" si="31"/>
        <v>50.633333333333326</v>
      </c>
      <c r="H148" s="5">
        <f t="shared" si="32"/>
        <v>0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5">
        <f>'Match Score and Team Input'!B148</f>
        <v>3008</v>
      </c>
      <c r="AB148" s="5">
        <v>147</v>
      </c>
      <c r="AC148" s="5">
        <f>'Auto Calculation'!H148</f>
        <v>31.699999999999996</v>
      </c>
      <c r="AD148" s="5">
        <f>'TeleOp Calculation'!H148</f>
        <v>35.951851851851842</v>
      </c>
      <c r="AE148" s="5">
        <f>'Foul Calculation'!H148</f>
        <v>50</v>
      </c>
      <c r="AF148" s="5">
        <f>'Auto Calculation'!I148</f>
        <v>17.166666666666664</v>
      </c>
      <c r="AG148" s="5">
        <f>'TeleOp Calculation'!I148</f>
        <v>50.633333333333326</v>
      </c>
      <c r="AH148" s="5">
        <f>'Foul Calculation'!I148</f>
        <v>0</v>
      </c>
      <c r="AJ148" s="40"/>
    </row>
    <row r="149" spans="1:36">
      <c r="A149" s="5">
        <f t="shared" si="25"/>
        <v>973</v>
      </c>
      <c r="B149" s="5">
        <f t="shared" si="26"/>
        <v>148</v>
      </c>
      <c r="C149" s="5">
        <f t="shared" si="27"/>
        <v>-2.1111111111111143</v>
      </c>
      <c r="D149" s="5">
        <f t="shared" si="28"/>
        <v>-0.10185185185184764</v>
      </c>
      <c r="E149" s="5">
        <f t="shared" si="29"/>
        <v>0</v>
      </c>
      <c r="F149" s="5">
        <f t="shared" si="30"/>
        <v>10.981481481481481</v>
      </c>
      <c r="G149" s="5">
        <f t="shared" si="31"/>
        <v>40.233333333333334</v>
      </c>
      <c r="H149" s="5">
        <f t="shared" si="32"/>
        <v>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5">
        <f>'Match Score and Team Input'!B149</f>
        <v>973</v>
      </c>
      <c r="AB149" s="5">
        <v>148</v>
      </c>
      <c r="AC149" s="5">
        <f>'Auto Calculation'!H149</f>
        <v>-2.1111111111111143</v>
      </c>
      <c r="AD149" s="5">
        <f>'TeleOp Calculation'!H149</f>
        <v>-0.10185185185184764</v>
      </c>
      <c r="AE149" s="5">
        <f>'Foul Calculation'!H149</f>
        <v>0</v>
      </c>
      <c r="AF149" s="5">
        <f>'Auto Calculation'!I149</f>
        <v>10.981481481481481</v>
      </c>
      <c r="AG149" s="5">
        <f>'TeleOp Calculation'!I149</f>
        <v>40.233333333333334</v>
      </c>
      <c r="AH149" s="5">
        <f>'Foul Calculation'!I149</f>
        <v>0</v>
      </c>
      <c r="AJ149" s="40"/>
    </row>
    <row r="150" spans="1:36">
      <c r="A150" s="5">
        <f t="shared" si="25"/>
        <v>1334</v>
      </c>
      <c r="B150" s="5">
        <f t="shared" si="26"/>
        <v>149</v>
      </c>
      <c r="C150" s="5">
        <f t="shared" si="27"/>
        <v>-18.225925925925921</v>
      </c>
      <c r="D150" s="5">
        <f t="shared" si="28"/>
        <v>-8.9370370370370438</v>
      </c>
      <c r="E150" s="5">
        <f t="shared" si="29"/>
        <v>0</v>
      </c>
      <c r="F150" s="5">
        <f t="shared" si="30"/>
        <v>23.533333333333331</v>
      </c>
      <c r="G150" s="5">
        <f t="shared" si="31"/>
        <v>64.666666666666657</v>
      </c>
      <c r="H150" s="5">
        <f t="shared" si="32"/>
        <v>20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5">
        <f>'Match Score and Team Input'!B150</f>
        <v>1334</v>
      </c>
      <c r="AB150" s="5">
        <v>149</v>
      </c>
      <c r="AC150" s="5">
        <f>'Auto Calculation'!H150</f>
        <v>-18.225925925925921</v>
      </c>
      <c r="AD150" s="5">
        <f>'TeleOp Calculation'!H150</f>
        <v>-8.9370370370370438</v>
      </c>
      <c r="AE150" s="5">
        <f>'Foul Calculation'!H150</f>
        <v>0</v>
      </c>
      <c r="AF150" s="5">
        <f>'Auto Calculation'!I150</f>
        <v>23.533333333333331</v>
      </c>
      <c r="AG150" s="5">
        <f>'TeleOp Calculation'!I150</f>
        <v>64.666666666666657</v>
      </c>
      <c r="AH150" s="5">
        <f>'Foul Calculation'!I150</f>
        <v>20</v>
      </c>
      <c r="AJ150" s="40"/>
    </row>
    <row r="151" spans="1:36">
      <c r="A151" s="5">
        <f t="shared" si="25"/>
        <v>1318</v>
      </c>
      <c r="B151" s="5">
        <f t="shared" si="26"/>
        <v>150</v>
      </c>
      <c r="C151" s="5">
        <f t="shared" si="27"/>
        <v>-16.49183006535948</v>
      </c>
      <c r="D151" s="5">
        <f t="shared" si="28"/>
        <v>-37.954248366013076</v>
      </c>
      <c r="E151" s="5">
        <f t="shared" si="29"/>
        <v>0</v>
      </c>
      <c r="F151" s="5">
        <f t="shared" si="30"/>
        <v>1.3888888888888857</v>
      </c>
      <c r="G151" s="5">
        <f t="shared" si="31"/>
        <v>47.86666666666666</v>
      </c>
      <c r="H151" s="5">
        <f t="shared" si="32"/>
        <v>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5">
        <f>'Match Score and Team Input'!B151</f>
        <v>1318</v>
      </c>
      <c r="AB151" s="5">
        <v>150</v>
      </c>
      <c r="AC151" s="5">
        <f>'Auto Calculation'!H151</f>
        <v>-16.49183006535948</v>
      </c>
      <c r="AD151" s="5">
        <f>'TeleOp Calculation'!H151</f>
        <v>-37.954248366013076</v>
      </c>
      <c r="AE151" s="5">
        <f>'Foul Calculation'!H151</f>
        <v>0</v>
      </c>
      <c r="AF151" s="5">
        <f>'Auto Calculation'!I151</f>
        <v>1.3888888888888857</v>
      </c>
      <c r="AG151" s="5">
        <f>'TeleOp Calculation'!I151</f>
        <v>47.86666666666666</v>
      </c>
      <c r="AH151" s="5">
        <f>'Foul Calculation'!I151</f>
        <v>0</v>
      </c>
      <c r="AJ151" s="40"/>
    </row>
    <row r="152" spans="1:36">
      <c r="A152" s="5">
        <f t="shared" si="25"/>
        <v>4945</v>
      </c>
      <c r="B152" s="5">
        <f t="shared" si="26"/>
        <v>151</v>
      </c>
      <c r="C152" s="5">
        <f t="shared" si="27"/>
        <v>1.1074074074074076</v>
      </c>
      <c r="D152" s="5">
        <f t="shared" si="28"/>
        <v>-13.68518518518519</v>
      </c>
      <c r="E152" s="5">
        <f t="shared" si="29"/>
        <v>0</v>
      </c>
      <c r="F152" s="5">
        <f t="shared" si="30"/>
        <v>-15.296296296296291</v>
      </c>
      <c r="G152" s="5">
        <f t="shared" si="31"/>
        <v>17.896296296296299</v>
      </c>
      <c r="H152" s="5">
        <f t="shared" si="32"/>
        <v>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5">
        <f>'Match Score and Team Input'!B152</f>
        <v>4945</v>
      </c>
      <c r="AB152" s="5">
        <v>151</v>
      </c>
      <c r="AC152" s="5">
        <f>'Auto Calculation'!H152</f>
        <v>1.1074074074074076</v>
      </c>
      <c r="AD152" s="5">
        <f>'TeleOp Calculation'!H152</f>
        <v>-13.68518518518519</v>
      </c>
      <c r="AE152" s="5">
        <f>'Foul Calculation'!H152</f>
        <v>0</v>
      </c>
      <c r="AF152" s="5">
        <f>'Auto Calculation'!I152</f>
        <v>-15.296296296296291</v>
      </c>
      <c r="AG152" s="5">
        <f>'TeleOp Calculation'!I152</f>
        <v>17.896296296296299</v>
      </c>
      <c r="AH152" s="5">
        <f>'Foul Calculation'!I152</f>
        <v>0</v>
      </c>
      <c r="AJ152" s="40"/>
    </row>
    <row r="153" spans="1:36">
      <c r="A153" s="5">
        <f t="shared" si="25"/>
        <v>353</v>
      </c>
      <c r="B153" s="5">
        <f t="shared" si="26"/>
        <v>152</v>
      </c>
      <c r="C153" s="5">
        <f t="shared" si="27"/>
        <v>0.12727272727272521</v>
      </c>
      <c r="D153" s="5">
        <f t="shared" si="28"/>
        <v>-12.693939393939388</v>
      </c>
      <c r="E153" s="5">
        <f t="shared" si="29"/>
        <v>0</v>
      </c>
      <c r="F153" s="5">
        <f t="shared" si="30"/>
        <v>0.93650793650793673</v>
      </c>
      <c r="G153" s="5">
        <f t="shared" si="31"/>
        <v>4.4037037037036981</v>
      </c>
      <c r="H153" s="5">
        <f t="shared" si="32"/>
        <v>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5">
        <f>'Match Score and Team Input'!B153</f>
        <v>353</v>
      </c>
      <c r="AB153" s="5">
        <v>152</v>
      </c>
      <c r="AC153" s="5">
        <f>'Auto Calculation'!H153</f>
        <v>0.12727272727272521</v>
      </c>
      <c r="AD153" s="5">
        <f>'TeleOp Calculation'!H153</f>
        <v>-12.693939393939388</v>
      </c>
      <c r="AE153" s="5">
        <f>'Foul Calculation'!H153</f>
        <v>0</v>
      </c>
      <c r="AF153" s="5">
        <f>'Auto Calculation'!I153</f>
        <v>0.93650793650793673</v>
      </c>
      <c r="AG153" s="5">
        <f>'TeleOp Calculation'!I153</f>
        <v>4.4037037037036981</v>
      </c>
      <c r="AH153" s="5">
        <f>'Foul Calculation'!I153</f>
        <v>0</v>
      </c>
      <c r="AJ153" s="40"/>
    </row>
    <row r="154" spans="1:36">
      <c r="A154" s="5">
        <f t="shared" si="25"/>
        <v>303</v>
      </c>
      <c r="B154" s="5">
        <f t="shared" si="26"/>
        <v>153</v>
      </c>
      <c r="C154" s="5">
        <f t="shared" si="27"/>
        <v>17.313492063492063</v>
      </c>
      <c r="D154" s="5">
        <f t="shared" si="28"/>
        <v>-47.247619047619054</v>
      </c>
      <c r="E154" s="5">
        <f t="shared" si="29"/>
        <v>0</v>
      </c>
      <c r="F154" s="5">
        <f t="shared" si="30"/>
        <v>2.4333333333333371</v>
      </c>
      <c r="G154" s="5">
        <f t="shared" si="31"/>
        <v>40.133333333333326</v>
      </c>
      <c r="H154" s="5">
        <f t="shared" si="32"/>
        <v>0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5">
        <f>'Match Score and Team Input'!B154</f>
        <v>303</v>
      </c>
      <c r="AB154" s="5">
        <v>153</v>
      </c>
      <c r="AC154" s="5">
        <f>'Auto Calculation'!H154</f>
        <v>17.313492063492063</v>
      </c>
      <c r="AD154" s="5">
        <f>'TeleOp Calculation'!H154</f>
        <v>-47.247619047619054</v>
      </c>
      <c r="AE154" s="5">
        <f>'Foul Calculation'!H154</f>
        <v>0</v>
      </c>
      <c r="AF154" s="5">
        <f>'Auto Calculation'!I154</f>
        <v>2.4333333333333371</v>
      </c>
      <c r="AG154" s="5">
        <f>'TeleOp Calculation'!I154</f>
        <v>40.133333333333326</v>
      </c>
      <c r="AH154" s="5">
        <f>'Foul Calculation'!I154</f>
        <v>0</v>
      </c>
      <c r="AJ154" s="40"/>
    </row>
    <row r="155" spans="1:36">
      <c r="A155" s="5">
        <f t="shared" si="25"/>
        <v>1266</v>
      </c>
      <c r="B155" s="5">
        <f t="shared" si="26"/>
        <v>154</v>
      </c>
      <c r="C155" s="5">
        <f t="shared" si="27"/>
        <v>34.700000000000003</v>
      </c>
      <c r="D155" s="5">
        <f t="shared" si="28"/>
        <v>79.300000000000011</v>
      </c>
      <c r="E155" s="5">
        <f t="shared" si="29"/>
        <v>0</v>
      </c>
      <c r="F155" s="5">
        <f t="shared" si="30"/>
        <v>-1.480952380952381</v>
      </c>
      <c r="G155" s="5">
        <f t="shared" si="31"/>
        <v>-108.25714285714287</v>
      </c>
      <c r="H155" s="5">
        <f t="shared" si="32"/>
        <v>0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5">
        <f>'Match Score and Team Input'!B155</f>
        <v>1266</v>
      </c>
      <c r="AB155" s="5">
        <v>154</v>
      </c>
      <c r="AC155" s="5">
        <f>'Auto Calculation'!H155</f>
        <v>34.700000000000003</v>
      </c>
      <c r="AD155" s="5">
        <f>'TeleOp Calculation'!H155</f>
        <v>79.300000000000011</v>
      </c>
      <c r="AE155" s="5">
        <f>'Foul Calculation'!H155</f>
        <v>0</v>
      </c>
      <c r="AF155" s="5">
        <f>'Auto Calculation'!I155</f>
        <v>-1.480952380952381</v>
      </c>
      <c r="AG155" s="5">
        <f>'TeleOp Calculation'!I155</f>
        <v>-108.25714285714287</v>
      </c>
      <c r="AH155" s="5">
        <f>'Foul Calculation'!I155</f>
        <v>0</v>
      </c>
      <c r="AJ155" s="40"/>
    </row>
    <row r="156" spans="1:36">
      <c r="A156" s="5">
        <f t="shared" si="25"/>
        <v>4991</v>
      </c>
      <c r="B156" s="5">
        <f t="shared" si="26"/>
        <v>155</v>
      </c>
      <c r="C156" s="5">
        <f t="shared" si="27"/>
        <v>10.991666666666667</v>
      </c>
      <c r="D156" s="5">
        <f t="shared" si="28"/>
        <v>44.083333333333329</v>
      </c>
      <c r="E156" s="5">
        <f t="shared" si="29"/>
        <v>0</v>
      </c>
      <c r="F156" s="5">
        <f t="shared" si="30"/>
        <v>29.9</v>
      </c>
      <c r="G156" s="5">
        <f t="shared" si="31"/>
        <v>38.318518518518516</v>
      </c>
      <c r="H156" s="5">
        <f t="shared" si="32"/>
        <v>0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5">
        <f>'Match Score and Team Input'!B156</f>
        <v>4991</v>
      </c>
      <c r="AB156" s="5">
        <v>155</v>
      </c>
      <c r="AC156" s="5">
        <f>'Auto Calculation'!H156</f>
        <v>10.991666666666667</v>
      </c>
      <c r="AD156" s="5">
        <f>'TeleOp Calculation'!H156</f>
        <v>44.083333333333329</v>
      </c>
      <c r="AE156" s="5">
        <f>'Foul Calculation'!H156</f>
        <v>0</v>
      </c>
      <c r="AF156" s="5">
        <f>'Auto Calculation'!I156</f>
        <v>29.9</v>
      </c>
      <c r="AG156" s="5">
        <f>'TeleOp Calculation'!I156</f>
        <v>38.318518518518516</v>
      </c>
      <c r="AH156" s="5">
        <f>'Foul Calculation'!I156</f>
        <v>0</v>
      </c>
      <c r="AJ156" s="40"/>
    </row>
    <row r="157" spans="1:36">
      <c r="A157" s="5">
        <f t="shared" si="25"/>
        <v>337</v>
      </c>
      <c r="B157" s="5">
        <f t="shared" si="26"/>
        <v>156</v>
      </c>
      <c r="C157" s="5">
        <f t="shared" si="27"/>
        <v>-1.4666666666666686</v>
      </c>
      <c r="D157" s="5">
        <f t="shared" si="28"/>
        <v>47.616666666666674</v>
      </c>
      <c r="E157" s="5">
        <f t="shared" si="29"/>
        <v>0</v>
      </c>
      <c r="F157" s="5">
        <f t="shared" si="30"/>
        <v>-14.312820512820508</v>
      </c>
      <c r="G157" s="5">
        <f t="shared" si="31"/>
        <v>-2.7948717948717956</v>
      </c>
      <c r="H157" s="5">
        <f t="shared" si="32"/>
        <v>0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5">
        <f>'Match Score and Team Input'!B157</f>
        <v>337</v>
      </c>
      <c r="AB157" s="5">
        <v>156</v>
      </c>
      <c r="AC157" s="5">
        <f>'Auto Calculation'!H157</f>
        <v>-1.4666666666666686</v>
      </c>
      <c r="AD157" s="5">
        <f>'TeleOp Calculation'!H157</f>
        <v>47.616666666666674</v>
      </c>
      <c r="AE157" s="5">
        <f>'Foul Calculation'!H157</f>
        <v>0</v>
      </c>
      <c r="AF157" s="5">
        <f>'Auto Calculation'!I157</f>
        <v>-14.312820512820508</v>
      </c>
      <c r="AG157" s="5">
        <f>'TeleOp Calculation'!I157</f>
        <v>-2.7948717948717956</v>
      </c>
      <c r="AH157" s="5">
        <f>'Foul Calculation'!I157</f>
        <v>0</v>
      </c>
      <c r="AJ157" s="40"/>
    </row>
    <row r="158" spans="1:36">
      <c r="A158" s="5">
        <f t="shared" si="25"/>
        <v>176</v>
      </c>
      <c r="B158" s="5">
        <f t="shared" si="26"/>
        <v>157</v>
      </c>
      <c r="C158" s="5">
        <f t="shared" si="27"/>
        <v>-13.585714285714289</v>
      </c>
      <c r="D158" s="5">
        <f t="shared" si="28"/>
        <v>42.161904761904765</v>
      </c>
      <c r="E158" s="5">
        <f t="shared" si="29"/>
        <v>0</v>
      </c>
      <c r="F158" s="5">
        <f t="shared" si="30"/>
        <v>-4.8820512820512789</v>
      </c>
      <c r="G158" s="5">
        <f t="shared" si="31"/>
        <v>-57.046153846153857</v>
      </c>
      <c r="H158" s="5">
        <f t="shared" si="32"/>
        <v>0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5">
        <f>'Match Score and Team Input'!B158</f>
        <v>176</v>
      </c>
      <c r="AB158" s="5">
        <v>157</v>
      </c>
      <c r="AC158" s="5">
        <f>'Auto Calculation'!H158</f>
        <v>-13.585714285714289</v>
      </c>
      <c r="AD158" s="5">
        <f>'TeleOp Calculation'!H158</f>
        <v>42.161904761904765</v>
      </c>
      <c r="AE158" s="5">
        <f>'Foul Calculation'!H158</f>
        <v>0</v>
      </c>
      <c r="AF158" s="5">
        <f>'Auto Calculation'!I158</f>
        <v>-4.8820512820512789</v>
      </c>
      <c r="AG158" s="5">
        <f>'TeleOp Calculation'!I158</f>
        <v>-57.046153846153857</v>
      </c>
      <c r="AH158" s="5">
        <f>'Foul Calculation'!I158</f>
        <v>0</v>
      </c>
      <c r="AJ158" s="40"/>
    </row>
    <row r="159" spans="1:36">
      <c r="A159" s="5">
        <f t="shared" si="25"/>
        <v>1610</v>
      </c>
      <c r="B159" s="5">
        <f t="shared" si="26"/>
        <v>158</v>
      </c>
      <c r="C159" s="5">
        <f t="shared" si="27"/>
        <v>34.143097643097647</v>
      </c>
      <c r="D159" s="5">
        <f t="shared" si="28"/>
        <v>10.561279461279454</v>
      </c>
      <c r="E159" s="5">
        <f t="shared" si="29"/>
        <v>0</v>
      </c>
      <c r="F159" s="5">
        <f t="shared" si="30"/>
        <v>-7.2333333333333343</v>
      </c>
      <c r="G159" s="5">
        <f t="shared" si="31"/>
        <v>-6.2333333333333343</v>
      </c>
      <c r="H159" s="5">
        <f t="shared" si="32"/>
        <v>0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5">
        <f>'Match Score and Team Input'!B159</f>
        <v>1610</v>
      </c>
      <c r="AB159" s="5">
        <v>158</v>
      </c>
      <c r="AC159" s="5">
        <f>'Auto Calculation'!H159</f>
        <v>34.143097643097647</v>
      </c>
      <c r="AD159" s="5">
        <f>'TeleOp Calculation'!H159</f>
        <v>10.561279461279454</v>
      </c>
      <c r="AE159" s="5">
        <f>'Foul Calculation'!H159</f>
        <v>0</v>
      </c>
      <c r="AF159" s="5">
        <f>'Auto Calculation'!I159</f>
        <v>-7.2333333333333343</v>
      </c>
      <c r="AG159" s="5">
        <f>'TeleOp Calculation'!I159</f>
        <v>-6.2333333333333343</v>
      </c>
      <c r="AH159" s="5">
        <f>'Foul Calculation'!I159</f>
        <v>0</v>
      </c>
      <c r="AJ159" s="40"/>
    </row>
    <row r="160" spans="1:36">
      <c r="A160" s="5">
        <f t="shared" si="25"/>
        <v>4536</v>
      </c>
      <c r="B160" s="5">
        <f t="shared" si="26"/>
        <v>159</v>
      </c>
      <c r="C160" s="5">
        <f t="shared" si="27"/>
        <v>17.537037037037038</v>
      </c>
      <c r="D160" s="5">
        <f t="shared" si="28"/>
        <v>32.277777777777771</v>
      </c>
      <c r="E160" s="5">
        <f t="shared" si="29"/>
        <v>0</v>
      </c>
      <c r="F160" s="5">
        <f t="shared" si="30"/>
        <v>-16.111111111111114</v>
      </c>
      <c r="G160" s="5">
        <f t="shared" si="31"/>
        <v>-68.494444444444454</v>
      </c>
      <c r="H160" s="5">
        <f t="shared" si="32"/>
        <v>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5">
        <f>'Match Score and Team Input'!B160</f>
        <v>4536</v>
      </c>
      <c r="AB160" s="5">
        <v>159</v>
      </c>
      <c r="AC160" s="5">
        <f>'Auto Calculation'!H160</f>
        <v>17.537037037037038</v>
      </c>
      <c r="AD160" s="5">
        <f>'TeleOp Calculation'!H160</f>
        <v>32.277777777777771</v>
      </c>
      <c r="AE160" s="5">
        <f>'Foul Calculation'!H160</f>
        <v>0</v>
      </c>
      <c r="AF160" s="5">
        <f>'Auto Calculation'!I160</f>
        <v>-16.111111111111114</v>
      </c>
      <c r="AG160" s="5">
        <f>'TeleOp Calculation'!I160</f>
        <v>-68.494444444444454</v>
      </c>
      <c r="AH160" s="5">
        <f>'Foul Calculation'!I160</f>
        <v>0</v>
      </c>
      <c r="AJ160" s="40"/>
    </row>
    <row r="161" spans="1:36">
      <c r="A161" s="5">
        <f t="shared" si="25"/>
        <v>3138</v>
      </c>
      <c r="B161" s="5">
        <f t="shared" si="26"/>
        <v>160</v>
      </c>
      <c r="C161" s="5">
        <f t="shared" si="27"/>
        <v>14.900000000000006</v>
      </c>
      <c r="D161" s="5">
        <f t="shared" si="28"/>
        <v>-75.2</v>
      </c>
      <c r="E161" s="5">
        <f t="shared" si="29"/>
        <v>0</v>
      </c>
      <c r="F161" s="5">
        <f t="shared" si="30"/>
        <v>21.4</v>
      </c>
      <c r="G161" s="5">
        <f t="shared" si="31"/>
        <v>46.007407407407413</v>
      </c>
      <c r="H161" s="5">
        <f t="shared" si="32"/>
        <v>0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5">
        <f>'Match Score and Team Input'!B161</f>
        <v>3138</v>
      </c>
      <c r="AB161" s="5">
        <v>160</v>
      </c>
      <c r="AC161" s="5">
        <f>'Auto Calculation'!H161</f>
        <v>14.900000000000006</v>
      </c>
      <c r="AD161" s="5">
        <f>'TeleOp Calculation'!H161</f>
        <v>-75.2</v>
      </c>
      <c r="AE161" s="5">
        <f>'Foul Calculation'!H161</f>
        <v>0</v>
      </c>
      <c r="AF161" s="5">
        <f>'Auto Calculation'!I161</f>
        <v>21.4</v>
      </c>
      <c r="AG161" s="5">
        <f>'TeleOp Calculation'!I161</f>
        <v>46.007407407407413</v>
      </c>
      <c r="AH161" s="5">
        <f>'Foul Calculation'!I161</f>
        <v>0</v>
      </c>
      <c r="AJ161" s="40"/>
    </row>
    <row r="162" spans="1:36">
      <c r="A162" s="5">
        <f t="shared" si="25"/>
        <v>1717</v>
      </c>
      <c r="B162" s="5">
        <f t="shared" si="26"/>
        <v>161</v>
      </c>
      <c r="C162" s="5">
        <f t="shared" si="27"/>
        <v>13.138888888888886</v>
      </c>
      <c r="D162" s="5">
        <f t="shared" si="28"/>
        <v>24.653703703703712</v>
      </c>
      <c r="E162" s="5">
        <f t="shared" si="29"/>
        <v>0</v>
      </c>
      <c r="F162" s="5">
        <f t="shared" si="30"/>
        <v>-6.0666666666666629</v>
      </c>
      <c r="G162" s="5">
        <f t="shared" si="31"/>
        <v>44.488888888888894</v>
      </c>
      <c r="H162" s="5">
        <f t="shared" si="32"/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5">
        <f>'Match Score and Team Input'!B162</f>
        <v>1717</v>
      </c>
      <c r="AB162" s="5">
        <v>161</v>
      </c>
      <c r="AC162" s="5">
        <f>'Auto Calculation'!H162</f>
        <v>13.138888888888886</v>
      </c>
      <c r="AD162" s="5">
        <f>'TeleOp Calculation'!H162</f>
        <v>24.653703703703712</v>
      </c>
      <c r="AE162" s="5">
        <f>'Foul Calculation'!H162</f>
        <v>0</v>
      </c>
      <c r="AF162" s="5">
        <f>'Auto Calculation'!I162</f>
        <v>-6.0666666666666629</v>
      </c>
      <c r="AG162" s="5">
        <f>'TeleOp Calculation'!I162</f>
        <v>44.488888888888894</v>
      </c>
      <c r="AH162" s="5">
        <f>'Foul Calculation'!I162</f>
        <v>0</v>
      </c>
      <c r="AJ162" s="40"/>
    </row>
    <row r="163" spans="1:36">
      <c r="A163" s="5">
        <f t="shared" si="25"/>
        <v>5098</v>
      </c>
      <c r="B163" s="5">
        <f t="shared" si="26"/>
        <v>162</v>
      </c>
      <c r="C163" s="5">
        <f t="shared" si="27"/>
        <v>-0.22592592592592808</v>
      </c>
      <c r="D163" s="5">
        <f t="shared" si="28"/>
        <v>24.162962962962965</v>
      </c>
      <c r="E163" s="5">
        <f t="shared" si="29"/>
        <v>0</v>
      </c>
      <c r="F163" s="5">
        <f t="shared" si="30"/>
        <v>4.5</v>
      </c>
      <c r="G163" s="5">
        <f t="shared" si="31"/>
        <v>61.122222222222234</v>
      </c>
      <c r="H163" s="5">
        <f t="shared" si="32"/>
        <v>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5">
        <f>'Match Score and Team Input'!B163</f>
        <v>5098</v>
      </c>
      <c r="AB163" s="5">
        <v>162</v>
      </c>
      <c r="AC163" s="5">
        <f>'Auto Calculation'!H163</f>
        <v>-0.22592592592592808</v>
      </c>
      <c r="AD163" s="5">
        <f>'TeleOp Calculation'!H163</f>
        <v>24.162962962962965</v>
      </c>
      <c r="AE163" s="5">
        <f>'Foul Calculation'!H163</f>
        <v>0</v>
      </c>
      <c r="AF163" s="5">
        <f>'Auto Calculation'!I163</f>
        <v>4.5</v>
      </c>
      <c r="AG163" s="5">
        <f>'TeleOp Calculation'!I163</f>
        <v>61.122222222222234</v>
      </c>
      <c r="AH163" s="5">
        <f>'Foul Calculation'!I163</f>
        <v>0</v>
      </c>
      <c r="AJ163" s="40"/>
    </row>
    <row r="164" spans="1:36">
      <c r="A164" s="5">
        <f t="shared" si="25"/>
        <v>4917</v>
      </c>
      <c r="B164" s="5">
        <f t="shared" si="26"/>
        <v>163</v>
      </c>
      <c r="C164" s="5">
        <f t="shared" si="27"/>
        <v>-3.5222222222222257</v>
      </c>
      <c r="D164" s="5">
        <f t="shared" si="28"/>
        <v>-33.744444444444454</v>
      </c>
      <c r="E164" s="5">
        <f t="shared" si="29"/>
        <v>0</v>
      </c>
      <c r="F164" s="5">
        <f t="shared" si="30"/>
        <v>-5.4718222953517142</v>
      </c>
      <c r="G164" s="5">
        <f t="shared" si="31"/>
        <v>-22.365281777046491</v>
      </c>
      <c r="H164" s="5">
        <f t="shared" si="32"/>
        <v>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5">
        <f>'Match Score and Team Input'!B164</f>
        <v>4917</v>
      </c>
      <c r="AB164" s="5">
        <v>163</v>
      </c>
      <c r="AC164" s="5">
        <f>'Auto Calculation'!H164</f>
        <v>-3.5222222222222257</v>
      </c>
      <c r="AD164" s="5">
        <f>'TeleOp Calculation'!H164</f>
        <v>-33.744444444444454</v>
      </c>
      <c r="AE164" s="5">
        <f>'Foul Calculation'!H164</f>
        <v>0</v>
      </c>
      <c r="AF164" s="5">
        <f>'Auto Calculation'!I164</f>
        <v>-5.4718222953517142</v>
      </c>
      <c r="AG164" s="5">
        <f>'TeleOp Calculation'!I164</f>
        <v>-22.365281777046491</v>
      </c>
      <c r="AH164" s="5">
        <f>'Foul Calculation'!I164</f>
        <v>0</v>
      </c>
      <c r="AJ164" s="40"/>
    </row>
    <row r="165" spans="1:36">
      <c r="A165" s="5">
        <f t="shared" si="25"/>
        <v>869</v>
      </c>
      <c r="B165" s="5">
        <f t="shared" si="26"/>
        <v>164</v>
      </c>
      <c r="C165" s="5">
        <f t="shared" si="27"/>
        <v>-13.670370370370364</v>
      </c>
      <c r="D165" s="5">
        <f t="shared" si="28"/>
        <v>-98.590740740740742</v>
      </c>
      <c r="E165" s="5">
        <f t="shared" si="29"/>
        <v>0</v>
      </c>
      <c r="F165" s="5">
        <f t="shared" si="30"/>
        <v>1.8033769063180785</v>
      </c>
      <c r="G165" s="5">
        <f t="shared" si="31"/>
        <v>18.058823529411768</v>
      </c>
      <c r="H165" s="5">
        <f t="shared" si="32"/>
        <v>0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5">
        <f>'Match Score and Team Input'!B165</f>
        <v>869</v>
      </c>
      <c r="AB165" s="5">
        <v>164</v>
      </c>
      <c r="AC165" s="5">
        <f>'Auto Calculation'!H165</f>
        <v>-13.670370370370364</v>
      </c>
      <c r="AD165" s="5">
        <f>'TeleOp Calculation'!H165</f>
        <v>-98.590740740740742</v>
      </c>
      <c r="AE165" s="5">
        <f>'Foul Calculation'!H165</f>
        <v>0</v>
      </c>
      <c r="AF165" s="5">
        <f>'Auto Calculation'!I165</f>
        <v>1.8033769063180785</v>
      </c>
      <c r="AG165" s="5">
        <f>'TeleOp Calculation'!I165</f>
        <v>18.058823529411768</v>
      </c>
      <c r="AH165" s="5">
        <f>'Foul Calculation'!I165</f>
        <v>0</v>
      </c>
      <c r="AJ165" s="40"/>
    </row>
    <row r="166" spans="1:36">
      <c r="A166" s="5">
        <f t="shared" si="25"/>
        <v>4288</v>
      </c>
      <c r="B166" s="5">
        <f t="shared" si="26"/>
        <v>165</v>
      </c>
      <c r="C166" s="5">
        <f t="shared" si="27"/>
        <v>-1.2074074074074019</v>
      </c>
      <c r="D166" s="5">
        <f t="shared" si="28"/>
        <v>-33.059259259259264</v>
      </c>
      <c r="E166" s="5">
        <f t="shared" si="29"/>
        <v>0</v>
      </c>
      <c r="F166" s="5">
        <f t="shared" si="30"/>
        <v>10.952380952380949</v>
      </c>
      <c r="G166" s="5">
        <f t="shared" si="31"/>
        <v>-50.052747252747253</v>
      </c>
      <c r="H166" s="5">
        <f t="shared" si="32"/>
        <v>0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5">
        <f>'Match Score and Team Input'!B166</f>
        <v>4288</v>
      </c>
      <c r="AB166" s="5">
        <v>165</v>
      </c>
      <c r="AC166" s="5">
        <f>'Auto Calculation'!H166</f>
        <v>-1.2074074074074019</v>
      </c>
      <c r="AD166" s="5">
        <f>'TeleOp Calculation'!H166</f>
        <v>-33.059259259259264</v>
      </c>
      <c r="AE166" s="5">
        <f>'Foul Calculation'!H166</f>
        <v>0</v>
      </c>
      <c r="AF166" s="5">
        <f>'Auto Calculation'!I166</f>
        <v>10.952380952380949</v>
      </c>
      <c r="AG166" s="5">
        <f>'TeleOp Calculation'!I166</f>
        <v>-50.052747252747253</v>
      </c>
      <c r="AH166" s="5">
        <f>'Foul Calculation'!I166</f>
        <v>0</v>
      </c>
      <c r="AJ166" s="40"/>
    </row>
    <row r="167" spans="1:36">
      <c r="A167" s="5">
        <f t="shared" si="25"/>
        <v>2363</v>
      </c>
      <c r="B167" s="5">
        <f t="shared" si="26"/>
        <v>166</v>
      </c>
      <c r="C167" s="5">
        <f t="shared" si="27"/>
        <v>-17.666666666666664</v>
      </c>
      <c r="D167" s="5">
        <f t="shared" si="28"/>
        <v>59.333333333333329</v>
      </c>
      <c r="E167" s="5">
        <f t="shared" si="29"/>
        <v>20</v>
      </c>
      <c r="F167" s="5">
        <f t="shared" si="30"/>
        <v>19.826068376068378</v>
      </c>
      <c r="G167" s="5">
        <f t="shared" si="31"/>
        <v>-11.6017094017094</v>
      </c>
      <c r="H167" s="5">
        <f t="shared" si="32"/>
        <v>0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5">
        <f>'Match Score and Team Input'!B167</f>
        <v>2363</v>
      </c>
      <c r="AB167" s="5">
        <v>166</v>
      </c>
      <c r="AC167" s="5">
        <f>'Auto Calculation'!H167</f>
        <v>-17.666666666666664</v>
      </c>
      <c r="AD167" s="5">
        <f>'TeleOp Calculation'!H167</f>
        <v>59.333333333333329</v>
      </c>
      <c r="AE167" s="5">
        <f>'Foul Calculation'!H167</f>
        <v>20</v>
      </c>
      <c r="AF167" s="5">
        <f>'Auto Calculation'!I167</f>
        <v>19.826068376068378</v>
      </c>
      <c r="AG167" s="5">
        <f>'TeleOp Calculation'!I167</f>
        <v>-11.6017094017094</v>
      </c>
      <c r="AH167" s="5">
        <f>'Foul Calculation'!I167</f>
        <v>0</v>
      </c>
      <c r="AJ167" s="40"/>
    </row>
    <row r="168" spans="1:36">
      <c r="A168" s="5">
        <f t="shared" si="25"/>
        <v>193</v>
      </c>
      <c r="B168" s="5">
        <f t="shared" si="26"/>
        <v>167</v>
      </c>
      <c r="C168" s="5">
        <f t="shared" si="27"/>
        <v>-7.5999999999999943</v>
      </c>
      <c r="D168" s="5">
        <f t="shared" si="28"/>
        <v>-4.2666666666666657</v>
      </c>
      <c r="E168" s="5">
        <f t="shared" si="29"/>
        <v>20</v>
      </c>
      <c r="F168" s="5">
        <f t="shared" si="30"/>
        <v>23.439393939393938</v>
      </c>
      <c r="G168" s="5">
        <f t="shared" si="31"/>
        <v>-28.896969696969705</v>
      </c>
      <c r="H168" s="5">
        <f t="shared" si="32"/>
        <v>0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5">
        <f>'Match Score and Team Input'!B168</f>
        <v>193</v>
      </c>
      <c r="AB168" s="5">
        <v>167</v>
      </c>
      <c r="AC168" s="5">
        <f>'Auto Calculation'!H168</f>
        <v>-7.5999999999999943</v>
      </c>
      <c r="AD168" s="5">
        <f>'TeleOp Calculation'!H168</f>
        <v>-4.2666666666666657</v>
      </c>
      <c r="AE168" s="5">
        <f>'Foul Calculation'!H168</f>
        <v>20</v>
      </c>
      <c r="AF168" s="5">
        <f>'Auto Calculation'!I168</f>
        <v>23.439393939393938</v>
      </c>
      <c r="AG168" s="5">
        <f>'TeleOp Calculation'!I168</f>
        <v>-28.896969696969705</v>
      </c>
      <c r="AH168" s="5">
        <f>'Foul Calculation'!I168</f>
        <v>0</v>
      </c>
      <c r="AJ168" s="40"/>
    </row>
    <row r="169" spans="1:36">
      <c r="A169" s="5">
        <f t="shared" si="25"/>
        <v>1011</v>
      </c>
      <c r="B169" s="5">
        <f t="shared" si="26"/>
        <v>168</v>
      </c>
      <c r="C169" s="5">
        <f t="shared" si="27"/>
        <v>15.266666666666666</v>
      </c>
      <c r="D169" s="5">
        <f t="shared" si="28"/>
        <v>25.199999999999989</v>
      </c>
      <c r="E169" s="5">
        <f t="shared" si="29"/>
        <v>0</v>
      </c>
      <c r="F169" s="5">
        <f t="shared" si="30"/>
        <v>33.336507936507928</v>
      </c>
      <c r="G169" s="5">
        <f t="shared" si="31"/>
        <v>-18.701058201058189</v>
      </c>
      <c r="H169" s="5">
        <f t="shared" si="32"/>
        <v>0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5">
        <f>'Match Score and Team Input'!B169</f>
        <v>1011</v>
      </c>
      <c r="AB169" s="5">
        <v>168</v>
      </c>
      <c r="AC169" s="5">
        <f>'Auto Calculation'!H169</f>
        <v>15.266666666666666</v>
      </c>
      <c r="AD169" s="5">
        <f>'TeleOp Calculation'!H169</f>
        <v>25.199999999999989</v>
      </c>
      <c r="AE169" s="5">
        <f>'Foul Calculation'!H169</f>
        <v>0</v>
      </c>
      <c r="AF169" s="5">
        <f>'Auto Calculation'!I169</f>
        <v>33.336507936507928</v>
      </c>
      <c r="AG169" s="5">
        <f>'TeleOp Calculation'!I169</f>
        <v>-18.701058201058189</v>
      </c>
      <c r="AH169" s="5">
        <f>'Foul Calculation'!I169</f>
        <v>0</v>
      </c>
      <c r="AJ169" s="40"/>
    </row>
    <row r="170" spans="1:36">
      <c r="A170" s="5">
        <f t="shared" si="25"/>
        <v>5148</v>
      </c>
      <c r="B170" s="5">
        <f t="shared" si="26"/>
        <v>169</v>
      </c>
      <c r="C170" s="5">
        <f t="shared" si="27"/>
        <v>2.8504273504273527</v>
      </c>
      <c r="D170" s="5">
        <f t="shared" si="28"/>
        <v>-10.385185185185179</v>
      </c>
      <c r="E170" s="5">
        <f t="shared" si="29"/>
        <v>0</v>
      </c>
      <c r="F170" s="5">
        <f t="shared" si="30"/>
        <v>-13.819047619047623</v>
      </c>
      <c r="G170" s="5">
        <f t="shared" si="31"/>
        <v>24.36666666666666</v>
      </c>
      <c r="H170" s="5">
        <f t="shared" si="32"/>
        <v>0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5">
        <f>'Match Score and Team Input'!B170</f>
        <v>5148</v>
      </c>
      <c r="AB170" s="5">
        <v>169</v>
      </c>
      <c r="AC170" s="5">
        <f>'Auto Calculation'!H170</f>
        <v>2.8504273504273527</v>
      </c>
      <c r="AD170" s="5">
        <f>'TeleOp Calculation'!H170</f>
        <v>-10.385185185185179</v>
      </c>
      <c r="AE170" s="5">
        <f>'Foul Calculation'!H170</f>
        <v>0</v>
      </c>
      <c r="AF170" s="5">
        <f>'Auto Calculation'!I170</f>
        <v>-13.819047619047623</v>
      </c>
      <c r="AG170" s="5">
        <f>'TeleOp Calculation'!I170</f>
        <v>24.36666666666666</v>
      </c>
      <c r="AH170" s="5">
        <f>'Foul Calculation'!I170</f>
        <v>0</v>
      </c>
      <c r="AJ170" s="40"/>
    </row>
    <row r="171" spans="1:36">
      <c r="A171" s="5">
        <f t="shared" si="25"/>
        <v>955</v>
      </c>
      <c r="B171" s="5">
        <f t="shared" si="26"/>
        <v>170</v>
      </c>
      <c r="C171" s="5">
        <f t="shared" si="27"/>
        <v>-15.299999999999997</v>
      </c>
      <c r="D171" s="5">
        <f t="shared" si="28"/>
        <v>-8.13333333333334</v>
      </c>
      <c r="E171" s="5">
        <f t="shared" si="29"/>
        <v>0</v>
      </c>
      <c r="F171" s="5">
        <f t="shared" si="30"/>
        <v>-7.0272727272727238</v>
      </c>
      <c r="G171" s="5">
        <f t="shared" si="31"/>
        <v>7.5242424242424306</v>
      </c>
      <c r="H171" s="5">
        <f t="shared" si="32"/>
        <v>20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5">
        <f>'Match Score and Team Input'!B171</f>
        <v>955</v>
      </c>
      <c r="AB171" s="5">
        <v>170</v>
      </c>
      <c r="AC171" s="5">
        <f>'Auto Calculation'!H171</f>
        <v>-15.299999999999997</v>
      </c>
      <c r="AD171" s="5">
        <f>'TeleOp Calculation'!H171</f>
        <v>-8.13333333333334</v>
      </c>
      <c r="AE171" s="5">
        <f>'Foul Calculation'!H171</f>
        <v>0</v>
      </c>
      <c r="AF171" s="5">
        <f>'Auto Calculation'!I171</f>
        <v>-7.0272727272727238</v>
      </c>
      <c r="AG171" s="5">
        <f>'TeleOp Calculation'!I171</f>
        <v>7.5242424242424306</v>
      </c>
      <c r="AH171" s="5">
        <f>'Foul Calculation'!I171</f>
        <v>20</v>
      </c>
      <c r="AJ171" s="40"/>
    </row>
    <row r="172" spans="1:36">
      <c r="A172" s="5">
        <f t="shared" si="25"/>
        <v>4256</v>
      </c>
      <c r="B172" s="5">
        <f t="shared" si="26"/>
        <v>171</v>
      </c>
      <c r="C172" s="5">
        <f t="shared" si="27"/>
        <v>1.87222222222222</v>
      </c>
      <c r="D172" s="5">
        <f t="shared" si="28"/>
        <v>-24.538888888888891</v>
      </c>
      <c r="E172" s="5">
        <f t="shared" si="29"/>
        <v>0</v>
      </c>
      <c r="F172" s="5">
        <f t="shared" si="30"/>
        <v>1.5666666666666629</v>
      </c>
      <c r="G172" s="5">
        <f t="shared" si="31"/>
        <v>32.433333333333337</v>
      </c>
      <c r="H172" s="5">
        <f t="shared" si="32"/>
        <v>0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5">
        <f>'Match Score and Team Input'!B172</f>
        <v>4256</v>
      </c>
      <c r="AB172" s="5">
        <v>171</v>
      </c>
      <c r="AC172" s="5">
        <f>'Auto Calculation'!H172</f>
        <v>1.87222222222222</v>
      </c>
      <c r="AD172" s="5">
        <f>'TeleOp Calculation'!H172</f>
        <v>-24.538888888888891</v>
      </c>
      <c r="AE172" s="5">
        <f>'Foul Calculation'!H172</f>
        <v>0</v>
      </c>
      <c r="AF172" s="5">
        <f>'Auto Calculation'!I172</f>
        <v>1.5666666666666629</v>
      </c>
      <c r="AG172" s="5">
        <f>'TeleOp Calculation'!I172</f>
        <v>32.433333333333337</v>
      </c>
      <c r="AH172" s="5">
        <f>'Foul Calculation'!I172</f>
        <v>0</v>
      </c>
      <c r="AJ172" s="40"/>
    </row>
    <row r="173" spans="1:36">
      <c r="A173" s="5">
        <f t="shared" si="25"/>
        <v>494</v>
      </c>
      <c r="B173" s="5">
        <f t="shared" si="26"/>
        <v>172</v>
      </c>
      <c r="C173" s="5">
        <f t="shared" si="27"/>
        <v>-14.214285714285715</v>
      </c>
      <c r="D173" s="5">
        <f t="shared" si="28"/>
        <v>-23.690476190476204</v>
      </c>
      <c r="E173" s="5">
        <f t="shared" si="29"/>
        <v>0</v>
      </c>
      <c r="F173" s="5">
        <f t="shared" si="30"/>
        <v>4.0000000000000071</v>
      </c>
      <c r="G173" s="5">
        <f t="shared" si="31"/>
        <v>35.433333333333337</v>
      </c>
      <c r="H173" s="5">
        <f t="shared" si="32"/>
        <v>0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5">
        <f>'Match Score and Team Input'!B173</f>
        <v>494</v>
      </c>
      <c r="AB173" s="5">
        <v>172</v>
      </c>
      <c r="AC173" s="5">
        <f>'Auto Calculation'!H173</f>
        <v>-14.214285714285715</v>
      </c>
      <c r="AD173" s="5">
        <f>'TeleOp Calculation'!H173</f>
        <v>-23.690476190476204</v>
      </c>
      <c r="AE173" s="5">
        <f>'Foul Calculation'!H173</f>
        <v>0</v>
      </c>
      <c r="AF173" s="5">
        <f>'Auto Calculation'!I173</f>
        <v>4.0000000000000071</v>
      </c>
      <c r="AG173" s="5">
        <f>'TeleOp Calculation'!I173</f>
        <v>35.433333333333337</v>
      </c>
      <c r="AH173" s="5">
        <f>'Foul Calculation'!I173</f>
        <v>0</v>
      </c>
      <c r="AJ173" s="40"/>
    </row>
    <row r="174" spans="1:36">
      <c r="A174" s="5">
        <f t="shared" si="25"/>
        <v>2337</v>
      </c>
      <c r="B174" s="5">
        <f t="shared" si="26"/>
        <v>173</v>
      </c>
      <c r="C174" s="5">
        <f t="shared" si="27"/>
        <v>8.4000000000000057</v>
      </c>
      <c r="D174" s="5">
        <f t="shared" si="28"/>
        <v>-5.671794871794873</v>
      </c>
      <c r="E174" s="5">
        <f t="shared" si="29"/>
        <v>0</v>
      </c>
      <c r="F174" s="5">
        <f t="shared" si="30"/>
        <v>-18.466666666666669</v>
      </c>
      <c r="G174" s="5">
        <f t="shared" si="31"/>
        <v>-11.23333333333332</v>
      </c>
      <c r="H174" s="5">
        <f t="shared" si="32"/>
        <v>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5">
        <f>'Match Score and Team Input'!B174</f>
        <v>2337</v>
      </c>
      <c r="AB174" s="5">
        <v>173</v>
      </c>
      <c r="AC174" s="5">
        <f>'Auto Calculation'!H174</f>
        <v>8.4000000000000057</v>
      </c>
      <c r="AD174" s="5">
        <f>'TeleOp Calculation'!H174</f>
        <v>-5.671794871794873</v>
      </c>
      <c r="AE174" s="5">
        <f>'Foul Calculation'!H174</f>
        <v>0</v>
      </c>
      <c r="AF174" s="5">
        <f>'Auto Calculation'!I174</f>
        <v>-18.466666666666669</v>
      </c>
      <c r="AG174" s="5">
        <f>'TeleOp Calculation'!I174</f>
        <v>-11.23333333333332</v>
      </c>
      <c r="AH174" s="5">
        <f>'Foul Calculation'!I174</f>
        <v>0</v>
      </c>
      <c r="AJ174" s="40"/>
    </row>
    <row r="175" spans="1:36">
      <c r="A175" s="5">
        <f t="shared" si="25"/>
        <v>1218</v>
      </c>
      <c r="B175" s="5">
        <f t="shared" si="26"/>
        <v>174</v>
      </c>
      <c r="C175" s="5">
        <f t="shared" si="27"/>
        <v>4.1346801346801314</v>
      </c>
      <c r="D175" s="5">
        <f t="shared" si="28"/>
        <v>-39.375420875420872</v>
      </c>
      <c r="E175" s="5">
        <f t="shared" si="29"/>
        <v>0</v>
      </c>
      <c r="F175" s="5">
        <f t="shared" si="30"/>
        <v>15.400000000000006</v>
      </c>
      <c r="G175" s="5">
        <f t="shared" si="31"/>
        <v>31.040740740740745</v>
      </c>
      <c r="H175" s="5">
        <f t="shared" si="32"/>
        <v>0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5">
        <f>'Match Score and Team Input'!B175</f>
        <v>1218</v>
      </c>
      <c r="AB175" s="5">
        <v>174</v>
      </c>
      <c r="AC175" s="5">
        <f>'Auto Calculation'!H175</f>
        <v>4.1346801346801314</v>
      </c>
      <c r="AD175" s="5">
        <f>'TeleOp Calculation'!H175</f>
        <v>-39.375420875420872</v>
      </c>
      <c r="AE175" s="5">
        <f>'Foul Calculation'!H175</f>
        <v>0</v>
      </c>
      <c r="AF175" s="5">
        <f>'Auto Calculation'!I175</f>
        <v>15.400000000000006</v>
      </c>
      <c r="AG175" s="5">
        <f>'TeleOp Calculation'!I175</f>
        <v>31.040740740740745</v>
      </c>
      <c r="AH175" s="5">
        <f>'Foul Calculation'!I175</f>
        <v>0</v>
      </c>
      <c r="AJ175" s="40"/>
    </row>
    <row r="176" spans="1:36">
      <c r="A176" s="5">
        <f t="shared" si="25"/>
        <v>2471</v>
      </c>
      <c r="B176" s="5">
        <f t="shared" si="26"/>
        <v>175</v>
      </c>
      <c r="C176" s="5">
        <f t="shared" si="27"/>
        <v>15.799999999999997</v>
      </c>
      <c r="D176" s="5">
        <f t="shared" si="28"/>
        <v>18</v>
      </c>
      <c r="E176" s="5">
        <f t="shared" si="29"/>
        <v>0</v>
      </c>
      <c r="F176" s="5">
        <f t="shared" si="30"/>
        <v>1.794117647058826</v>
      </c>
      <c r="G176" s="5">
        <f t="shared" si="31"/>
        <v>17.281045751633982</v>
      </c>
      <c r="H176" s="5">
        <f t="shared" si="32"/>
        <v>0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5">
        <f>'Match Score and Team Input'!B176</f>
        <v>2471</v>
      </c>
      <c r="AB176" s="5">
        <v>175</v>
      </c>
      <c r="AC176" s="5">
        <f>'Auto Calculation'!H176</f>
        <v>15.799999999999997</v>
      </c>
      <c r="AD176" s="5">
        <f>'TeleOp Calculation'!H176</f>
        <v>18</v>
      </c>
      <c r="AE176" s="5">
        <f>'Foul Calculation'!H176</f>
        <v>0</v>
      </c>
      <c r="AF176" s="5">
        <f>'Auto Calculation'!I176</f>
        <v>1.794117647058826</v>
      </c>
      <c r="AG176" s="5">
        <f>'TeleOp Calculation'!I176</f>
        <v>17.281045751633982</v>
      </c>
      <c r="AH176" s="5">
        <f>'Foul Calculation'!I176</f>
        <v>0</v>
      </c>
      <c r="AJ176" s="40"/>
    </row>
    <row r="177" spans="1:36">
      <c r="A177" s="5">
        <f t="shared" si="25"/>
        <v>4063</v>
      </c>
      <c r="B177" s="5">
        <f t="shared" si="26"/>
        <v>176</v>
      </c>
      <c r="C177" s="5">
        <f t="shared" si="27"/>
        <v>21.922222222222217</v>
      </c>
      <c r="D177" s="5">
        <f t="shared" si="28"/>
        <v>-43.996296296296293</v>
      </c>
      <c r="E177" s="5">
        <f t="shared" si="29"/>
        <v>0</v>
      </c>
      <c r="F177" s="5">
        <f t="shared" si="30"/>
        <v>-4.2111111111111086</v>
      </c>
      <c r="G177" s="5">
        <f t="shared" si="31"/>
        <v>8.0111111111111057</v>
      </c>
      <c r="H177" s="5">
        <f t="shared" si="32"/>
        <v>0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5">
        <f>'Match Score and Team Input'!B177</f>
        <v>4063</v>
      </c>
      <c r="AB177" s="5">
        <v>176</v>
      </c>
      <c r="AC177" s="5">
        <f>'Auto Calculation'!H177</f>
        <v>21.922222222222217</v>
      </c>
      <c r="AD177" s="5">
        <f>'TeleOp Calculation'!H177</f>
        <v>-43.996296296296293</v>
      </c>
      <c r="AE177" s="5">
        <f>'Foul Calculation'!H177</f>
        <v>0</v>
      </c>
      <c r="AF177" s="5">
        <f>'Auto Calculation'!I177</f>
        <v>-4.2111111111111086</v>
      </c>
      <c r="AG177" s="5">
        <f>'TeleOp Calculation'!I177</f>
        <v>8.0111111111111057</v>
      </c>
      <c r="AH177" s="5">
        <f>'Foul Calculation'!I177</f>
        <v>0</v>
      </c>
      <c r="AJ177" s="40"/>
    </row>
    <row r="178" spans="1:36">
      <c r="A178" s="5">
        <f t="shared" si="25"/>
        <v>3310</v>
      </c>
      <c r="B178" s="5">
        <f t="shared" si="26"/>
        <v>177</v>
      </c>
      <c r="C178" s="5">
        <f t="shared" si="27"/>
        <v>5.6538461538461533</v>
      </c>
      <c r="D178" s="5">
        <f t="shared" si="28"/>
        <v>-22.912820512820502</v>
      </c>
      <c r="E178" s="5">
        <f t="shared" si="29"/>
        <v>0</v>
      </c>
      <c r="F178" s="5">
        <f t="shared" si="30"/>
        <v>13.037037037037038</v>
      </c>
      <c r="G178" s="5">
        <f t="shared" si="31"/>
        <v>8.0777777777777828</v>
      </c>
      <c r="H178" s="5">
        <f t="shared" si="32"/>
        <v>0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5">
        <f>'Match Score and Team Input'!B178</f>
        <v>3310</v>
      </c>
      <c r="AB178" s="5">
        <v>177</v>
      </c>
      <c r="AC178" s="5">
        <f>'Auto Calculation'!H178</f>
        <v>5.6538461538461533</v>
      </c>
      <c r="AD178" s="5">
        <f>'TeleOp Calculation'!H178</f>
        <v>-22.912820512820502</v>
      </c>
      <c r="AE178" s="5">
        <f>'Foul Calculation'!H178</f>
        <v>0</v>
      </c>
      <c r="AF178" s="5">
        <f>'Auto Calculation'!I178</f>
        <v>13.037037037037038</v>
      </c>
      <c r="AG178" s="5">
        <f>'TeleOp Calculation'!I178</f>
        <v>8.0777777777777828</v>
      </c>
      <c r="AH178" s="5">
        <f>'Foul Calculation'!I178</f>
        <v>0</v>
      </c>
      <c r="AJ178" s="40"/>
    </row>
    <row r="179" spans="1:36">
      <c r="A179" s="5">
        <f t="shared" si="25"/>
        <v>2135</v>
      </c>
      <c r="B179" s="5">
        <f t="shared" si="26"/>
        <v>178</v>
      </c>
      <c r="C179" s="5">
        <f t="shared" si="27"/>
        <v>27.699999999999996</v>
      </c>
      <c r="D179" s="5">
        <f t="shared" si="28"/>
        <v>19.433333333333323</v>
      </c>
      <c r="E179" s="5">
        <f t="shared" si="29"/>
        <v>0</v>
      </c>
      <c r="F179" s="5">
        <f t="shared" si="30"/>
        <v>15.409401709401706</v>
      </c>
      <c r="G179" s="5">
        <f t="shared" si="31"/>
        <v>-35.833760683760687</v>
      </c>
      <c r="H179" s="5">
        <f t="shared" si="32"/>
        <v>0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5">
        <f>'Match Score and Team Input'!B179</f>
        <v>2135</v>
      </c>
      <c r="AB179" s="5">
        <v>178</v>
      </c>
      <c r="AC179" s="5">
        <f>'Auto Calculation'!H179</f>
        <v>27.699999999999996</v>
      </c>
      <c r="AD179" s="5">
        <f>'TeleOp Calculation'!H179</f>
        <v>19.433333333333323</v>
      </c>
      <c r="AE179" s="5">
        <f>'Foul Calculation'!H179</f>
        <v>0</v>
      </c>
      <c r="AF179" s="5">
        <f>'Auto Calculation'!I179</f>
        <v>15.409401709401706</v>
      </c>
      <c r="AG179" s="5">
        <f>'TeleOp Calculation'!I179</f>
        <v>-35.833760683760687</v>
      </c>
      <c r="AH179" s="5">
        <f>'Foul Calculation'!I179</f>
        <v>0</v>
      </c>
      <c r="AJ179" s="40"/>
    </row>
    <row r="180" spans="1:36">
      <c r="A180" s="5">
        <f t="shared" si="25"/>
        <v>2052</v>
      </c>
      <c r="B180" s="5">
        <f t="shared" si="26"/>
        <v>179</v>
      </c>
      <c r="C180" s="5">
        <f t="shared" si="27"/>
        <v>12.887179487179488</v>
      </c>
      <c r="D180" s="5">
        <f t="shared" si="28"/>
        <v>0.27179487179488149</v>
      </c>
      <c r="E180" s="5">
        <f t="shared" si="29"/>
        <v>0</v>
      </c>
      <c r="F180" s="5">
        <f t="shared" si="30"/>
        <v>2.2555555555555529</v>
      </c>
      <c r="G180" s="5">
        <f t="shared" si="31"/>
        <v>29.272222222222226</v>
      </c>
      <c r="H180" s="5">
        <f t="shared" si="32"/>
        <v>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5">
        <f>'Match Score and Team Input'!B180</f>
        <v>2052</v>
      </c>
      <c r="AB180" s="5">
        <v>179</v>
      </c>
      <c r="AC180" s="5">
        <f>'Auto Calculation'!H180</f>
        <v>12.887179487179488</v>
      </c>
      <c r="AD180" s="5">
        <f>'TeleOp Calculation'!H180</f>
        <v>0.27179487179488149</v>
      </c>
      <c r="AE180" s="5">
        <f>'Foul Calculation'!H180</f>
        <v>0</v>
      </c>
      <c r="AF180" s="5">
        <f>'Auto Calculation'!I180</f>
        <v>2.2555555555555529</v>
      </c>
      <c r="AG180" s="5">
        <f>'TeleOp Calculation'!I180</f>
        <v>29.272222222222226</v>
      </c>
      <c r="AH180" s="5">
        <f>'Foul Calculation'!I180</f>
        <v>0</v>
      </c>
      <c r="AJ180" s="40"/>
    </row>
    <row r="181" spans="1:36">
      <c r="A181" s="5">
        <f t="shared" si="25"/>
        <v>2980</v>
      </c>
      <c r="B181" s="5">
        <f t="shared" si="26"/>
        <v>180</v>
      </c>
      <c r="C181" s="5">
        <f t="shared" si="27"/>
        <v>16.766666666666666</v>
      </c>
      <c r="D181" s="5">
        <f t="shared" si="28"/>
        <v>73.900000000000006</v>
      </c>
      <c r="E181" s="5">
        <f t="shared" si="29"/>
        <v>40</v>
      </c>
      <c r="F181" s="5">
        <f t="shared" si="30"/>
        <v>-17.972222222222221</v>
      </c>
      <c r="G181" s="5">
        <f t="shared" si="31"/>
        <v>12.200000000000003</v>
      </c>
      <c r="H181" s="5">
        <f t="shared" si="32"/>
        <v>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5">
        <f>'Match Score and Team Input'!B181</f>
        <v>2980</v>
      </c>
      <c r="AB181" s="5">
        <v>180</v>
      </c>
      <c r="AC181" s="5">
        <f>'Auto Calculation'!H181</f>
        <v>16.766666666666666</v>
      </c>
      <c r="AD181" s="5">
        <f>'TeleOp Calculation'!H181</f>
        <v>73.900000000000006</v>
      </c>
      <c r="AE181" s="5">
        <f>'Foul Calculation'!H181</f>
        <v>40</v>
      </c>
      <c r="AF181" s="5">
        <f>'Auto Calculation'!I181</f>
        <v>-17.972222222222221</v>
      </c>
      <c r="AG181" s="5">
        <f>'TeleOp Calculation'!I181</f>
        <v>12.200000000000003</v>
      </c>
      <c r="AH181" s="5">
        <f>'Foul Calculation'!I181</f>
        <v>0</v>
      </c>
      <c r="AJ181" s="40"/>
    </row>
    <row r="182" spans="1:36">
      <c r="A182" s="5">
        <f t="shared" si="25"/>
        <v>188</v>
      </c>
      <c r="B182" s="5">
        <f t="shared" si="26"/>
        <v>181</v>
      </c>
      <c r="C182" s="5">
        <f t="shared" si="27"/>
        <v>-16.49404761904762</v>
      </c>
      <c r="D182" s="5">
        <f t="shared" si="28"/>
        <v>-37.454761904761909</v>
      </c>
      <c r="E182" s="5">
        <f t="shared" si="29"/>
        <v>0</v>
      </c>
      <c r="F182" s="5">
        <f t="shared" si="30"/>
        <v>-12.415343915343911</v>
      </c>
      <c r="G182" s="5">
        <f t="shared" si="31"/>
        <v>-5.9703703703703752</v>
      </c>
      <c r="H182" s="5">
        <f t="shared" si="32"/>
        <v>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5">
        <f>'Match Score and Team Input'!B182</f>
        <v>188</v>
      </c>
      <c r="AB182" s="5">
        <v>181</v>
      </c>
      <c r="AC182" s="5">
        <f>'Auto Calculation'!H182</f>
        <v>-16.49404761904762</v>
      </c>
      <c r="AD182" s="5">
        <f>'TeleOp Calculation'!H182</f>
        <v>-37.454761904761909</v>
      </c>
      <c r="AE182" s="5">
        <f>'Foul Calculation'!H182</f>
        <v>0</v>
      </c>
      <c r="AF182" s="5">
        <f>'Auto Calculation'!I182</f>
        <v>-12.415343915343911</v>
      </c>
      <c r="AG182" s="5">
        <f>'TeleOp Calculation'!I182</f>
        <v>-5.9703703703703752</v>
      </c>
      <c r="AH182" s="5">
        <f>'Foul Calculation'!I182</f>
        <v>0</v>
      </c>
      <c r="AJ182" s="40"/>
    </row>
    <row r="183" spans="1:36">
      <c r="A183" s="5">
        <f t="shared" si="25"/>
        <v>148</v>
      </c>
      <c r="B183" s="5">
        <f t="shared" si="26"/>
        <v>182</v>
      </c>
      <c r="C183" s="5">
        <f t="shared" si="27"/>
        <v>-5.7783068783068785</v>
      </c>
      <c r="D183" s="5">
        <f t="shared" si="28"/>
        <v>-44.723280423280414</v>
      </c>
      <c r="E183" s="5">
        <f t="shared" si="29"/>
        <v>0</v>
      </c>
      <c r="F183" s="5">
        <f t="shared" si="30"/>
        <v>4.4222222222222243</v>
      </c>
      <c r="G183" s="5">
        <f t="shared" si="31"/>
        <v>47.94814814814815</v>
      </c>
      <c r="H183" s="5">
        <f t="shared" si="32"/>
        <v>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5">
        <f>'Match Score and Team Input'!B183</f>
        <v>148</v>
      </c>
      <c r="AB183" s="5">
        <v>182</v>
      </c>
      <c r="AC183" s="5">
        <f>'Auto Calculation'!H183</f>
        <v>-5.7783068783068785</v>
      </c>
      <c r="AD183" s="5">
        <f>'TeleOp Calculation'!H183</f>
        <v>-44.723280423280414</v>
      </c>
      <c r="AE183" s="5">
        <f>'Foul Calculation'!H183</f>
        <v>0</v>
      </c>
      <c r="AF183" s="5">
        <f>'Auto Calculation'!I183</f>
        <v>4.4222222222222243</v>
      </c>
      <c r="AG183" s="5">
        <f>'TeleOp Calculation'!I183</f>
        <v>47.94814814814815</v>
      </c>
      <c r="AH183" s="5">
        <f>'Foul Calculation'!I183</f>
        <v>0</v>
      </c>
      <c r="AJ183" s="40"/>
    </row>
    <row r="184" spans="1:36">
      <c r="A184" s="5">
        <f t="shared" si="25"/>
        <v>179</v>
      </c>
      <c r="B184" s="5">
        <f t="shared" si="26"/>
        <v>183</v>
      </c>
      <c r="C184" s="5">
        <f t="shared" si="27"/>
        <v>18.170329670329672</v>
      </c>
      <c r="D184" s="5">
        <f t="shared" si="28"/>
        <v>-32.327106227106228</v>
      </c>
      <c r="E184" s="5">
        <f t="shared" si="29"/>
        <v>0</v>
      </c>
      <c r="F184" s="5">
        <f t="shared" si="30"/>
        <v>18.017171717171721</v>
      </c>
      <c r="G184" s="5">
        <f t="shared" si="31"/>
        <v>-58.108080808080814</v>
      </c>
      <c r="H184" s="5">
        <f t="shared" si="32"/>
        <v>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5">
        <f>'Match Score and Team Input'!B184</f>
        <v>179</v>
      </c>
      <c r="AB184" s="5">
        <v>183</v>
      </c>
      <c r="AC184" s="5">
        <f>'Auto Calculation'!H184</f>
        <v>18.170329670329672</v>
      </c>
      <c r="AD184" s="5">
        <f>'TeleOp Calculation'!H184</f>
        <v>-32.327106227106228</v>
      </c>
      <c r="AE184" s="5">
        <f>'Foul Calculation'!H184</f>
        <v>0</v>
      </c>
      <c r="AF184" s="5">
        <f>'Auto Calculation'!I184</f>
        <v>18.017171717171721</v>
      </c>
      <c r="AG184" s="5">
        <f>'TeleOp Calculation'!I184</f>
        <v>-58.108080808080814</v>
      </c>
      <c r="AH184" s="5">
        <f>'Foul Calculation'!I184</f>
        <v>0</v>
      </c>
      <c r="AJ184" s="40"/>
    </row>
    <row r="185" spans="1:36">
      <c r="A185" s="5">
        <f t="shared" si="25"/>
        <v>3316</v>
      </c>
      <c r="B185" s="5">
        <f t="shared" si="26"/>
        <v>184</v>
      </c>
      <c r="C185" s="5">
        <f t="shared" si="27"/>
        <v>10.433333333333337</v>
      </c>
      <c r="D185" s="5">
        <f t="shared" si="28"/>
        <v>11.425925925925924</v>
      </c>
      <c r="E185" s="5">
        <f t="shared" si="29"/>
        <v>0</v>
      </c>
      <c r="F185" s="5">
        <f t="shared" si="30"/>
        <v>5.3319088319088337</v>
      </c>
      <c r="G185" s="5">
        <f t="shared" si="31"/>
        <v>-3.4629629629629619</v>
      </c>
      <c r="H185" s="5">
        <f t="shared" si="32"/>
        <v>0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5">
        <f>'Match Score and Team Input'!B185</f>
        <v>3316</v>
      </c>
      <c r="AB185" s="5">
        <v>184</v>
      </c>
      <c r="AC185" s="5">
        <f>'Auto Calculation'!H185</f>
        <v>10.433333333333337</v>
      </c>
      <c r="AD185" s="5">
        <f>'TeleOp Calculation'!H185</f>
        <v>11.425925925925924</v>
      </c>
      <c r="AE185" s="5">
        <f>'Foul Calculation'!H185</f>
        <v>0</v>
      </c>
      <c r="AF185" s="5">
        <f>'Auto Calculation'!I185</f>
        <v>5.3319088319088337</v>
      </c>
      <c r="AG185" s="5">
        <f>'TeleOp Calculation'!I185</f>
        <v>-3.4629629629629619</v>
      </c>
      <c r="AH185" s="5">
        <f>'Foul Calculation'!I185</f>
        <v>0</v>
      </c>
      <c r="AJ185" s="40"/>
    </row>
    <row r="186" spans="1:36">
      <c r="A186" s="5">
        <f t="shared" si="25"/>
        <v>857</v>
      </c>
      <c r="B186" s="5">
        <f t="shared" si="26"/>
        <v>185</v>
      </c>
      <c r="C186" s="5">
        <f t="shared" si="27"/>
        <v>29.6</v>
      </c>
      <c r="D186" s="5">
        <f t="shared" si="28"/>
        <v>75.833333333333329</v>
      </c>
      <c r="E186" s="5">
        <f t="shared" si="29"/>
        <v>100</v>
      </c>
      <c r="F186" s="5">
        <f t="shared" si="30"/>
        <v>-7.5381263616557774</v>
      </c>
      <c r="G186" s="5">
        <f t="shared" si="31"/>
        <v>-19.409803921568638</v>
      </c>
      <c r="H186" s="5">
        <f t="shared" si="32"/>
        <v>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5">
        <f>'Match Score and Team Input'!B186</f>
        <v>857</v>
      </c>
      <c r="AB186" s="5">
        <v>185</v>
      </c>
      <c r="AC186" s="5">
        <f>'Auto Calculation'!H186</f>
        <v>29.6</v>
      </c>
      <c r="AD186" s="5">
        <f>'TeleOp Calculation'!H186</f>
        <v>75.833333333333329</v>
      </c>
      <c r="AE186" s="5">
        <f>'Foul Calculation'!H186</f>
        <v>100</v>
      </c>
      <c r="AF186" s="5">
        <f>'Auto Calculation'!I186</f>
        <v>-7.5381263616557774</v>
      </c>
      <c r="AG186" s="5">
        <f>'TeleOp Calculation'!I186</f>
        <v>-19.409803921568638</v>
      </c>
      <c r="AH186" s="5">
        <f>'Foul Calculation'!I186</f>
        <v>0</v>
      </c>
      <c r="AJ186" s="40"/>
    </row>
    <row r="187" spans="1:36">
      <c r="A187" s="5">
        <f t="shared" si="25"/>
        <v>3683</v>
      </c>
      <c r="B187" s="5">
        <f t="shared" si="26"/>
        <v>186</v>
      </c>
      <c r="C187" s="5">
        <f t="shared" si="27"/>
        <v>35.138888888888886</v>
      </c>
      <c r="D187" s="5">
        <f t="shared" si="28"/>
        <v>44.561111111111103</v>
      </c>
      <c r="E187" s="5">
        <f t="shared" si="29"/>
        <v>0</v>
      </c>
      <c r="F187" s="5">
        <f t="shared" si="30"/>
        <v>22.166666666666664</v>
      </c>
      <c r="G187" s="5">
        <f t="shared" si="31"/>
        <v>37.885185185185179</v>
      </c>
      <c r="H187" s="5">
        <f t="shared" si="32"/>
        <v>0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5">
        <f>'Match Score and Team Input'!B187</f>
        <v>3683</v>
      </c>
      <c r="AB187" s="5">
        <v>186</v>
      </c>
      <c r="AC187" s="5">
        <f>'Auto Calculation'!H187</f>
        <v>35.138888888888886</v>
      </c>
      <c r="AD187" s="5">
        <f>'TeleOp Calculation'!H187</f>
        <v>44.561111111111103</v>
      </c>
      <c r="AE187" s="5">
        <f>'Foul Calculation'!H187</f>
        <v>0</v>
      </c>
      <c r="AF187" s="5">
        <f>'Auto Calculation'!I187</f>
        <v>22.166666666666664</v>
      </c>
      <c r="AG187" s="5">
        <f>'TeleOp Calculation'!I187</f>
        <v>37.885185185185179</v>
      </c>
      <c r="AH187" s="5">
        <f>'Foul Calculation'!I187</f>
        <v>0</v>
      </c>
      <c r="AJ187" s="40"/>
    </row>
    <row r="188" spans="1:36">
      <c r="A188" s="5">
        <f t="shared" si="25"/>
        <v>0</v>
      </c>
      <c r="B188" s="5">
        <f t="shared" si="26"/>
        <v>187</v>
      </c>
      <c r="C188" s="5" t="e">
        <f t="shared" si="27"/>
        <v>#N/A</v>
      </c>
      <c r="D188" s="5" t="e">
        <f t="shared" si="28"/>
        <v>#N/A</v>
      </c>
      <c r="E188" s="5">
        <f t="shared" si="29"/>
        <v>0</v>
      </c>
      <c r="F188" s="5" t="e">
        <f t="shared" si="30"/>
        <v>#N/A</v>
      </c>
      <c r="G188" s="5" t="e">
        <f t="shared" si="31"/>
        <v>#N/A</v>
      </c>
      <c r="H188" s="5">
        <f t="shared" si="32"/>
        <v>0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5">
        <f>'Match Score and Team Input'!B188</f>
        <v>0</v>
      </c>
      <c r="AB188" s="5">
        <v>187</v>
      </c>
      <c r="AC188" s="5" t="e">
        <f>'Auto Calculation'!H188</f>
        <v>#N/A</v>
      </c>
      <c r="AD188" s="5" t="e">
        <f>'TeleOp Calculation'!H188</f>
        <v>#N/A</v>
      </c>
      <c r="AE188" s="5">
        <f>'Foul Calculation'!H188</f>
        <v>0</v>
      </c>
      <c r="AF188" s="5" t="e">
        <f>'Auto Calculation'!I188</f>
        <v>#N/A</v>
      </c>
      <c r="AG188" s="5" t="e">
        <f>'TeleOp Calculation'!I188</f>
        <v>#N/A</v>
      </c>
      <c r="AH188" s="5">
        <f>'Foul Calculation'!I188</f>
        <v>0</v>
      </c>
      <c r="AJ188" s="40"/>
    </row>
    <row r="189" spans="1:36">
      <c r="A189" s="5">
        <f t="shared" si="25"/>
        <v>0</v>
      </c>
      <c r="B189" s="5">
        <f t="shared" si="26"/>
        <v>188</v>
      </c>
      <c r="C189" s="5" t="e">
        <f t="shared" si="27"/>
        <v>#N/A</v>
      </c>
      <c r="D189" s="5" t="e">
        <f t="shared" si="28"/>
        <v>#N/A</v>
      </c>
      <c r="E189" s="5">
        <f t="shared" si="29"/>
        <v>0</v>
      </c>
      <c r="F189" s="5" t="e">
        <f t="shared" si="30"/>
        <v>#N/A</v>
      </c>
      <c r="G189" s="5" t="e">
        <f t="shared" si="31"/>
        <v>#N/A</v>
      </c>
      <c r="H189" s="5">
        <f t="shared" si="32"/>
        <v>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5">
        <f>'Match Score and Team Input'!B189</f>
        <v>0</v>
      </c>
      <c r="AB189" s="5">
        <v>188</v>
      </c>
      <c r="AC189" s="5" t="e">
        <f>'Auto Calculation'!H189</f>
        <v>#N/A</v>
      </c>
      <c r="AD189" s="5" t="e">
        <f>'TeleOp Calculation'!H189</f>
        <v>#N/A</v>
      </c>
      <c r="AE189" s="5">
        <f>'Foul Calculation'!H189</f>
        <v>0</v>
      </c>
      <c r="AF189" s="5" t="e">
        <f>'Auto Calculation'!I189</f>
        <v>#N/A</v>
      </c>
      <c r="AG189" s="5" t="e">
        <f>'TeleOp Calculation'!I189</f>
        <v>#N/A</v>
      </c>
      <c r="AH189" s="5">
        <f>'Foul Calculation'!I189</f>
        <v>0</v>
      </c>
      <c r="AJ189" s="40"/>
    </row>
    <row r="190" spans="1:36">
      <c r="A190" s="5">
        <f t="shared" si="25"/>
        <v>0</v>
      </c>
      <c r="B190" s="5">
        <f t="shared" si="26"/>
        <v>189</v>
      </c>
      <c r="C190" s="5" t="e">
        <f t="shared" si="27"/>
        <v>#N/A</v>
      </c>
      <c r="D190" s="5" t="e">
        <f t="shared" si="28"/>
        <v>#N/A</v>
      </c>
      <c r="E190" s="5">
        <f t="shared" si="29"/>
        <v>0</v>
      </c>
      <c r="F190" s="5" t="e">
        <f t="shared" si="30"/>
        <v>#N/A</v>
      </c>
      <c r="G190" s="5" t="e">
        <f t="shared" si="31"/>
        <v>#N/A</v>
      </c>
      <c r="H190" s="5">
        <f t="shared" si="32"/>
        <v>0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5">
        <f>'Match Score and Team Input'!B190</f>
        <v>0</v>
      </c>
      <c r="AB190" s="5">
        <v>189</v>
      </c>
      <c r="AC190" s="5" t="e">
        <f>'Auto Calculation'!H190</f>
        <v>#N/A</v>
      </c>
      <c r="AD190" s="5" t="e">
        <f>'TeleOp Calculation'!H190</f>
        <v>#N/A</v>
      </c>
      <c r="AE190" s="5">
        <f>'Foul Calculation'!H190</f>
        <v>0</v>
      </c>
      <c r="AF190" s="5" t="e">
        <f>'Auto Calculation'!I190</f>
        <v>#N/A</v>
      </c>
      <c r="AG190" s="5" t="e">
        <f>'TeleOp Calculation'!I190</f>
        <v>#N/A</v>
      </c>
      <c r="AH190" s="5">
        <f>'Foul Calculation'!I190</f>
        <v>0</v>
      </c>
      <c r="AJ190" s="40"/>
    </row>
    <row r="191" spans="1:36">
      <c r="A191" s="5">
        <f t="shared" si="25"/>
        <v>0</v>
      </c>
      <c r="B191" s="5">
        <f t="shared" si="26"/>
        <v>190</v>
      </c>
      <c r="C191" s="5" t="e">
        <f t="shared" si="27"/>
        <v>#N/A</v>
      </c>
      <c r="D191" s="5" t="e">
        <f t="shared" si="28"/>
        <v>#N/A</v>
      </c>
      <c r="E191" s="5">
        <f t="shared" si="29"/>
        <v>0</v>
      </c>
      <c r="F191" s="5" t="e">
        <f t="shared" si="30"/>
        <v>#N/A</v>
      </c>
      <c r="G191" s="5" t="e">
        <f t="shared" si="31"/>
        <v>#N/A</v>
      </c>
      <c r="H191" s="5">
        <f t="shared" si="32"/>
        <v>0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5">
        <f>'Match Score and Team Input'!B191</f>
        <v>0</v>
      </c>
      <c r="AB191" s="5">
        <v>190</v>
      </c>
      <c r="AC191" s="5" t="e">
        <f>'Auto Calculation'!H191</f>
        <v>#N/A</v>
      </c>
      <c r="AD191" s="5" t="e">
        <f>'TeleOp Calculation'!H191</f>
        <v>#N/A</v>
      </c>
      <c r="AE191" s="5">
        <f>'Foul Calculation'!H191</f>
        <v>0</v>
      </c>
      <c r="AF191" s="5" t="e">
        <f>'Auto Calculation'!I191</f>
        <v>#N/A</v>
      </c>
      <c r="AG191" s="5" t="e">
        <f>'TeleOp Calculation'!I191</f>
        <v>#N/A</v>
      </c>
      <c r="AH191" s="5">
        <f>'Foul Calculation'!I191</f>
        <v>0</v>
      </c>
      <c r="AJ191" s="40"/>
    </row>
    <row r="192" spans="1:36">
      <c r="A192" s="5">
        <f t="shared" si="25"/>
        <v>0</v>
      </c>
      <c r="B192" s="5">
        <f t="shared" si="26"/>
        <v>191</v>
      </c>
      <c r="C192" s="5" t="e">
        <f t="shared" si="27"/>
        <v>#N/A</v>
      </c>
      <c r="D192" s="5" t="e">
        <f t="shared" si="28"/>
        <v>#N/A</v>
      </c>
      <c r="E192" s="5">
        <f t="shared" si="29"/>
        <v>0</v>
      </c>
      <c r="F192" s="5" t="e">
        <f t="shared" si="30"/>
        <v>#N/A</v>
      </c>
      <c r="G192" s="5" t="e">
        <f t="shared" si="31"/>
        <v>#N/A</v>
      </c>
      <c r="H192" s="5">
        <f t="shared" si="32"/>
        <v>0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5">
        <f>'Match Score and Team Input'!B192</f>
        <v>0</v>
      </c>
      <c r="AB192" s="5">
        <v>191</v>
      </c>
      <c r="AC192" s="5" t="e">
        <f>'Auto Calculation'!H192</f>
        <v>#N/A</v>
      </c>
      <c r="AD192" s="5" t="e">
        <f>'TeleOp Calculation'!H192</f>
        <v>#N/A</v>
      </c>
      <c r="AE192" s="5">
        <f>'Foul Calculation'!H192</f>
        <v>0</v>
      </c>
      <c r="AF192" s="5" t="e">
        <f>'Auto Calculation'!I192</f>
        <v>#N/A</v>
      </c>
      <c r="AG192" s="5" t="e">
        <f>'TeleOp Calculation'!I192</f>
        <v>#N/A</v>
      </c>
      <c r="AH192" s="5">
        <f>'Foul Calculation'!I192</f>
        <v>0</v>
      </c>
      <c r="AJ192" s="40"/>
    </row>
    <row r="193" spans="1:36">
      <c r="A193" s="5">
        <f t="shared" si="25"/>
        <v>0</v>
      </c>
      <c r="B193" s="5">
        <f t="shared" si="26"/>
        <v>192</v>
      </c>
      <c r="C193" s="5" t="e">
        <f t="shared" si="27"/>
        <v>#N/A</v>
      </c>
      <c r="D193" s="5" t="e">
        <f t="shared" si="28"/>
        <v>#N/A</v>
      </c>
      <c r="E193" s="5">
        <f t="shared" si="29"/>
        <v>0</v>
      </c>
      <c r="F193" s="5" t="e">
        <f t="shared" si="30"/>
        <v>#N/A</v>
      </c>
      <c r="G193" s="5" t="e">
        <f t="shared" si="31"/>
        <v>#N/A</v>
      </c>
      <c r="H193" s="5">
        <f t="shared" si="32"/>
        <v>0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5">
        <f>'Match Score and Team Input'!B193</f>
        <v>0</v>
      </c>
      <c r="AB193" s="5">
        <v>192</v>
      </c>
      <c r="AC193" s="5" t="e">
        <f>'Auto Calculation'!H193</f>
        <v>#N/A</v>
      </c>
      <c r="AD193" s="5" t="e">
        <f>'TeleOp Calculation'!H193</f>
        <v>#N/A</v>
      </c>
      <c r="AE193" s="5">
        <f>'Foul Calculation'!H193</f>
        <v>0</v>
      </c>
      <c r="AF193" s="5" t="e">
        <f>'Auto Calculation'!I193</f>
        <v>#N/A</v>
      </c>
      <c r="AG193" s="5" t="e">
        <f>'TeleOp Calculation'!I193</f>
        <v>#N/A</v>
      </c>
      <c r="AH193" s="5">
        <f>'Foul Calculation'!I193</f>
        <v>0</v>
      </c>
      <c r="AJ193" s="40"/>
    </row>
    <row r="194" spans="1:36">
      <c r="A194" s="5">
        <f t="shared" si="25"/>
        <v>0</v>
      </c>
      <c r="B194" s="5">
        <f t="shared" si="26"/>
        <v>193</v>
      </c>
      <c r="C194" s="5" t="e">
        <f t="shared" si="27"/>
        <v>#N/A</v>
      </c>
      <c r="D194" s="5" t="e">
        <f t="shared" si="28"/>
        <v>#N/A</v>
      </c>
      <c r="E194" s="5">
        <f t="shared" si="29"/>
        <v>0</v>
      </c>
      <c r="F194" s="5" t="e">
        <f t="shared" si="30"/>
        <v>#N/A</v>
      </c>
      <c r="G194" s="5" t="e">
        <f t="shared" si="31"/>
        <v>#N/A</v>
      </c>
      <c r="H194" s="5">
        <f t="shared" si="32"/>
        <v>0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5">
        <f>'Match Score and Team Input'!B194</f>
        <v>0</v>
      </c>
      <c r="AB194" s="5">
        <v>193</v>
      </c>
      <c r="AC194" s="5" t="e">
        <f>'Auto Calculation'!H194</f>
        <v>#N/A</v>
      </c>
      <c r="AD194" s="5" t="e">
        <f>'TeleOp Calculation'!H194</f>
        <v>#N/A</v>
      </c>
      <c r="AE194" s="5">
        <f>'Foul Calculation'!H194</f>
        <v>0</v>
      </c>
      <c r="AF194" s="5" t="e">
        <f>'Auto Calculation'!I194</f>
        <v>#N/A</v>
      </c>
      <c r="AG194" s="5" t="e">
        <f>'TeleOp Calculation'!I194</f>
        <v>#N/A</v>
      </c>
      <c r="AH194" s="5">
        <f>'Foul Calculation'!I194</f>
        <v>0</v>
      </c>
      <c r="AJ194" s="40"/>
    </row>
    <row r="195" spans="1:36">
      <c r="A195" s="5">
        <f t="shared" si="25"/>
        <v>0</v>
      </c>
      <c r="B195" s="5">
        <f t="shared" si="26"/>
        <v>194</v>
      </c>
      <c r="C195" s="5" t="e">
        <f t="shared" si="27"/>
        <v>#N/A</v>
      </c>
      <c r="D195" s="5" t="e">
        <f t="shared" si="28"/>
        <v>#N/A</v>
      </c>
      <c r="E195" s="5">
        <f t="shared" si="29"/>
        <v>0</v>
      </c>
      <c r="F195" s="5" t="e">
        <f t="shared" si="30"/>
        <v>#N/A</v>
      </c>
      <c r="G195" s="5" t="e">
        <f t="shared" si="31"/>
        <v>#N/A</v>
      </c>
      <c r="H195" s="5">
        <f t="shared" si="32"/>
        <v>0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5">
        <f>'Match Score and Team Input'!B195</f>
        <v>0</v>
      </c>
      <c r="AB195" s="5">
        <v>194</v>
      </c>
      <c r="AC195" s="5" t="e">
        <f>'Auto Calculation'!H195</f>
        <v>#N/A</v>
      </c>
      <c r="AD195" s="5" t="e">
        <f>'TeleOp Calculation'!H195</f>
        <v>#N/A</v>
      </c>
      <c r="AE195" s="5">
        <f>'Foul Calculation'!H195</f>
        <v>0</v>
      </c>
      <c r="AF195" s="5" t="e">
        <f>'Auto Calculation'!I195</f>
        <v>#N/A</v>
      </c>
      <c r="AG195" s="5" t="e">
        <f>'TeleOp Calculation'!I195</f>
        <v>#N/A</v>
      </c>
      <c r="AH195" s="5">
        <f>'Foul Calculation'!I195</f>
        <v>0</v>
      </c>
      <c r="AJ195" s="40"/>
    </row>
    <row r="196" spans="1:36">
      <c r="A196" s="5">
        <f t="shared" si="25"/>
        <v>0</v>
      </c>
      <c r="B196" s="5">
        <f t="shared" si="26"/>
        <v>195</v>
      </c>
      <c r="C196" s="5" t="e">
        <f t="shared" si="27"/>
        <v>#N/A</v>
      </c>
      <c r="D196" s="5" t="e">
        <f t="shared" si="28"/>
        <v>#N/A</v>
      </c>
      <c r="E196" s="5">
        <f t="shared" si="29"/>
        <v>0</v>
      </c>
      <c r="F196" s="5" t="e">
        <f t="shared" si="30"/>
        <v>#N/A</v>
      </c>
      <c r="G196" s="5" t="e">
        <f t="shared" si="31"/>
        <v>#N/A</v>
      </c>
      <c r="H196" s="5">
        <f t="shared" si="32"/>
        <v>0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5">
        <f>'Match Score and Team Input'!B196</f>
        <v>0</v>
      </c>
      <c r="AB196" s="5">
        <v>195</v>
      </c>
      <c r="AC196" s="5" t="e">
        <f>'Auto Calculation'!H196</f>
        <v>#N/A</v>
      </c>
      <c r="AD196" s="5" t="e">
        <f>'TeleOp Calculation'!H196</f>
        <v>#N/A</v>
      </c>
      <c r="AE196" s="5">
        <f>'Foul Calculation'!H196</f>
        <v>0</v>
      </c>
      <c r="AF196" s="5" t="e">
        <f>'Auto Calculation'!I196</f>
        <v>#N/A</v>
      </c>
      <c r="AG196" s="5" t="e">
        <f>'TeleOp Calculation'!I196</f>
        <v>#N/A</v>
      </c>
      <c r="AH196" s="5">
        <f>'Foul Calculation'!I196</f>
        <v>0</v>
      </c>
      <c r="AJ196" s="40"/>
    </row>
    <row r="197" spans="1:36">
      <c r="A197" s="5">
        <f t="shared" si="25"/>
        <v>0</v>
      </c>
      <c r="B197" s="5">
        <f t="shared" si="26"/>
        <v>196</v>
      </c>
      <c r="C197" s="5" t="e">
        <f t="shared" si="27"/>
        <v>#N/A</v>
      </c>
      <c r="D197" s="5" t="e">
        <f t="shared" si="28"/>
        <v>#N/A</v>
      </c>
      <c r="E197" s="5">
        <f t="shared" si="29"/>
        <v>0</v>
      </c>
      <c r="F197" s="5" t="e">
        <f t="shared" si="30"/>
        <v>#N/A</v>
      </c>
      <c r="G197" s="5" t="e">
        <f t="shared" si="31"/>
        <v>#N/A</v>
      </c>
      <c r="H197" s="5">
        <f t="shared" si="32"/>
        <v>0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5">
        <f>'Match Score and Team Input'!B197</f>
        <v>0</v>
      </c>
      <c r="AB197" s="5">
        <v>196</v>
      </c>
      <c r="AC197" s="5" t="e">
        <f>'Auto Calculation'!H197</f>
        <v>#N/A</v>
      </c>
      <c r="AD197" s="5" t="e">
        <f>'TeleOp Calculation'!H197</f>
        <v>#N/A</v>
      </c>
      <c r="AE197" s="5">
        <f>'Foul Calculation'!H197</f>
        <v>0</v>
      </c>
      <c r="AF197" s="5" t="e">
        <f>'Auto Calculation'!I197</f>
        <v>#N/A</v>
      </c>
      <c r="AG197" s="5" t="e">
        <f>'TeleOp Calculation'!I197</f>
        <v>#N/A</v>
      </c>
      <c r="AH197" s="5">
        <f>'Foul Calculation'!I197</f>
        <v>0</v>
      </c>
      <c r="AJ197" s="40"/>
    </row>
    <row r="198" spans="1:36">
      <c r="A198" s="5">
        <f t="shared" si="25"/>
        <v>0</v>
      </c>
      <c r="B198" s="5">
        <f t="shared" si="26"/>
        <v>197</v>
      </c>
      <c r="C198" s="5" t="e">
        <f t="shared" si="27"/>
        <v>#N/A</v>
      </c>
      <c r="D198" s="5" t="e">
        <f t="shared" si="28"/>
        <v>#N/A</v>
      </c>
      <c r="E198" s="5">
        <f t="shared" si="29"/>
        <v>0</v>
      </c>
      <c r="F198" s="5" t="e">
        <f t="shared" si="30"/>
        <v>#N/A</v>
      </c>
      <c r="G198" s="5" t="e">
        <f t="shared" si="31"/>
        <v>#N/A</v>
      </c>
      <c r="H198" s="5">
        <f t="shared" si="32"/>
        <v>0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5">
        <f>'Match Score and Team Input'!B198</f>
        <v>0</v>
      </c>
      <c r="AB198" s="5">
        <v>197</v>
      </c>
      <c r="AC198" s="5" t="e">
        <f>'Auto Calculation'!H198</f>
        <v>#N/A</v>
      </c>
      <c r="AD198" s="5" t="e">
        <f>'TeleOp Calculation'!H198</f>
        <v>#N/A</v>
      </c>
      <c r="AE198" s="5">
        <f>'Foul Calculation'!H198</f>
        <v>0</v>
      </c>
      <c r="AF198" s="5" t="e">
        <f>'Auto Calculation'!I198</f>
        <v>#N/A</v>
      </c>
      <c r="AG198" s="5" t="e">
        <f>'TeleOp Calculation'!I198</f>
        <v>#N/A</v>
      </c>
      <c r="AH198" s="5">
        <f>'Foul Calculation'!I198</f>
        <v>0</v>
      </c>
      <c r="AJ198" s="40"/>
    </row>
    <row r="199" spans="1:36">
      <c r="A199" s="5">
        <f t="shared" si="25"/>
        <v>0</v>
      </c>
      <c r="B199" s="5">
        <f t="shared" si="26"/>
        <v>198</v>
      </c>
      <c r="C199" s="5" t="e">
        <f t="shared" si="27"/>
        <v>#N/A</v>
      </c>
      <c r="D199" s="5" t="e">
        <f t="shared" si="28"/>
        <v>#N/A</v>
      </c>
      <c r="E199" s="5">
        <f t="shared" si="29"/>
        <v>0</v>
      </c>
      <c r="F199" s="5" t="e">
        <f t="shared" si="30"/>
        <v>#N/A</v>
      </c>
      <c r="G199" s="5" t="e">
        <f t="shared" si="31"/>
        <v>#N/A</v>
      </c>
      <c r="H199" s="5">
        <f t="shared" si="32"/>
        <v>0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5">
        <f>'Match Score and Team Input'!B199</f>
        <v>0</v>
      </c>
      <c r="AB199" s="5">
        <v>198</v>
      </c>
      <c r="AC199" s="5" t="e">
        <f>'Auto Calculation'!H199</f>
        <v>#N/A</v>
      </c>
      <c r="AD199" s="5" t="e">
        <f>'TeleOp Calculation'!H199</f>
        <v>#N/A</v>
      </c>
      <c r="AE199" s="5">
        <f>'Foul Calculation'!H199</f>
        <v>0</v>
      </c>
      <c r="AF199" s="5" t="e">
        <f>'Auto Calculation'!I199</f>
        <v>#N/A</v>
      </c>
      <c r="AG199" s="5" t="e">
        <f>'TeleOp Calculation'!I199</f>
        <v>#N/A</v>
      </c>
      <c r="AH199" s="5">
        <f>'Foul Calculation'!I199</f>
        <v>0</v>
      </c>
      <c r="AJ199" s="40"/>
    </row>
    <row r="200" spans="1:36">
      <c r="A200" s="5">
        <f t="shared" si="25"/>
        <v>0</v>
      </c>
      <c r="B200" s="5">
        <f t="shared" si="26"/>
        <v>199</v>
      </c>
      <c r="C200" s="5" t="e">
        <f t="shared" si="27"/>
        <v>#N/A</v>
      </c>
      <c r="D200" s="5" t="e">
        <f t="shared" si="28"/>
        <v>#N/A</v>
      </c>
      <c r="E200" s="5">
        <f t="shared" si="29"/>
        <v>0</v>
      </c>
      <c r="F200" s="5" t="e">
        <f t="shared" si="30"/>
        <v>#N/A</v>
      </c>
      <c r="G200" s="5" t="e">
        <f t="shared" si="31"/>
        <v>#N/A</v>
      </c>
      <c r="H200" s="5">
        <f t="shared" si="32"/>
        <v>0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5">
        <f>'Match Score and Team Input'!B200</f>
        <v>0</v>
      </c>
      <c r="AB200" s="5">
        <v>199</v>
      </c>
      <c r="AC200" s="5" t="e">
        <f>'Auto Calculation'!H200</f>
        <v>#N/A</v>
      </c>
      <c r="AD200" s="5" t="e">
        <f>'TeleOp Calculation'!H200</f>
        <v>#N/A</v>
      </c>
      <c r="AE200" s="5">
        <f>'Foul Calculation'!H200</f>
        <v>0</v>
      </c>
      <c r="AF200" s="5" t="e">
        <f>'Auto Calculation'!I200</f>
        <v>#N/A</v>
      </c>
      <c r="AG200" s="5" t="e">
        <f>'TeleOp Calculation'!I200</f>
        <v>#N/A</v>
      </c>
      <c r="AH200" s="5">
        <f>'Foul Calculation'!I200</f>
        <v>0</v>
      </c>
      <c r="AJ200" s="40"/>
    </row>
    <row r="201" spans="1:36">
      <c r="A201" s="5">
        <f t="shared" si="25"/>
        <v>0</v>
      </c>
      <c r="B201" s="5">
        <f t="shared" si="26"/>
        <v>200</v>
      </c>
      <c r="C201" s="5" t="e">
        <f t="shared" si="27"/>
        <v>#N/A</v>
      </c>
      <c r="D201" s="5" t="e">
        <f t="shared" si="28"/>
        <v>#N/A</v>
      </c>
      <c r="E201" s="5">
        <f t="shared" si="29"/>
        <v>0</v>
      </c>
      <c r="F201" s="5" t="e">
        <f t="shared" si="30"/>
        <v>#N/A</v>
      </c>
      <c r="G201" s="5" t="e">
        <f t="shared" si="31"/>
        <v>#N/A</v>
      </c>
      <c r="H201" s="5">
        <f t="shared" si="32"/>
        <v>0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5">
        <f>'Match Score and Team Input'!B201</f>
        <v>0</v>
      </c>
      <c r="AB201" s="5">
        <v>200</v>
      </c>
      <c r="AC201" s="5" t="e">
        <f>'Auto Calculation'!H201</f>
        <v>#N/A</v>
      </c>
      <c r="AD201" s="5" t="e">
        <f>'TeleOp Calculation'!H201</f>
        <v>#N/A</v>
      </c>
      <c r="AE201" s="5">
        <f>'Foul Calculation'!H201</f>
        <v>0</v>
      </c>
      <c r="AF201" s="5" t="e">
        <f>'Auto Calculation'!I201</f>
        <v>#N/A</v>
      </c>
      <c r="AG201" s="5" t="e">
        <f>'TeleOp Calculation'!I201</f>
        <v>#N/A</v>
      </c>
      <c r="AH201" s="5">
        <f>'Foul Calculation'!I201</f>
        <v>0</v>
      </c>
      <c r="AJ201" s="40"/>
    </row>
    <row r="202" spans="1:36">
      <c r="A202" s="5">
        <f t="shared" si="25"/>
        <v>67</v>
      </c>
      <c r="B202" s="5">
        <f t="shared" si="26"/>
        <v>1</v>
      </c>
      <c r="C202" s="5">
        <f t="shared" si="27"/>
        <v>-6.8518518518518547</v>
      </c>
      <c r="D202" s="5">
        <f t="shared" si="28"/>
        <v>-31.296296296296305</v>
      </c>
      <c r="E202" s="5">
        <f t="shared" si="29"/>
        <v>0</v>
      </c>
      <c r="F202" s="5">
        <f t="shared" si="30"/>
        <v>-14.150326797385617</v>
      </c>
      <c r="G202" s="5">
        <f t="shared" si="31"/>
        <v>37.81808278867102</v>
      </c>
      <c r="H202" s="5">
        <f t="shared" si="32"/>
        <v>0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5">
        <f>'Match Score and Team Input'!C2</f>
        <v>67</v>
      </c>
      <c r="AB202" s="5">
        <v>1</v>
      </c>
      <c r="AC202" s="5">
        <f t="shared" ref="AC202:AH211" si="33">AC2</f>
        <v>-6.8518518518518547</v>
      </c>
      <c r="AD202" s="5">
        <f t="shared" si="33"/>
        <v>-31.296296296296305</v>
      </c>
      <c r="AE202" s="5">
        <f t="shared" si="33"/>
        <v>0</v>
      </c>
      <c r="AF202" s="5">
        <f t="shared" si="33"/>
        <v>-14.150326797385617</v>
      </c>
      <c r="AG202" s="5">
        <f t="shared" si="33"/>
        <v>37.81808278867102</v>
      </c>
      <c r="AH202" s="5">
        <f t="shared" si="33"/>
        <v>0</v>
      </c>
      <c r="AJ202" s="40"/>
    </row>
    <row r="203" spans="1:36">
      <c r="A203" s="5">
        <f t="shared" si="25"/>
        <v>67</v>
      </c>
      <c r="B203" s="5">
        <f t="shared" si="26"/>
        <v>2</v>
      </c>
      <c r="C203" s="5">
        <f t="shared" si="27"/>
        <v>-6.8518518518518547</v>
      </c>
      <c r="D203" s="5">
        <f t="shared" si="28"/>
        <v>-1.2962962962963047</v>
      </c>
      <c r="E203" s="5">
        <f t="shared" si="29"/>
        <v>90</v>
      </c>
      <c r="F203" s="5">
        <f t="shared" si="30"/>
        <v>5.8496732026143832</v>
      </c>
      <c r="G203" s="5">
        <f t="shared" si="31"/>
        <v>46.81808278867102</v>
      </c>
      <c r="H203" s="5">
        <f t="shared" si="32"/>
        <v>0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5">
        <f>'Match Score and Team Input'!C3</f>
        <v>67</v>
      </c>
      <c r="AB203" s="5">
        <v>2</v>
      </c>
      <c r="AC203" s="5">
        <f t="shared" si="33"/>
        <v>-6.8518518518518547</v>
      </c>
      <c r="AD203" s="5">
        <f t="shared" si="33"/>
        <v>-1.2962962962963047</v>
      </c>
      <c r="AE203" s="5">
        <f t="shared" si="33"/>
        <v>90</v>
      </c>
      <c r="AF203" s="5">
        <f t="shared" si="33"/>
        <v>5.8496732026143832</v>
      </c>
      <c r="AG203" s="5">
        <f t="shared" si="33"/>
        <v>46.81808278867102</v>
      </c>
      <c r="AH203" s="5">
        <f t="shared" si="33"/>
        <v>0</v>
      </c>
      <c r="AJ203" s="40"/>
    </row>
    <row r="204" spans="1:36">
      <c r="A204" s="5">
        <f t="shared" si="25"/>
        <v>67</v>
      </c>
      <c r="B204" s="5">
        <f t="shared" si="26"/>
        <v>3</v>
      </c>
      <c r="C204" s="5">
        <f t="shared" si="27"/>
        <v>-6.8518518518518547</v>
      </c>
      <c r="D204" s="5">
        <f t="shared" si="28"/>
        <v>-81.296296296296305</v>
      </c>
      <c r="E204" s="5">
        <f t="shared" si="29"/>
        <v>0</v>
      </c>
      <c r="F204" s="5">
        <f t="shared" si="30"/>
        <v>26.996732026143789</v>
      </c>
      <c r="G204" s="5">
        <f t="shared" si="31"/>
        <v>61.419389978213502</v>
      </c>
      <c r="H204" s="5">
        <f t="shared" si="32"/>
        <v>0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5">
        <f>'Match Score and Team Input'!C4</f>
        <v>67</v>
      </c>
      <c r="AB204" s="5">
        <v>3</v>
      </c>
      <c r="AC204" s="5">
        <f t="shared" si="33"/>
        <v>-6.8518518518518547</v>
      </c>
      <c r="AD204" s="5">
        <f t="shared" si="33"/>
        <v>-81.296296296296305</v>
      </c>
      <c r="AE204" s="5">
        <f t="shared" si="33"/>
        <v>0</v>
      </c>
      <c r="AF204" s="5">
        <f t="shared" si="33"/>
        <v>26.996732026143789</v>
      </c>
      <c r="AG204" s="5">
        <f t="shared" si="33"/>
        <v>61.419389978213502</v>
      </c>
      <c r="AH204" s="5">
        <f t="shared" si="33"/>
        <v>0</v>
      </c>
      <c r="AJ204" s="40" t="e">
        <f>#REF!</f>
        <v>#REF!</v>
      </c>
    </row>
    <row r="205" spans="1:36">
      <c r="A205" s="5">
        <f t="shared" ref="A205:A268" si="34">AA205</f>
        <v>4488</v>
      </c>
      <c r="B205" s="5">
        <f t="shared" ref="B205:B268" si="35">AB205</f>
        <v>4</v>
      </c>
      <c r="C205" s="5">
        <f t="shared" ref="C205:C268" si="36">AC205</f>
        <v>-13.003267973856211</v>
      </c>
      <c r="D205" s="5">
        <f t="shared" ref="D205:D268" si="37">AD205</f>
        <v>-37.580610021786498</v>
      </c>
      <c r="E205" s="5">
        <f t="shared" ref="E205:E268" si="38">AE205</f>
        <v>0</v>
      </c>
      <c r="F205" s="5">
        <f t="shared" ref="F205:F268" si="39">AF205</f>
        <v>-14.602106227106233</v>
      </c>
      <c r="G205" s="5">
        <f t="shared" ref="G205:G268" si="40">AG205</f>
        <v>9.0979853479853432</v>
      </c>
      <c r="H205" s="5">
        <f t="shared" ref="H205:H268" si="41">AH205</f>
        <v>0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5">
        <f>'Match Score and Team Input'!C5</f>
        <v>4488</v>
      </c>
      <c r="AB205" s="5">
        <v>4</v>
      </c>
      <c r="AC205" s="5">
        <f t="shared" si="33"/>
        <v>-13.003267973856211</v>
      </c>
      <c r="AD205" s="5">
        <f t="shared" si="33"/>
        <v>-37.580610021786498</v>
      </c>
      <c r="AE205" s="5">
        <f t="shared" si="33"/>
        <v>0</v>
      </c>
      <c r="AF205" s="5">
        <f t="shared" si="33"/>
        <v>-14.602106227106233</v>
      </c>
      <c r="AG205" s="5">
        <f t="shared" si="33"/>
        <v>9.0979853479853432</v>
      </c>
      <c r="AH205" s="5">
        <f t="shared" si="33"/>
        <v>0</v>
      </c>
      <c r="AJ205" s="40" t="e">
        <f>#REF!</f>
        <v>#REF!</v>
      </c>
    </row>
    <row r="206" spans="1:36">
      <c r="A206" s="5">
        <f t="shared" si="34"/>
        <v>4488</v>
      </c>
      <c r="B206" s="5">
        <f t="shared" si="35"/>
        <v>5</v>
      </c>
      <c r="C206" s="5">
        <f t="shared" si="36"/>
        <v>-13.003267973856211</v>
      </c>
      <c r="D206" s="5">
        <f t="shared" si="37"/>
        <v>12.419389978213502</v>
      </c>
      <c r="E206" s="5">
        <f t="shared" si="38"/>
        <v>50</v>
      </c>
      <c r="F206" s="5">
        <f t="shared" si="39"/>
        <v>20.397893772893767</v>
      </c>
      <c r="G206" s="5">
        <f t="shared" si="40"/>
        <v>-3.9020146520146568</v>
      </c>
      <c r="H206" s="5">
        <f t="shared" si="41"/>
        <v>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5">
        <f>'Match Score and Team Input'!C6</f>
        <v>4488</v>
      </c>
      <c r="AB206" s="5">
        <v>5</v>
      </c>
      <c r="AC206" s="5">
        <f t="shared" si="33"/>
        <v>-13.003267973856211</v>
      </c>
      <c r="AD206" s="5">
        <f t="shared" si="33"/>
        <v>12.419389978213502</v>
      </c>
      <c r="AE206" s="5">
        <f t="shared" si="33"/>
        <v>50</v>
      </c>
      <c r="AF206" s="5">
        <f t="shared" si="33"/>
        <v>20.397893772893767</v>
      </c>
      <c r="AG206" s="5">
        <f t="shared" si="33"/>
        <v>-3.9020146520146568</v>
      </c>
      <c r="AH206" s="5">
        <f t="shared" si="33"/>
        <v>0</v>
      </c>
      <c r="AJ206" s="40" t="e">
        <f>#REF!</f>
        <v>#REF!</v>
      </c>
    </row>
    <row r="207" spans="1:36">
      <c r="A207" s="5">
        <f t="shared" si="34"/>
        <v>148</v>
      </c>
      <c r="B207" s="5">
        <f t="shared" si="35"/>
        <v>6</v>
      </c>
      <c r="C207" s="5">
        <f t="shared" si="36"/>
        <v>19.439393939393945</v>
      </c>
      <c r="D207" s="5">
        <f t="shared" si="37"/>
        <v>58.850649350649348</v>
      </c>
      <c r="E207" s="5">
        <f t="shared" si="38"/>
        <v>0</v>
      </c>
      <c r="F207" s="5">
        <f t="shared" si="39"/>
        <v>13.148148148148145</v>
      </c>
      <c r="G207" s="5">
        <f t="shared" si="40"/>
        <v>8.7037037037036953</v>
      </c>
      <c r="H207" s="5">
        <f t="shared" si="41"/>
        <v>50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5">
        <f>'Match Score and Team Input'!C7</f>
        <v>148</v>
      </c>
      <c r="AB207" s="5">
        <v>6</v>
      </c>
      <c r="AC207" s="5">
        <f t="shared" si="33"/>
        <v>19.439393939393945</v>
      </c>
      <c r="AD207" s="5">
        <f t="shared" si="33"/>
        <v>58.850649350649348</v>
      </c>
      <c r="AE207" s="5">
        <f t="shared" si="33"/>
        <v>0</v>
      </c>
      <c r="AF207" s="5">
        <f t="shared" si="33"/>
        <v>13.148148148148145</v>
      </c>
      <c r="AG207" s="5">
        <f t="shared" si="33"/>
        <v>8.7037037037036953</v>
      </c>
      <c r="AH207" s="5">
        <f t="shared" si="33"/>
        <v>50</v>
      </c>
      <c r="AJ207" s="40" t="e">
        <f>#REF!</f>
        <v>#REF!</v>
      </c>
    </row>
    <row r="208" spans="1:36">
      <c r="A208" s="5">
        <f t="shared" si="34"/>
        <v>4488</v>
      </c>
      <c r="B208" s="5">
        <f t="shared" si="35"/>
        <v>7</v>
      </c>
      <c r="C208" s="5">
        <f t="shared" si="36"/>
        <v>-13.003267973856211</v>
      </c>
      <c r="D208" s="5">
        <f t="shared" si="37"/>
        <v>-28.580610021786498</v>
      </c>
      <c r="E208" s="5">
        <f t="shared" si="38"/>
        <v>0</v>
      </c>
      <c r="F208" s="5">
        <f t="shared" si="39"/>
        <v>9.3264652014651972</v>
      </c>
      <c r="G208" s="5">
        <f t="shared" si="40"/>
        <v>15.383699633699635</v>
      </c>
      <c r="H208" s="5">
        <f t="shared" si="41"/>
        <v>0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5">
        <f>'Match Score and Team Input'!C8</f>
        <v>4488</v>
      </c>
      <c r="AB208" s="5">
        <v>7</v>
      </c>
      <c r="AC208" s="5">
        <f t="shared" si="33"/>
        <v>-13.003267973856211</v>
      </c>
      <c r="AD208" s="5">
        <f t="shared" si="33"/>
        <v>-28.580610021786498</v>
      </c>
      <c r="AE208" s="5">
        <f t="shared" si="33"/>
        <v>0</v>
      </c>
      <c r="AF208" s="5">
        <f t="shared" si="33"/>
        <v>9.3264652014651972</v>
      </c>
      <c r="AG208" s="5">
        <f t="shared" si="33"/>
        <v>15.383699633699635</v>
      </c>
      <c r="AH208" s="5">
        <f t="shared" si="33"/>
        <v>0</v>
      </c>
      <c r="AJ208" s="40" t="e">
        <f>#REF!</f>
        <v>#REF!</v>
      </c>
    </row>
    <row r="209" spans="1:36">
      <c r="A209" s="5">
        <f t="shared" si="34"/>
        <v>148</v>
      </c>
      <c r="B209" s="5">
        <f t="shared" si="35"/>
        <v>8</v>
      </c>
      <c r="C209" s="5">
        <f t="shared" si="36"/>
        <v>19.628205128205131</v>
      </c>
      <c r="D209" s="5">
        <f t="shared" si="37"/>
        <v>19.214285714285722</v>
      </c>
      <c r="E209" s="5">
        <f t="shared" si="38"/>
        <v>0</v>
      </c>
      <c r="F209" s="5">
        <f t="shared" si="39"/>
        <v>-6.8518518518518547</v>
      </c>
      <c r="G209" s="5">
        <f t="shared" si="40"/>
        <v>-21.296296296296305</v>
      </c>
      <c r="H209" s="5">
        <f t="shared" si="41"/>
        <v>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5">
        <f>'Match Score and Team Input'!C9</f>
        <v>148</v>
      </c>
      <c r="AB209" s="5">
        <v>8</v>
      </c>
      <c r="AC209" s="5">
        <f t="shared" si="33"/>
        <v>19.628205128205131</v>
      </c>
      <c r="AD209" s="5">
        <f t="shared" si="33"/>
        <v>19.214285714285722</v>
      </c>
      <c r="AE209" s="5">
        <f t="shared" si="33"/>
        <v>0</v>
      </c>
      <c r="AF209" s="5">
        <f t="shared" si="33"/>
        <v>-6.8518518518518547</v>
      </c>
      <c r="AG209" s="5">
        <f t="shared" si="33"/>
        <v>-21.296296296296305</v>
      </c>
      <c r="AH209" s="5">
        <f t="shared" si="33"/>
        <v>0</v>
      </c>
      <c r="AJ209" s="40" t="e">
        <f>#REF!</f>
        <v>#REF!</v>
      </c>
    </row>
    <row r="210" spans="1:36">
      <c r="A210" s="5">
        <f t="shared" si="34"/>
        <v>1310</v>
      </c>
      <c r="B210" s="5">
        <f t="shared" si="35"/>
        <v>9</v>
      </c>
      <c r="C210" s="5">
        <f t="shared" si="36"/>
        <v>-10.673534798534803</v>
      </c>
      <c r="D210" s="5">
        <f t="shared" si="37"/>
        <v>35.383699633699635</v>
      </c>
      <c r="E210" s="5">
        <f t="shared" si="38"/>
        <v>0</v>
      </c>
      <c r="F210" s="5">
        <f t="shared" si="39"/>
        <v>-18.644688644688642</v>
      </c>
      <c r="G210" s="5">
        <f t="shared" si="40"/>
        <v>33.525641025641022</v>
      </c>
      <c r="H210" s="5">
        <f t="shared" si="41"/>
        <v>20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5">
        <f>'Match Score and Team Input'!C10</f>
        <v>1310</v>
      </c>
      <c r="AB210" s="5">
        <v>9</v>
      </c>
      <c r="AC210" s="5">
        <f t="shared" si="33"/>
        <v>-10.673534798534803</v>
      </c>
      <c r="AD210" s="5">
        <f t="shared" si="33"/>
        <v>35.383699633699635</v>
      </c>
      <c r="AE210" s="5">
        <f t="shared" si="33"/>
        <v>0</v>
      </c>
      <c r="AF210" s="5">
        <f t="shared" si="33"/>
        <v>-18.644688644688642</v>
      </c>
      <c r="AG210" s="5">
        <f t="shared" si="33"/>
        <v>33.525641025641022</v>
      </c>
      <c r="AH210" s="5">
        <f t="shared" si="33"/>
        <v>20</v>
      </c>
      <c r="AJ210" s="40" t="e">
        <f>#REF!</f>
        <v>#REF!</v>
      </c>
    </row>
    <row r="211" spans="1:36">
      <c r="A211" s="5">
        <f t="shared" si="34"/>
        <v>4488</v>
      </c>
      <c r="B211" s="5">
        <f t="shared" si="35"/>
        <v>10</v>
      </c>
      <c r="C211" s="5">
        <f t="shared" si="36"/>
        <v>7.5359477124183059</v>
      </c>
      <c r="D211" s="5">
        <f t="shared" si="37"/>
        <v>-22.75054466230938</v>
      </c>
      <c r="E211" s="5">
        <f t="shared" si="38"/>
        <v>0</v>
      </c>
      <c r="F211" s="5">
        <f t="shared" si="39"/>
        <v>-10.805555555555557</v>
      </c>
      <c r="G211" s="5">
        <f t="shared" si="40"/>
        <v>2.5277777777777857</v>
      </c>
      <c r="H211" s="5">
        <f t="shared" si="41"/>
        <v>50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5">
        <f>'Match Score and Team Input'!C11</f>
        <v>4488</v>
      </c>
      <c r="AB211" s="5">
        <v>10</v>
      </c>
      <c r="AC211" s="5">
        <f t="shared" si="33"/>
        <v>7.5359477124183059</v>
      </c>
      <c r="AD211" s="5">
        <f t="shared" si="33"/>
        <v>-22.75054466230938</v>
      </c>
      <c r="AE211" s="5">
        <f t="shared" si="33"/>
        <v>0</v>
      </c>
      <c r="AF211" s="5">
        <f t="shared" si="33"/>
        <v>-10.805555555555557</v>
      </c>
      <c r="AG211" s="5">
        <f t="shared" si="33"/>
        <v>2.5277777777777857</v>
      </c>
      <c r="AH211" s="5">
        <f t="shared" si="33"/>
        <v>50</v>
      </c>
      <c r="AJ211" s="40" t="e">
        <f>#REF!</f>
        <v>#REF!</v>
      </c>
    </row>
    <row r="212" spans="1:36">
      <c r="A212" s="5">
        <f t="shared" si="34"/>
        <v>179</v>
      </c>
      <c r="B212" s="5">
        <f t="shared" si="35"/>
        <v>11</v>
      </c>
      <c r="C212" s="5">
        <f t="shared" si="36"/>
        <v>4.6573426573426531</v>
      </c>
      <c r="D212" s="5">
        <f t="shared" si="37"/>
        <v>-29.960372960372951</v>
      </c>
      <c r="E212" s="5">
        <f t="shared" si="38"/>
        <v>0</v>
      </c>
      <c r="F212" s="5">
        <f t="shared" si="39"/>
        <v>-6.8518518518518547</v>
      </c>
      <c r="G212" s="5">
        <f t="shared" si="40"/>
        <v>-11.296296296296305</v>
      </c>
      <c r="H212" s="5">
        <f t="shared" si="41"/>
        <v>0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5">
        <f>'Match Score and Team Input'!C12</f>
        <v>179</v>
      </c>
      <c r="AB212" s="5">
        <v>11</v>
      </c>
      <c r="AC212" s="5">
        <f t="shared" ref="AC212:AH221" si="42">AC12</f>
        <v>4.6573426573426531</v>
      </c>
      <c r="AD212" s="5">
        <f t="shared" si="42"/>
        <v>-29.960372960372951</v>
      </c>
      <c r="AE212" s="5">
        <f t="shared" si="42"/>
        <v>0</v>
      </c>
      <c r="AF212" s="5">
        <f t="shared" si="42"/>
        <v>-6.8518518518518547</v>
      </c>
      <c r="AG212" s="5">
        <f t="shared" si="42"/>
        <v>-11.296296296296305</v>
      </c>
      <c r="AH212" s="5">
        <f t="shared" si="42"/>
        <v>0</v>
      </c>
      <c r="AJ212" s="40" t="e">
        <f>#REF!</f>
        <v>#REF!</v>
      </c>
    </row>
    <row r="213" spans="1:36">
      <c r="A213" s="5">
        <f t="shared" si="34"/>
        <v>494</v>
      </c>
      <c r="B213" s="5">
        <f t="shared" si="35"/>
        <v>12</v>
      </c>
      <c r="C213" s="5">
        <f t="shared" si="36"/>
        <v>8.4583333333333286</v>
      </c>
      <c r="D213" s="5">
        <f t="shared" si="37"/>
        <v>21.154761904761898</v>
      </c>
      <c r="E213" s="5">
        <f t="shared" si="38"/>
        <v>0</v>
      </c>
      <c r="F213" s="5">
        <f t="shared" si="39"/>
        <v>-18.644688644688642</v>
      </c>
      <c r="G213" s="5">
        <f t="shared" si="40"/>
        <v>-25.474358974358978</v>
      </c>
      <c r="H213" s="5">
        <f t="shared" si="41"/>
        <v>0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5">
        <f>'Match Score and Team Input'!C13</f>
        <v>494</v>
      </c>
      <c r="AB213" s="5">
        <v>12</v>
      </c>
      <c r="AC213" s="5">
        <f t="shared" si="42"/>
        <v>8.4583333333333286</v>
      </c>
      <c r="AD213" s="5">
        <f t="shared" si="42"/>
        <v>21.154761904761898</v>
      </c>
      <c r="AE213" s="5">
        <f t="shared" si="42"/>
        <v>0</v>
      </c>
      <c r="AF213" s="5">
        <f t="shared" si="42"/>
        <v>-18.644688644688642</v>
      </c>
      <c r="AG213" s="5">
        <f t="shared" si="42"/>
        <v>-25.474358974358978</v>
      </c>
      <c r="AH213" s="5">
        <f t="shared" si="42"/>
        <v>0</v>
      </c>
      <c r="AJ213" s="40" t="e">
        <f>#REF!</f>
        <v>#REF!</v>
      </c>
    </row>
    <row r="214" spans="1:36">
      <c r="A214" s="5">
        <f t="shared" si="34"/>
        <v>4488</v>
      </c>
      <c r="B214" s="5">
        <f t="shared" si="35"/>
        <v>13</v>
      </c>
      <c r="C214" s="5">
        <f t="shared" si="36"/>
        <v>6.9967320261437891</v>
      </c>
      <c r="D214" s="5">
        <f t="shared" si="37"/>
        <v>31.419389978213502</v>
      </c>
      <c r="E214" s="5">
        <f t="shared" si="38"/>
        <v>0</v>
      </c>
      <c r="F214" s="5">
        <f t="shared" si="39"/>
        <v>-5.8055555555555571</v>
      </c>
      <c r="G214" s="5">
        <f t="shared" si="40"/>
        <v>20.527777777777786</v>
      </c>
      <c r="H214" s="5">
        <f t="shared" si="41"/>
        <v>0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5">
        <f>'Match Score and Team Input'!C14</f>
        <v>4488</v>
      </c>
      <c r="AB214" s="5">
        <v>13</v>
      </c>
      <c r="AC214" s="5">
        <f t="shared" si="42"/>
        <v>6.9967320261437891</v>
      </c>
      <c r="AD214" s="5">
        <f t="shared" si="42"/>
        <v>31.419389978213502</v>
      </c>
      <c r="AE214" s="5">
        <f t="shared" si="42"/>
        <v>0</v>
      </c>
      <c r="AF214" s="5">
        <f t="shared" si="42"/>
        <v>-5.8055555555555571</v>
      </c>
      <c r="AG214" s="5">
        <f t="shared" si="42"/>
        <v>20.527777777777786</v>
      </c>
      <c r="AH214" s="5">
        <f t="shared" si="42"/>
        <v>0</v>
      </c>
      <c r="AJ214" s="40" t="e">
        <f>#REF!</f>
        <v>#REF!</v>
      </c>
    </row>
    <row r="215" spans="1:36">
      <c r="A215" s="5">
        <f t="shared" si="34"/>
        <v>862</v>
      </c>
      <c r="B215" s="5">
        <f t="shared" si="35"/>
        <v>14</v>
      </c>
      <c r="C215" s="5">
        <f t="shared" si="36"/>
        <v>15.106837606837608</v>
      </c>
      <c r="D215" s="5">
        <f t="shared" si="37"/>
        <v>40.309829059829056</v>
      </c>
      <c r="E215" s="5">
        <f t="shared" si="38"/>
        <v>0</v>
      </c>
      <c r="F215" s="5">
        <f t="shared" si="39"/>
        <v>-6.8518518518518547</v>
      </c>
      <c r="G215" s="5">
        <f t="shared" si="40"/>
        <v>67.703703703703695</v>
      </c>
      <c r="H215" s="5">
        <f t="shared" si="41"/>
        <v>0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5">
        <f>'Match Score and Team Input'!C15</f>
        <v>862</v>
      </c>
      <c r="AB215" s="5">
        <v>14</v>
      </c>
      <c r="AC215" s="5">
        <f t="shared" si="42"/>
        <v>15.106837606837608</v>
      </c>
      <c r="AD215" s="5">
        <f t="shared" si="42"/>
        <v>40.309829059829056</v>
      </c>
      <c r="AE215" s="5">
        <f t="shared" si="42"/>
        <v>0</v>
      </c>
      <c r="AF215" s="5">
        <f t="shared" si="42"/>
        <v>-6.8518518518518547</v>
      </c>
      <c r="AG215" s="5">
        <f t="shared" si="42"/>
        <v>67.703703703703695</v>
      </c>
      <c r="AH215" s="5">
        <f t="shared" si="42"/>
        <v>0</v>
      </c>
      <c r="AJ215" s="40" t="e">
        <f>#REF!</f>
        <v>#REF!</v>
      </c>
    </row>
    <row r="216" spans="1:36">
      <c r="A216" s="5">
        <f t="shared" si="34"/>
        <v>148</v>
      </c>
      <c r="B216" s="5">
        <f t="shared" si="35"/>
        <v>15</v>
      </c>
      <c r="C216" s="5">
        <f t="shared" si="36"/>
        <v>-15.371794871794869</v>
      </c>
      <c r="D216" s="5">
        <f t="shared" si="37"/>
        <v>0.21428571428572241</v>
      </c>
      <c r="E216" s="5">
        <f t="shared" si="38"/>
        <v>0</v>
      </c>
      <c r="F216" s="5">
        <f t="shared" si="39"/>
        <v>-16.222222222222229</v>
      </c>
      <c r="G216" s="5">
        <f t="shared" si="40"/>
        <v>-30.777777777777771</v>
      </c>
      <c r="H216" s="5">
        <f t="shared" si="41"/>
        <v>20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5">
        <f>'Match Score and Team Input'!C16</f>
        <v>148</v>
      </c>
      <c r="AB216" s="5">
        <v>15</v>
      </c>
      <c r="AC216" s="5">
        <f t="shared" si="42"/>
        <v>-15.371794871794869</v>
      </c>
      <c r="AD216" s="5">
        <f t="shared" si="42"/>
        <v>0.21428571428572241</v>
      </c>
      <c r="AE216" s="5">
        <f t="shared" si="42"/>
        <v>0</v>
      </c>
      <c r="AF216" s="5">
        <f t="shared" si="42"/>
        <v>-16.222222222222229</v>
      </c>
      <c r="AG216" s="5">
        <f t="shared" si="42"/>
        <v>-30.777777777777771</v>
      </c>
      <c r="AH216" s="5">
        <f t="shared" si="42"/>
        <v>20</v>
      </c>
      <c r="AJ216" s="40" t="e">
        <f>#REF!</f>
        <v>#REF!</v>
      </c>
    </row>
    <row r="217" spans="1:36">
      <c r="A217" s="5">
        <f t="shared" si="34"/>
        <v>494</v>
      </c>
      <c r="B217" s="5">
        <f t="shared" si="35"/>
        <v>16</v>
      </c>
      <c r="C217" s="5">
        <f t="shared" si="36"/>
        <v>-11.541666666666671</v>
      </c>
      <c r="D217" s="5">
        <f t="shared" si="37"/>
        <v>-18.845238095238102</v>
      </c>
      <c r="E217" s="5">
        <f t="shared" si="38"/>
        <v>0</v>
      </c>
      <c r="F217" s="5">
        <f t="shared" si="39"/>
        <v>10.355311355311358</v>
      </c>
      <c r="G217" s="5">
        <f t="shared" si="40"/>
        <v>-25.474358974358978</v>
      </c>
      <c r="H217" s="5">
        <f t="shared" si="41"/>
        <v>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5">
        <f>'Match Score and Team Input'!C17</f>
        <v>494</v>
      </c>
      <c r="AB217" s="5">
        <v>16</v>
      </c>
      <c r="AC217" s="5">
        <f t="shared" si="42"/>
        <v>-11.541666666666671</v>
      </c>
      <c r="AD217" s="5">
        <f t="shared" si="42"/>
        <v>-18.845238095238102</v>
      </c>
      <c r="AE217" s="5">
        <f t="shared" si="42"/>
        <v>0</v>
      </c>
      <c r="AF217" s="5">
        <f t="shared" si="42"/>
        <v>10.355311355311358</v>
      </c>
      <c r="AG217" s="5">
        <f t="shared" si="42"/>
        <v>-25.474358974358978</v>
      </c>
      <c r="AH217" s="5">
        <f t="shared" si="42"/>
        <v>0</v>
      </c>
      <c r="AJ217" s="40" t="e">
        <f>#REF!</f>
        <v>#REF!</v>
      </c>
    </row>
    <row r="218" spans="1:36">
      <c r="A218" s="5">
        <f t="shared" si="34"/>
        <v>4488</v>
      </c>
      <c r="B218" s="5">
        <f t="shared" si="35"/>
        <v>17</v>
      </c>
      <c r="C218" s="5">
        <f t="shared" si="36"/>
        <v>-18.003267973856211</v>
      </c>
      <c r="D218" s="5">
        <f t="shared" si="37"/>
        <v>-36.580610021786498</v>
      </c>
      <c r="E218" s="5">
        <f t="shared" si="38"/>
        <v>0</v>
      </c>
      <c r="F218" s="5">
        <f t="shared" si="39"/>
        <v>-5.8055555555555571</v>
      </c>
      <c r="G218" s="5">
        <f t="shared" si="40"/>
        <v>13.527777777777786</v>
      </c>
      <c r="H218" s="5">
        <f t="shared" si="41"/>
        <v>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5">
        <f>'Match Score and Team Input'!C18</f>
        <v>4488</v>
      </c>
      <c r="AB218" s="5">
        <v>17</v>
      </c>
      <c r="AC218" s="5">
        <f t="shared" si="42"/>
        <v>-18.003267973856211</v>
      </c>
      <c r="AD218" s="5">
        <f t="shared" si="42"/>
        <v>-36.580610021786498</v>
      </c>
      <c r="AE218" s="5">
        <f t="shared" si="42"/>
        <v>0</v>
      </c>
      <c r="AF218" s="5">
        <f t="shared" si="42"/>
        <v>-5.8055555555555571</v>
      </c>
      <c r="AG218" s="5">
        <f t="shared" si="42"/>
        <v>13.527777777777786</v>
      </c>
      <c r="AH218" s="5">
        <f t="shared" si="42"/>
        <v>0</v>
      </c>
      <c r="AJ218" s="40" t="e">
        <f>#REF!</f>
        <v>#REF!</v>
      </c>
    </row>
    <row r="219" spans="1:36">
      <c r="A219" s="5">
        <f t="shared" si="34"/>
        <v>862</v>
      </c>
      <c r="B219" s="5">
        <f t="shared" si="35"/>
        <v>18</v>
      </c>
      <c r="C219" s="5">
        <f t="shared" si="36"/>
        <v>-4.8931623931623918</v>
      </c>
      <c r="D219" s="5">
        <f t="shared" si="37"/>
        <v>29.309829059829056</v>
      </c>
      <c r="E219" s="5">
        <f t="shared" si="38"/>
        <v>0</v>
      </c>
      <c r="F219" s="5">
        <f t="shared" si="39"/>
        <v>-6.8518518518518547</v>
      </c>
      <c r="G219" s="5">
        <f t="shared" si="40"/>
        <v>26.703703703703695</v>
      </c>
      <c r="H219" s="5">
        <f t="shared" si="41"/>
        <v>50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5">
        <f>'Match Score and Team Input'!C19</f>
        <v>862</v>
      </c>
      <c r="AB219" s="5">
        <v>18</v>
      </c>
      <c r="AC219" s="5">
        <f t="shared" si="42"/>
        <v>-4.8931623931623918</v>
      </c>
      <c r="AD219" s="5">
        <f t="shared" si="42"/>
        <v>29.309829059829056</v>
      </c>
      <c r="AE219" s="5">
        <f t="shared" si="42"/>
        <v>0</v>
      </c>
      <c r="AF219" s="5">
        <f t="shared" si="42"/>
        <v>-6.8518518518518547</v>
      </c>
      <c r="AG219" s="5">
        <f t="shared" si="42"/>
        <v>26.703703703703695</v>
      </c>
      <c r="AH219" s="5">
        <f t="shared" si="42"/>
        <v>50</v>
      </c>
      <c r="AJ219" s="40" t="e">
        <f>#REF!</f>
        <v>#REF!</v>
      </c>
    </row>
    <row r="220" spans="1:36">
      <c r="A220" s="5">
        <f t="shared" si="34"/>
        <v>148</v>
      </c>
      <c r="B220" s="5">
        <f t="shared" si="35"/>
        <v>19</v>
      </c>
      <c r="C220" s="5">
        <f t="shared" si="36"/>
        <v>-15.371794871794869</v>
      </c>
      <c r="D220" s="5">
        <f t="shared" si="37"/>
        <v>9.2142857142857224</v>
      </c>
      <c r="E220" s="5">
        <f t="shared" si="38"/>
        <v>0</v>
      </c>
      <c r="F220" s="5">
        <f t="shared" si="39"/>
        <v>3.7777777777777715</v>
      </c>
      <c r="G220" s="5">
        <f t="shared" si="40"/>
        <v>-2.7777777777777715</v>
      </c>
      <c r="H220" s="5">
        <f t="shared" si="41"/>
        <v>50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5">
        <f>'Match Score and Team Input'!C20</f>
        <v>148</v>
      </c>
      <c r="AB220" s="5">
        <v>19</v>
      </c>
      <c r="AC220" s="5">
        <f t="shared" si="42"/>
        <v>-15.371794871794869</v>
      </c>
      <c r="AD220" s="5">
        <f t="shared" si="42"/>
        <v>9.2142857142857224</v>
      </c>
      <c r="AE220" s="5">
        <f t="shared" si="42"/>
        <v>0</v>
      </c>
      <c r="AF220" s="5">
        <f t="shared" si="42"/>
        <v>3.7777777777777715</v>
      </c>
      <c r="AG220" s="5">
        <f t="shared" si="42"/>
        <v>-2.7777777777777715</v>
      </c>
      <c r="AH220" s="5">
        <f t="shared" si="42"/>
        <v>50</v>
      </c>
      <c r="AJ220" s="40" t="e">
        <f>#REF!</f>
        <v>#REF!</v>
      </c>
    </row>
    <row r="221" spans="1:36">
      <c r="A221" s="5">
        <f t="shared" si="34"/>
        <v>3504</v>
      </c>
      <c r="B221" s="5">
        <f t="shared" si="35"/>
        <v>20</v>
      </c>
      <c r="C221" s="5">
        <f t="shared" si="36"/>
        <v>40.221717171717174</v>
      </c>
      <c r="D221" s="5">
        <f t="shared" si="37"/>
        <v>38.472727272727269</v>
      </c>
      <c r="E221" s="5">
        <f t="shared" si="38"/>
        <v>50</v>
      </c>
      <c r="F221" s="5">
        <f t="shared" si="39"/>
        <v>-18.571428571428569</v>
      </c>
      <c r="G221" s="5">
        <f t="shared" si="40"/>
        <v>-11.704761904761909</v>
      </c>
      <c r="H221" s="5">
        <f t="shared" si="41"/>
        <v>0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5">
        <f>'Match Score and Team Input'!C21</f>
        <v>3504</v>
      </c>
      <c r="AB221" s="5">
        <v>20</v>
      </c>
      <c r="AC221" s="5">
        <f t="shared" si="42"/>
        <v>40.221717171717174</v>
      </c>
      <c r="AD221" s="5">
        <f t="shared" si="42"/>
        <v>38.472727272727269</v>
      </c>
      <c r="AE221" s="5">
        <f t="shared" si="42"/>
        <v>50</v>
      </c>
      <c r="AF221" s="5">
        <f t="shared" si="42"/>
        <v>-18.571428571428569</v>
      </c>
      <c r="AG221" s="5">
        <f t="shared" si="42"/>
        <v>-11.704761904761909</v>
      </c>
      <c r="AH221" s="5">
        <f t="shared" si="42"/>
        <v>0</v>
      </c>
      <c r="AJ221" s="40" t="e">
        <f>#REF!</f>
        <v>#REF!</v>
      </c>
    </row>
    <row r="222" spans="1:36">
      <c r="A222" s="5">
        <f t="shared" si="34"/>
        <v>1023</v>
      </c>
      <c r="B222" s="5">
        <f t="shared" si="35"/>
        <v>21</v>
      </c>
      <c r="C222" s="5">
        <f t="shared" si="36"/>
        <v>5.7094017094017033</v>
      </c>
      <c r="D222" s="5">
        <f t="shared" si="37"/>
        <v>18.195868945868938</v>
      </c>
      <c r="E222" s="5">
        <f t="shared" si="38"/>
        <v>0</v>
      </c>
      <c r="F222" s="5">
        <f t="shared" si="39"/>
        <v>-12.592592592592595</v>
      </c>
      <c r="G222" s="5">
        <f t="shared" si="40"/>
        <v>27.914814814814804</v>
      </c>
      <c r="H222" s="5">
        <f t="shared" si="41"/>
        <v>0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5">
        <f>'Match Score and Team Input'!C22</f>
        <v>1023</v>
      </c>
      <c r="AB222" s="5">
        <v>21</v>
      </c>
      <c r="AC222" s="5">
        <f t="shared" ref="AC222:AH231" si="43">AC22</f>
        <v>5.7094017094017033</v>
      </c>
      <c r="AD222" s="5">
        <f t="shared" si="43"/>
        <v>18.195868945868938</v>
      </c>
      <c r="AE222" s="5">
        <f t="shared" si="43"/>
        <v>0</v>
      </c>
      <c r="AF222" s="5">
        <f t="shared" si="43"/>
        <v>-12.592592592592595</v>
      </c>
      <c r="AG222" s="5">
        <f t="shared" si="43"/>
        <v>27.914814814814804</v>
      </c>
      <c r="AH222" s="5">
        <f t="shared" si="43"/>
        <v>0</v>
      </c>
      <c r="AJ222" s="40" t="e">
        <f>#REF!</f>
        <v>#REF!</v>
      </c>
    </row>
    <row r="223" spans="1:36">
      <c r="A223" s="5">
        <f t="shared" si="34"/>
        <v>2642</v>
      </c>
      <c r="B223" s="5">
        <f t="shared" si="35"/>
        <v>22</v>
      </c>
      <c r="C223" s="5">
        <f t="shared" si="36"/>
        <v>-7.2407407407407405</v>
      </c>
      <c r="D223" s="5">
        <f t="shared" si="37"/>
        <v>11.255555555555546</v>
      </c>
      <c r="E223" s="5">
        <f t="shared" si="38"/>
        <v>0</v>
      </c>
      <c r="F223" s="5">
        <f t="shared" si="39"/>
        <v>-10.42962962962963</v>
      </c>
      <c r="G223" s="5">
        <f t="shared" si="40"/>
        <v>-30.003703703703707</v>
      </c>
      <c r="H223" s="5">
        <f t="shared" si="41"/>
        <v>0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5">
        <f>'Match Score and Team Input'!C23</f>
        <v>2642</v>
      </c>
      <c r="AB223" s="5">
        <v>22</v>
      </c>
      <c r="AC223" s="5">
        <f t="shared" si="43"/>
        <v>-7.2407407407407405</v>
      </c>
      <c r="AD223" s="5">
        <f t="shared" si="43"/>
        <v>11.255555555555546</v>
      </c>
      <c r="AE223" s="5">
        <f t="shared" si="43"/>
        <v>0</v>
      </c>
      <c r="AF223" s="5">
        <f t="shared" si="43"/>
        <v>-10.42962962962963</v>
      </c>
      <c r="AG223" s="5">
        <f t="shared" si="43"/>
        <v>-30.003703703703707</v>
      </c>
      <c r="AH223" s="5">
        <f t="shared" si="43"/>
        <v>0</v>
      </c>
      <c r="AJ223" s="40" t="e">
        <f>#REF!</f>
        <v>#REF!</v>
      </c>
    </row>
    <row r="224" spans="1:36">
      <c r="A224" s="5">
        <f t="shared" si="34"/>
        <v>1108</v>
      </c>
      <c r="B224" s="5">
        <f t="shared" si="35"/>
        <v>23</v>
      </c>
      <c r="C224" s="5">
        <f t="shared" si="36"/>
        <v>-21.72727272727272</v>
      </c>
      <c r="D224" s="5">
        <f t="shared" si="37"/>
        <v>-29.596969696969694</v>
      </c>
      <c r="E224" s="5">
        <f t="shared" si="38"/>
        <v>20</v>
      </c>
      <c r="F224" s="5">
        <f t="shared" si="39"/>
        <v>-15.677777777777777</v>
      </c>
      <c r="G224" s="5">
        <f t="shared" si="40"/>
        <v>7.3944444444444315</v>
      </c>
      <c r="H224" s="5">
        <f t="shared" si="41"/>
        <v>0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5">
        <f>'Match Score and Team Input'!C24</f>
        <v>1108</v>
      </c>
      <c r="AB224" s="5">
        <v>23</v>
      </c>
      <c r="AC224" s="5">
        <f t="shared" si="43"/>
        <v>-21.72727272727272</v>
      </c>
      <c r="AD224" s="5">
        <f t="shared" si="43"/>
        <v>-29.596969696969694</v>
      </c>
      <c r="AE224" s="5">
        <f t="shared" si="43"/>
        <v>20</v>
      </c>
      <c r="AF224" s="5">
        <f t="shared" si="43"/>
        <v>-15.677777777777777</v>
      </c>
      <c r="AG224" s="5">
        <f t="shared" si="43"/>
        <v>7.3944444444444315</v>
      </c>
      <c r="AH224" s="5">
        <f t="shared" si="43"/>
        <v>0</v>
      </c>
      <c r="AJ224" s="40" t="e">
        <f>#REF!</f>
        <v>#REF!</v>
      </c>
    </row>
    <row r="225" spans="1:36">
      <c r="A225" s="5">
        <f t="shared" si="34"/>
        <v>5098</v>
      </c>
      <c r="B225" s="5">
        <f t="shared" si="35"/>
        <v>24</v>
      </c>
      <c r="C225" s="5">
        <f t="shared" si="36"/>
        <v>-15.419047619047618</v>
      </c>
      <c r="D225" s="5">
        <f t="shared" si="37"/>
        <v>19.428571428571416</v>
      </c>
      <c r="E225" s="5">
        <f t="shared" si="38"/>
        <v>0</v>
      </c>
      <c r="F225" s="5">
        <f t="shared" si="39"/>
        <v>20.07222222222223</v>
      </c>
      <c r="G225" s="5">
        <f t="shared" si="40"/>
        <v>-2.7388888888888943</v>
      </c>
      <c r="H225" s="5">
        <f t="shared" si="41"/>
        <v>50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5">
        <f>'Match Score and Team Input'!C25</f>
        <v>5098</v>
      </c>
      <c r="AB225" s="5">
        <v>24</v>
      </c>
      <c r="AC225" s="5">
        <f t="shared" si="43"/>
        <v>-15.419047619047618</v>
      </c>
      <c r="AD225" s="5">
        <f t="shared" si="43"/>
        <v>19.428571428571416</v>
      </c>
      <c r="AE225" s="5">
        <f t="shared" si="43"/>
        <v>0</v>
      </c>
      <c r="AF225" s="5">
        <f t="shared" si="43"/>
        <v>20.07222222222223</v>
      </c>
      <c r="AG225" s="5">
        <f t="shared" si="43"/>
        <v>-2.7388888888888943</v>
      </c>
      <c r="AH225" s="5">
        <f t="shared" si="43"/>
        <v>50</v>
      </c>
      <c r="AJ225" s="40" t="e">
        <f>#REF!</f>
        <v>#REF!</v>
      </c>
    </row>
    <row r="226" spans="1:36">
      <c r="A226" s="5">
        <f t="shared" si="34"/>
        <v>1515</v>
      </c>
      <c r="B226" s="5">
        <f t="shared" si="35"/>
        <v>25</v>
      </c>
      <c r="C226" s="5">
        <f t="shared" si="36"/>
        <v>3.2333333333333343</v>
      </c>
      <c r="D226" s="5">
        <f t="shared" si="37"/>
        <v>-3.2777777777777715</v>
      </c>
      <c r="E226" s="5">
        <f t="shared" si="38"/>
        <v>50</v>
      </c>
      <c r="F226" s="5">
        <f t="shared" si="39"/>
        <v>1.6666666666666572</v>
      </c>
      <c r="G226" s="5">
        <f t="shared" si="40"/>
        <v>-15.366666666666674</v>
      </c>
      <c r="H226" s="5">
        <f t="shared" si="41"/>
        <v>50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5">
        <f>'Match Score and Team Input'!C26</f>
        <v>1515</v>
      </c>
      <c r="AB226" s="5">
        <v>25</v>
      </c>
      <c r="AC226" s="5">
        <f t="shared" si="43"/>
        <v>3.2333333333333343</v>
      </c>
      <c r="AD226" s="5">
        <f t="shared" si="43"/>
        <v>-3.2777777777777715</v>
      </c>
      <c r="AE226" s="5">
        <f t="shared" si="43"/>
        <v>50</v>
      </c>
      <c r="AF226" s="5">
        <f t="shared" si="43"/>
        <v>1.6666666666666572</v>
      </c>
      <c r="AG226" s="5">
        <f t="shared" si="43"/>
        <v>-15.366666666666674</v>
      </c>
      <c r="AH226" s="5">
        <f t="shared" si="43"/>
        <v>50</v>
      </c>
      <c r="AJ226" s="40" t="e">
        <f>#REF!</f>
        <v>#REF!</v>
      </c>
    </row>
    <row r="227" spans="1:36">
      <c r="A227" s="5">
        <f t="shared" si="34"/>
        <v>2135</v>
      </c>
      <c r="B227" s="5">
        <f t="shared" si="35"/>
        <v>26</v>
      </c>
      <c r="C227" s="5">
        <f t="shared" si="36"/>
        <v>-9.13333333333334</v>
      </c>
      <c r="D227" s="5">
        <f t="shared" si="37"/>
        <v>-19.033333333333331</v>
      </c>
      <c r="E227" s="5">
        <f t="shared" si="38"/>
        <v>0</v>
      </c>
      <c r="F227" s="5">
        <f t="shared" si="39"/>
        <v>-2.2000000000000028</v>
      </c>
      <c r="G227" s="5">
        <f t="shared" si="40"/>
        <v>26.092592592592581</v>
      </c>
      <c r="H227" s="5">
        <f t="shared" si="41"/>
        <v>0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5">
        <f>'Match Score and Team Input'!C27</f>
        <v>2135</v>
      </c>
      <c r="AB227" s="5">
        <v>26</v>
      </c>
      <c r="AC227" s="5">
        <f t="shared" si="43"/>
        <v>-9.13333333333334</v>
      </c>
      <c r="AD227" s="5">
        <f t="shared" si="43"/>
        <v>-19.033333333333331</v>
      </c>
      <c r="AE227" s="5">
        <f t="shared" si="43"/>
        <v>0</v>
      </c>
      <c r="AF227" s="5">
        <f t="shared" si="43"/>
        <v>-2.2000000000000028</v>
      </c>
      <c r="AG227" s="5">
        <f t="shared" si="43"/>
        <v>26.092592592592581</v>
      </c>
      <c r="AH227" s="5">
        <f t="shared" si="43"/>
        <v>0</v>
      </c>
      <c r="AJ227" s="40" t="e">
        <f>#REF!</f>
        <v>#REF!</v>
      </c>
    </row>
    <row r="228" spans="1:36">
      <c r="A228" s="5">
        <f t="shared" si="34"/>
        <v>4536</v>
      </c>
      <c r="B228" s="5">
        <f t="shared" si="35"/>
        <v>27</v>
      </c>
      <c r="C228" s="5">
        <f t="shared" si="36"/>
        <v>31.937037037037044</v>
      </c>
      <c r="D228" s="5">
        <f t="shared" si="37"/>
        <v>50.811111111111117</v>
      </c>
      <c r="E228" s="5">
        <f t="shared" si="38"/>
        <v>0</v>
      </c>
      <c r="F228" s="5">
        <f t="shared" si="39"/>
        <v>15.921652421652425</v>
      </c>
      <c r="G228" s="5">
        <f t="shared" si="40"/>
        <v>6.6575498575498671</v>
      </c>
      <c r="H228" s="5">
        <f t="shared" si="41"/>
        <v>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5">
        <f>'Match Score and Team Input'!C28</f>
        <v>4536</v>
      </c>
      <c r="AB228" s="5">
        <v>27</v>
      </c>
      <c r="AC228" s="5">
        <f t="shared" si="43"/>
        <v>31.937037037037044</v>
      </c>
      <c r="AD228" s="5">
        <f t="shared" si="43"/>
        <v>50.811111111111117</v>
      </c>
      <c r="AE228" s="5">
        <f t="shared" si="43"/>
        <v>0</v>
      </c>
      <c r="AF228" s="5">
        <f t="shared" si="43"/>
        <v>15.921652421652425</v>
      </c>
      <c r="AG228" s="5">
        <f t="shared" si="43"/>
        <v>6.6575498575498671</v>
      </c>
      <c r="AH228" s="5">
        <f t="shared" si="43"/>
        <v>0</v>
      </c>
      <c r="AJ228" s="40" t="e">
        <f>#REF!</f>
        <v>#REF!</v>
      </c>
    </row>
    <row r="229" spans="1:36">
      <c r="A229" s="5">
        <f t="shared" si="34"/>
        <v>1334</v>
      </c>
      <c r="B229" s="5">
        <f t="shared" si="35"/>
        <v>28</v>
      </c>
      <c r="C229" s="5">
        <f t="shared" si="36"/>
        <v>3.1223227752639531</v>
      </c>
      <c r="D229" s="5">
        <f t="shared" si="37"/>
        <v>69.525490196078437</v>
      </c>
      <c r="E229" s="5">
        <f t="shared" si="38"/>
        <v>0</v>
      </c>
      <c r="F229" s="5">
        <f t="shared" si="39"/>
        <v>-9.4666666666666615</v>
      </c>
      <c r="G229" s="5">
        <f t="shared" si="40"/>
        <v>57</v>
      </c>
      <c r="H229" s="5">
        <f t="shared" si="41"/>
        <v>0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5">
        <f>'Match Score and Team Input'!C29</f>
        <v>1334</v>
      </c>
      <c r="AB229" s="5">
        <v>28</v>
      </c>
      <c r="AC229" s="5">
        <f t="shared" si="43"/>
        <v>3.1223227752639531</v>
      </c>
      <c r="AD229" s="5">
        <f t="shared" si="43"/>
        <v>69.525490196078437</v>
      </c>
      <c r="AE229" s="5">
        <f t="shared" si="43"/>
        <v>0</v>
      </c>
      <c r="AF229" s="5">
        <f t="shared" si="43"/>
        <v>-9.4666666666666615</v>
      </c>
      <c r="AG229" s="5">
        <f t="shared" si="43"/>
        <v>57</v>
      </c>
      <c r="AH229" s="5">
        <f t="shared" si="43"/>
        <v>0</v>
      </c>
      <c r="AJ229" s="40" t="e">
        <f>#REF!</f>
        <v>#REF!</v>
      </c>
    </row>
    <row r="230" spans="1:36">
      <c r="A230" s="5">
        <f t="shared" si="34"/>
        <v>4176</v>
      </c>
      <c r="B230" s="5">
        <f t="shared" si="35"/>
        <v>29</v>
      </c>
      <c r="C230" s="5">
        <f t="shared" si="36"/>
        <v>23.425000000000004</v>
      </c>
      <c r="D230" s="5">
        <f t="shared" si="37"/>
        <v>46.25</v>
      </c>
      <c r="E230" s="5">
        <f t="shared" si="38"/>
        <v>50</v>
      </c>
      <c r="F230" s="5">
        <f t="shared" si="39"/>
        <v>-3.3333333333333286</v>
      </c>
      <c r="G230" s="5">
        <f t="shared" si="40"/>
        <v>29.033333333333346</v>
      </c>
      <c r="H230" s="5">
        <f t="shared" si="41"/>
        <v>0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5">
        <f>'Match Score and Team Input'!C30</f>
        <v>4176</v>
      </c>
      <c r="AB230" s="5">
        <v>29</v>
      </c>
      <c r="AC230" s="5">
        <f t="shared" si="43"/>
        <v>23.425000000000004</v>
      </c>
      <c r="AD230" s="5">
        <f t="shared" si="43"/>
        <v>46.25</v>
      </c>
      <c r="AE230" s="5">
        <f t="shared" si="43"/>
        <v>50</v>
      </c>
      <c r="AF230" s="5">
        <f t="shared" si="43"/>
        <v>-3.3333333333333286</v>
      </c>
      <c r="AG230" s="5">
        <f t="shared" si="43"/>
        <v>29.033333333333346</v>
      </c>
      <c r="AH230" s="5">
        <f t="shared" si="43"/>
        <v>0</v>
      </c>
      <c r="AJ230" s="40" t="e">
        <f>#REF!</f>
        <v>#REF!</v>
      </c>
    </row>
    <row r="231" spans="1:36">
      <c r="A231" s="5">
        <f t="shared" si="34"/>
        <v>558</v>
      </c>
      <c r="B231" s="5">
        <f t="shared" si="35"/>
        <v>30</v>
      </c>
      <c r="C231" s="5">
        <f t="shared" si="36"/>
        <v>-6.3809523809523796</v>
      </c>
      <c r="D231" s="5">
        <f t="shared" si="37"/>
        <v>21.452380952380949</v>
      </c>
      <c r="E231" s="5">
        <f t="shared" si="38"/>
        <v>40</v>
      </c>
      <c r="F231" s="5">
        <f t="shared" si="39"/>
        <v>-5.6925925925925895</v>
      </c>
      <c r="G231" s="5">
        <f t="shared" si="40"/>
        <v>-10.720370370370375</v>
      </c>
      <c r="H231" s="5">
        <f t="shared" si="41"/>
        <v>50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5">
        <f>'Match Score and Team Input'!C31</f>
        <v>558</v>
      </c>
      <c r="AB231" s="5">
        <v>30</v>
      </c>
      <c r="AC231" s="5">
        <f t="shared" si="43"/>
        <v>-6.3809523809523796</v>
      </c>
      <c r="AD231" s="5">
        <f t="shared" si="43"/>
        <v>21.452380952380949</v>
      </c>
      <c r="AE231" s="5">
        <f t="shared" si="43"/>
        <v>40</v>
      </c>
      <c r="AF231" s="5">
        <f t="shared" si="43"/>
        <v>-5.6925925925925895</v>
      </c>
      <c r="AG231" s="5">
        <f t="shared" si="43"/>
        <v>-10.720370370370375</v>
      </c>
      <c r="AH231" s="5">
        <f t="shared" si="43"/>
        <v>50</v>
      </c>
      <c r="AJ231" s="40" t="e">
        <f>#REF!</f>
        <v>#REF!</v>
      </c>
    </row>
    <row r="232" spans="1:36">
      <c r="A232" s="5">
        <f t="shared" si="34"/>
        <v>353</v>
      </c>
      <c r="B232" s="5">
        <f t="shared" si="35"/>
        <v>31</v>
      </c>
      <c r="C232" s="5">
        <f t="shared" si="36"/>
        <v>2.1939393939394023</v>
      </c>
      <c r="D232" s="5">
        <f t="shared" si="37"/>
        <v>5.8060606060606119</v>
      </c>
      <c r="E232" s="5">
        <f t="shared" si="38"/>
        <v>0</v>
      </c>
      <c r="F232" s="5">
        <f t="shared" si="39"/>
        <v>-5.0000000000000071</v>
      </c>
      <c r="G232" s="5">
        <f t="shared" si="40"/>
        <v>25.299999999999997</v>
      </c>
      <c r="H232" s="5">
        <f t="shared" si="41"/>
        <v>0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5">
        <f>'Match Score and Team Input'!C32</f>
        <v>353</v>
      </c>
      <c r="AB232" s="5">
        <v>31</v>
      </c>
      <c r="AC232" s="5">
        <f t="shared" ref="AC232:AH241" si="44">AC32</f>
        <v>2.1939393939394023</v>
      </c>
      <c r="AD232" s="5">
        <f t="shared" si="44"/>
        <v>5.8060606060606119</v>
      </c>
      <c r="AE232" s="5">
        <f t="shared" si="44"/>
        <v>0</v>
      </c>
      <c r="AF232" s="5">
        <f t="shared" si="44"/>
        <v>-5.0000000000000071</v>
      </c>
      <c r="AG232" s="5">
        <f t="shared" si="44"/>
        <v>25.299999999999997</v>
      </c>
      <c r="AH232" s="5">
        <f t="shared" si="44"/>
        <v>0</v>
      </c>
      <c r="AJ232" s="40" t="e">
        <f>#REF!</f>
        <v>#REF!</v>
      </c>
    </row>
    <row r="233" spans="1:36">
      <c r="A233" s="5">
        <f t="shared" si="34"/>
        <v>4940</v>
      </c>
      <c r="B233" s="5">
        <f t="shared" si="35"/>
        <v>32</v>
      </c>
      <c r="C233" s="5">
        <f t="shared" si="36"/>
        <v>-6.3128205128205082</v>
      </c>
      <c r="D233" s="5">
        <f t="shared" si="37"/>
        <v>-7.7461538461538453</v>
      </c>
      <c r="E233" s="5">
        <f t="shared" si="38"/>
        <v>0</v>
      </c>
      <c r="F233" s="5">
        <f t="shared" si="39"/>
        <v>27.426573426573427</v>
      </c>
      <c r="G233" s="5">
        <f t="shared" si="40"/>
        <v>-56.403962703962705</v>
      </c>
      <c r="H233" s="5">
        <f t="shared" si="41"/>
        <v>0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5">
        <f>'Match Score and Team Input'!C33</f>
        <v>4940</v>
      </c>
      <c r="AB233" s="5">
        <v>32</v>
      </c>
      <c r="AC233" s="5">
        <f t="shared" si="44"/>
        <v>-6.3128205128205082</v>
      </c>
      <c r="AD233" s="5">
        <f t="shared" si="44"/>
        <v>-7.7461538461538453</v>
      </c>
      <c r="AE233" s="5">
        <f t="shared" si="44"/>
        <v>0</v>
      </c>
      <c r="AF233" s="5">
        <f t="shared" si="44"/>
        <v>27.426573426573427</v>
      </c>
      <c r="AG233" s="5">
        <f t="shared" si="44"/>
        <v>-56.403962703962705</v>
      </c>
      <c r="AH233" s="5">
        <f t="shared" si="44"/>
        <v>0</v>
      </c>
      <c r="AJ233" s="40" t="e">
        <f>#REF!</f>
        <v>#REF!</v>
      </c>
    </row>
    <row r="234" spans="1:36">
      <c r="A234" s="5">
        <f t="shared" si="34"/>
        <v>604</v>
      </c>
      <c r="B234" s="5">
        <f t="shared" si="35"/>
        <v>33</v>
      </c>
      <c r="C234" s="5">
        <f t="shared" si="36"/>
        <v>24.788888888888884</v>
      </c>
      <c r="D234" s="5">
        <f t="shared" si="37"/>
        <v>36.181481481481484</v>
      </c>
      <c r="E234" s="5">
        <f t="shared" si="38"/>
        <v>0</v>
      </c>
      <c r="F234" s="5">
        <f t="shared" si="39"/>
        <v>-3.93333333333333</v>
      </c>
      <c r="G234" s="5">
        <f t="shared" si="40"/>
        <v>-33.633333333333326</v>
      </c>
      <c r="H234" s="5">
        <f t="shared" si="41"/>
        <v>20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5">
        <f>'Match Score and Team Input'!C34</f>
        <v>604</v>
      </c>
      <c r="AB234" s="5">
        <v>33</v>
      </c>
      <c r="AC234" s="5">
        <f t="shared" si="44"/>
        <v>24.788888888888884</v>
      </c>
      <c r="AD234" s="5">
        <f t="shared" si="44"/>
        <v>36.181481481481484</v>
      </c>
      <c r="AE234" s="5">
        <f t="shared" si="44"/>
        <v>0</v>
      </c>
      <c r="AF234" s="5">
        <f t="shared" si="44"/>
        <v>-3.93333333333333</v>
      </c>
      <c r="AG234" s="5">
        <f t="shared" si="44"/>
        <v>-33.633333333333326</v>
      </c>
      <c r="AH234" s="5">
        <f t="shared" si="44"/>
        <v>20</v>
      </c>
      <c r="AJ234" s="40" t="e">
        <f>#REF!</f>
        <v>#REF!</v>
      </c>
    </row>
    <row r="235" spans="1:36">
      <c r="A235" s="5">
        <f t="shared" si="34"/>
        <v>2424</v>
      </c>
      <c r="B235" s="5">
        <f t="shared" si="35"/>
        <v>34</v>
      </c>
      <c r="C235" s="5">
        <f t="shared" si="36"/>
        <v>-5.9666666666666686</v>
      </c>
      <c r="D235" s="5">
        <f t="shared" si="37"/>
        <v>-39.37777777777778</v>
      </c>
      <c r="E235" s="5">
        <f t="shared" si="38"/>
        <v>20</v>
      </c>
      <c r="F235" s="5">
        <f t="shared" si="39"/>
        <v>-6.37777777777778</v>
      </c>
      <c r="G235" s="5">
        <f t="shared" si="40"/>
        <v>58.711111111111109</v>
      </c>
      <c r="H235" s="5">
        <f t="shared" si="41"/>
        <v>0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5">
        <f>'Match Score and Team Input'!C35</f>
        <v>2424</v>
      </c>
      <c r="AB235" s="5">
        <v>34</v>
      </c>
      <c r="AC235" s="5">
        <f t="shared" si="44"/>
        <v>-5.9666666666666686</v>
      </c>
      <c r="AD235" s="5">
        <f t="shared" si="44"/>
        <v>-39.37777777777778</v>
      </c>
      <c r="AE235" s="5">
        <f t="shared" si="44"/>
        <v>20</v>
      </c>
      <c r="AF235" s="5">
        <f t="shared" si="44"/>
        <v>-6.37777777777778</v>
      </c>
      <c r="AG235" s="5">
        <f t="shared" si="44"/>
        <v>58.711111111111109</v>
      </c>
      <c r="AH235" s="5">
        <f t="shared" si="44"/>
        <v>0</v>
      </c>
      <c r="AJ235" s="40" t="e">
        <f>#REF!</f>
        <v>#REF!</v>
      </c>
    </row>
    <row r="236" spans="1:36">
      <c r="A236" s="5">
        <f t="shared" si="34"/>
        <v>3191</v>
      </c>
      <c r="B236" s="5">
        <f t="shared" si="35"/>
        <v>35</v>
      </c>
      <c r="C236" s="5">
        <f t="shared" si="36"/>
        <v>-17.633333333333326</v>
      </c>
      <c r="D236" s="5">
        <f t="shared" si="37"/>
        <v>22.89487179487179</v>
      </c>
      <c r="E236" s="5">
        <f t="shared" si="38"/>
        <v>0</v>
      </c>
      <c r="F236" s="5">
        <f t="shared" si="39"/>
        <v>-5.6468253968253919</v>
      </c>
      <c r="G236" s="5">
        <f t="shared" si="40"/>
        <v>2.0185185185185048</v>
      </c>
      <c r="H236" s="5">
        <f t="shared" si="41"/>
        <v>0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5">
        <f>'Match Score and Team Input'!C36</f>
        <v>3191</v>
      </c>
      <c r="AB236" s="5">
        <v>35</v>
      </c>
      <c r="AC236" s="5">
        <f t="shared" si="44"/>
        <v>-17.633333333333326</v>
      </c>
      <c r="AD236" s="5">
        <f t="shared" si="44"/>
        <v>22.89487179487179</v>
      </c>
      <c r="AE236" s="5">
        <f t="shared" si="44"/>
        <v>0</v>
      </c>
      <c r="AF236" s="5">
        <f t="shared" si="44"/>
        <v>-5.6468253968253919</v>
      </c>
      <c r="AG236" s="5">
        <f t="shared" si="44"/>
        <v>2.0185185185185048</v>
      </c>
      <c r="AH236" s="5">
        <f t="shared" si="44"/>
        <v>0</v>
      </c>
      <c r="AJ236" s="40" t="e">
        <f>#REF!</f>
        <v>#REF!</v>
      </c>
    </row>
    <row r="237" spans="1:36">
      <c r="A237" s="5">
        <f t="shared" si="34"/>
        <v>4488</v>
      </c>
      <c r="B237" s="5">
        <f t="shared" si="35"/>
        <v>36</v>
      </c>
      <c r="C237" s="5">
        <f t="shared" si="36"/>
        <v>5.9883286647992549</v>
      </c>
      <c r="D237" s="5">
        <f t="shared" si="37"/>
        <v>1.3367569249922155</v>
      </c>
      <c r="E237" s="5">
        <f t="shared" si="38"/>
        <v>0</v>
      </c>
      <c r="F237" s="5">
        <f t="shared" si="39"/>
        <v>27.56666666666667</v>
      </c>
      <c r="G237" s="5">
        <f t="shared" si="40"/>
        <v>55.733333333333334</v>
      </c>
      <c r="H237" s="5">
        <f t="shared" si="41"/>
        <v>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5">
        <f>'Match Score and Team Input'!C37</f>
        <v>4488</v>
      </c>
      <c r="AB237" s="5">
        <v>36</v>
      </c>
      <c r="AC237" s="5">
        <f t="shared" si="44"/>
        <v>5.9883286647992549</v>
      </c>
      <c r="AD237" s="5">
        <f t="shared" si="44"/>
        <v>1.3367569249922155</v>
      </c>
      <c r="AE237" s="5">
        <f t="shared" si="44"/>
        <v>0</v>
      </c>
      <c r="AF237" s="5">
        <f t="shared" si="44"/>
        <v>27.56666666666667</v>
      </c>
      <c r="AG237" s="5">
        <f t="shared" si="44"/>
        <v>55.733333333333334</v>
      </c>
      <c r="AH237" s="5">
        <f t="shared" si="44"/>
        <v>0</v>
      </c>
      <c r="AJ237" s="40" t="e">
        <f>#REF!</f>
        <v>#REF!</v>
      </c>
    </row>
    <row r="238" spans="1:36">
      <c r="A238" s="5">
        <f t="shared" si="34"/>
        <v>4719</v>
      </c>
      <c r="B238" s="5">
        <f t="shared" si="35"/>
        <v>37</v>
      </c>
      <c r="C238" s="5">
        <f t="shared" si="36"/>
        <v>-4.4666666666666615</v>
      </c>
      <c r="D238" s="5">
        <f t="shared" si="37"/>
        <v>50.066666666666663</v>
      </c>
      <c r="E238" s="5">
        <f t="shared" si="38"/>
        <v>0</v>
      </c>
      <c r="F238" s="5">
        <f t="shared" si="39"/>
        <v>-5.1125356125356163</v>
      </c>
      <c r="G238" s="5">
        <f t="shared" si="40"/>
        <v>-51.861111111111114</v>
      </c>
      <c r="H238" s="5">
        <f t="shared" si="41"/>
        <v>0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5">
        <f>'Match Score and Team Input'!C38</f>
        <v>4719</v>
      </c>
      <c r="AB238" s="5">
        <v>37</v>
      </c>
      <c r="AC238" s="5">
        <f t="shared" si="44"/>
        <v>-4.4666666666666615</v>
      </c>
      <c r="AD238" s="5">
        <f t="shared" si="44"/>
        <v>50.066666666666663</v>
      </c>
      <c r="AE238" s="5">
        <f t="shared" si="44"/>
        <v>0</v>
      </c>
      <c r="AF238" s="5">
        <f t="shared" si="44"/>
        <v>-5.1125356125356163</v>
      </c>
      <c r="AG238" s="5">
        <f t="shared" si="44"/>
        <v>-51.861111111111114</v>
      </c>
      <c r="AH238" s="5">
        <f t="shared" si="44"/>
        <v>0</v>
      </c>
      <c r="AJ238" s="40" t="e">
        <f>#REF!</f>
        <v>#REF!</v>
      </c>
    </row>
    <row r="239" spans="1:36">
      <c r="A239" s="5">
        <f t="shared" si="34"/>
        <v>4979</v>
      </c>
      <c r="B239" s="5">
        <f t="shared" si="35"/>
        <v>38</v>
      </c>
      <c r="C239" s="5">
        <f t="shared" si="36"/>
        <v>-23.046296296296291</v>
      </c>
      <c r="D239" s="5">
        <f t="shared" si="37"/>
        <v>19.561111111111117</v>
      </c>
      <c r="E239" s="5">
        <f t="shared" si="38"/>
        <v>0</v>
      </c>
      <c r="F239" s="5">
        <f t="shared" si="39"/>
        <v>17.407407407407405</v>
      </c>
      <c r="G239" s="5">
        <f t="shared" si="40"/>
        <v>48.014814814814798</v>
      </c>
      <c r="H239" s="5">
        <f t="shared" si="41"/>
        <v>0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5">
        <f>'Match Score and Team Input'!C39</f>
        <v>4979</v>
      </c>
      <c r="AB239" s="5">
        <v>38</v>
      </c>
      <c r="AC239" s="5">
        <f t="shared" si="44"/>
        <v>-23.046296296296291</v>
      </c>
      <c r="AD239" s="5">
        <f t="shared" si="44"/>
        <v>19.561111111111117</v>
      </c>
      <c r="AE239" s="5">
        <f t="shared" si="44"/>
        <v>0</v>
      </c>
      <c r="AF239" s="5">
        <f t="shared" si="44"/>
        <v>17.407407407407405</v>
      </c>
      <c r="AG239" s="5">
        <f t="shared" si="44"/>
        <v>48.014814814814798</v>
      </c>
      <c r="AH239" s="5">
        <f t="shared" si="44"/>
        <v>0</v>
      </c>
      <c r="AJ239" s="40" t="e">
        <f>#REF!</f>
        <v>#REF!</v>
      </c>
    </row>
    <row r="240" spans="1:36">
      <c r="A240" s="5">
        <f t="shared" si="34"/>
        <v>1334</v>
      </c>
      <c r="B240" s="5">
        <f t="shared" si="35"/>
        <v>39</v>
      </c>
      <c r="C240" s="5">
        <f t="shared" si="36"/>
        <v>-19.466666666666669</v>
      </c>
      <c r="D240" s="5">
        <f t="shared" si="37"/>
        <v>12.666666666666657</v>
      </c>
      <c r="E240" s="5">
        <f t="shared" si="38"/>
        <v>0</v>
      </c>
      <c r="F240" s="5">
        <f t="shared" si="39"/>
        <v>0.43333333333333712</v>
      </c>
      <c r="G240" s="5">
        <f t="shared" si="40"/>
        <v>-40.433333333333337</v>
      </c>
      <c r="H240" s="5">
        <f t="shared" si="41"/>
        <v>0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5">
        <f>'Match Score and Team Input'!C40</f>
        <v>1334</v>
      </c>
      <c r="AB240" s="5">
        <v>39</v>
      </c>
      <c r="AC240" s="5">
        <f t="shared" si="44"/>
        <v>-19.466666666666669</v>
      </c>
      <c r="AD240" s="5">
        <f t="shared" si="44"/>
        <v>12.666666666666657</v>
      </c>
      <c r="AE240" s="5">
        <f t="shared" si="44"/>
        <v>0</v>
      </c>
      <c r="AF240" s="5">
        <f t="shared" si="44"/>
        <v>0.43333333333333712</v>
      </c>
      <c r="AG240" s="5">
        <f t="shared" si="44"/>
        <v>-40.433333333333337</v>
      </c>
      <c r="AH240" s="5">
        <f t="shared" si="44"/>
        <v>0</v>
      </c>
      <c r="AJ240" s="40" t="e">
        <f>#REF!</f>
        <v>#REF!</v>
      </c>
    </row>
    <row r="241" spans="1:36">
      <c r="A241" s="5">
        <f t="shared" si="34"/>
        <v>365</v>
      </c>
      <c r="B241" s="5">
        <f t="shared" si="35"/>
        <v>40</v>
      </c>
      <c r="C241" s="5">
        <f t="shared" si="36"/>
        <v>-4.06666666666667</v>
      </c>
      <c r="D241" s="5">
        <f t="shared" si="37"/>
        <v>9.8333333333333286</v>
      </c>
      <c r="E241" s="5">
        <f t="shared" si="38"/>
        <v>0</v>
      </c>
      <c r="F241" s="5">
        <f t="shared" si="39"/>
        <v>6.6666666666666643</v>
      </c>
      <c r="G241" s="5">
        <f t="shared" si="40"/>
        <v>12.433333333333337</v>
      </c>
      <c r="H241" s="5">
        <f t="shared" si="41"/>
        <v>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5">
        <f>'Match Score and Team Input'!C41</f>
        <v>365</v>
      </c>
      <c r="AB241" s="5">
        <v>40</v>
      </c>
      <c r="AC241" s="5">
        <f t="shared" si="44"/>
        <v>-4.06666666666667</v>
      </c>
      <c r="AD241" s="5">
        <f t="shared" si="44"/>
        <v>9.8333333333333286</v>
      </c>
      <c r="AE241" s="5">
        <f t="shared" si="44"/>
        <v>0</v>
      </c>
      <c r="AF241" s="5">
        <f t="shared" si="44"/>
        <v>6.6666666666666643</v>
      </c>
      <c r="AG241" s="5">
        <f t="shared" si="44"/>
        <v>12.433333333333337</v>
      </c>
      <c r="AH241" s="5">
        <f t="shared" si="44"/>
        <v>0</v>
      </c>
      <c r="AJ241" s="40" t="e">
        <f>#REF!</f>
        <v>#REF!</v>
      </c>
    </row>
    <row r="242" spans="1:36">
      <c r="A242" s="5">
        <f t="shared" si="34"/>
        <v>45</v>
      </c>
      <c r="B242" s="5">
        <f t="shared" si="35"/>
        <v>41</v>
      </c>
      <c r="C242" s="5">
        <f t="shared" si="36"/>
        <v>-0.43333333333333712</v>
      </c>
      <c r="D242" s="5">
        <f t="shared" si="37"/>
        <v>-19.166666666666657</v>
      </c>
      <c r="E242" s="5">
        <f t="shared" si="38"/>
        <v>0</v>
      </c>
      <c r="F242" s="5">
        <f t="shared" si="39"/>
        <v>8.6179487179487211</v>
      </c>
      <c r="G242" s="5">
        <f t="shared" si="40"/>
        <v>25.38717948717948</v>
      </c>
      <c r="H242" s="5">
        <f t="shared" si="41"/>
        <v>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5">
        <f>'Match Score and Team Input'!C42</f>
        <v>45</v>
      </c>
      <c r="AB242" s="5">
        <v>41</v>
      </c>
      <c r="AC242" s="5">
        <f t="shared" ref="AC242:AH251" si="45">AC42</f>
        <v>-0.43333333333333712</v>
      </c>
      <c r="AD242" s="5">
        <f t="shared" si="45"/>
        <v>-19.166666666666657</v>
      </c>
      <c r="AE242" s="5">
        <f t="shared" si="45"/>
        <v>0</v>
      </c>
      <c r="AF242" s="5">
        <f t="shared" si="45"/>
        <v>8.6179487179487211</v>
      </c>
      <c r="AG242" s="5">
        <f t="shared" si="45"/>
        <v>25.38717948717948</v>
      </c>
      <c r="AH242" s="5">
        <f t="shared" si="45"/>
        <v>0</v>
      </c>
      <c r="AJ242" s="40" t="e">
        <f>#REF!</f>
        <v>#REF!</v>
      </c>
    </row>
    <row r="243" spans="1:36">
      <c r="A243" s="5">
        <f t="shared" si="34"/>
        <v>4476</v>
      </c>
      <c r="B243" s="5">
        <f t="shared" si="35"/>
        <v>42</v>
      </c>
      <c r="C243" s="5">
        <f t="shared" si="36"/>
        <v>-20.160606060606057</v>
      </c>
      <c r="D243" s="5">
        <f t="shared" si="37"/>
        <v>-16.775757575757567</v>
      </c>
      <c r="E243" s="5">
        <f t="shared" si="38"/>
        <v>0</v>
      </c>
      <c r="F243" s="5">
        <f t="shared" si="39"/>
        <v>-20.435439560439562</v>
      </c>
      <c r="G243" s="5">
        <f t="shared" si="40"/>
        <v>-27.425824175824175</v>
      </c>
      <c r="H243" s="5">
        <f t="shared" si="41"/>
        <v>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5">
        <f>'Match Score and Team Input'!C43</f>
        <v>4476</v>
      </c>
      <c r="AB243" s="5">
        <v>42</v>
      </c>
      <c r="AC243" s="5">
        <f t="shared" si="45"/>
        <v>-20.160606060606057</v>
      </c>
      <c r="AD243" s="5">
        <f t="shared" si="45"/>
        <v>-16.775757575757567</v>
      </c>
      <c r="AE243" s="5">
        <f t="shared" si="45"/>
        <v>0</v>
      </c>
      <c r="AF243" s="5">
        <f t="shared" si="45"/>
        <v>-20.435439560439562</v>
      </c>
      <c r="AG243" s="5">
        <f t="shared" si="45"/>
        <v>-27.425824175824175</v>
      </c>
      <c r="AH243" s="5">
        <f t="shared" si="45"/>
        <v>0</v>
      </c>
      <c r="AJ243" s="40" t="e">
        <f>#REF!</f>
        <v>#REF!</v>
      </c>
    </row>
    <row r="244" spans="1:36">
      <c r="A244" s="5">
        <f t="shared" si="34"/>
        <v>4288</v>
      </c>
      <c r="B244" s="5">
        <f t="shared" si="35"/>
        <v>43</v>
      </c>
      <c r="C244" s="5">
        <f t="shared" si="36"/>
        <v>-5.4444444444444429</v>
      </c>
      <c r="D244" s="5">
        <f t="shared" si="37"/>
        <v>7.5444444444444514</v>
      </c>
      <c r="E244" s="5">
        <f t="shared" si="38"/>
        <v>20</v>
      </c>
      <c r="F244" s="5">
        <f t="shared" si="39"/>
        <v>25.633333333333333</v>
      </c>
      <c r="G244" s="5">
        <f t="shared" si="40"/>
        <v>71.033333333333331</v>
      </c>
      <c r="H244" s="5">
        <f t="shared" si="41"/>
        <v>0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5">
        <f>'Match Score and Team Input'!C44</f>
        <v>4288</v>
      </c>
      <c r="AB244" s="5">
        <v>43</v>
      </c>
      <c r="AC244" s="5">
        <f t="shared" si="45"/>
        <v>-5.4444444444444429</v>
      </c>
      <c r="AD244" s="5">
        <f t="shared" si="45"/>
        <v>7.5444444444444514</v>
      </c>
      <c r="AE244" s="5">
        <f t="shared" si="45"/>
        <v>20</v>
      </c>
      <c r="AF244" s="5">
        <f t="shared" si="45"/>
        <v>25.633333333333333</v>
      </c>
      <c r="AG244" s="5">
        <f t="shared" si="45"/>
        <v>71.033333333333331</v>
      </c>
      <c r="AH244" s="5">
        <f t="shared" si="45"/>
        <v>0</v>
      </c>
      <c r="AJ244" s="40" t="e">
        <f>#REF!</f>
        <v>#REF!</v>
      </c>
    </row>
    <row r="245" spans="1:36">
      <c r="A245" s="5">
        <f t="shared" si="34"/>
        <v>1266</v>
      </c>
      <c r="B245" s="5">
        <f t="shared" si="35"/>
        <v>44</v>
      </c>
      <c r="C245" s="5">
        <f t="shared" si="36"/>
        <v>-22.585714285714282</v>
      </c>
      <c r="D245" s="5">
        <f t="shared" si="37"/>
        <v>-12.471428571428561</v>
      </c>
      <c r="E245" s="5">
        <f t="shared" si="38"/>
        <v>0</v>
      </c>
      <c r="F245" s="5">
        <f t="shared" si="39"/>
        <v>-13.833333333333329</v>
      </c>
      <c r="G245" s="5">
        <f t="shared" si="40"/>
        <v>-0.97920227920226921</v>
      </c>
      <c r="H245" s="5">
        <f t="shared" si="41"/>
        <v>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5">
        <f>'Match Score and Team Input'!C45</f>
        <v>1266</v>
      </c>
      <c r="AB245" s="5">
        <v>44</v>
      </c>
      <c r="AC245" s="5">
        <f t="shared" si="45"/>
        <v>-22.585714285714282</v>
      </c>
      <c r="AD245" s="5">
        <f t="shared" si="45"/>
        <v>-12.471428571428561</v>
      </c>
      <c r="AE245" s="5">
        <f t="shared" si="45"/>
        <v>0</v>
      </c>
      <c r="AF245" s="5">
        <f t="shared" si="45"/>
        <v>-13.833333333333329</v>
      </c>
      <c r="AG245" s="5">
        <f t="shared" si="45"/>
        <v>-0.97920227920226921</v>
      </c>
      <c r="AH245" s="5">
        <f t="shared" si="45"/>
        <v>0</v>
      </c>
      <c r="AJ245" s="40" t="e">
        <f>#REF!</f>
        <v>#REF!</v>
      </c>
    </row>
    <row r="246" spans="1:36">
      <c r="A246" s="5">
        <f t="shared" si="34"/>
        <v>70</v>
      </c>
      <c r="B246" s="5">
        <f t="shared" si="35"/>
        <v>45</v>
      </c>
      <c r="C246" s="5">
        <f t="shared" si="36"/>
        <v>-14.719047619047615</v>
      </c>
      <c r="D246" s="5">
        <f t="shared" si="37"/>
        <v>26.033333333333331</v>
      </c>
      <c r="E246" s="5">
        <f t="shared" si="38"/>
        <v>0</v>
      </c>
      <c r="F246" s="5">
        <f t="shared" si="39"/>
        <v>19.238562091503269</v>
      </c>
      <c r="G246" s="5">
        <f t="shared" si="40"/>
        <v>-95.635620915032689</v>
      </c>
      <c r="H246" s="5">
        <f t="shared" si="41"/>
        <v>0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5">
        <f>'Match Score and Team Input'!C46</f>
        <v>70</v>
      </c>
      <c r="AB246" s="5">
        <v>45</v>
      </c>
      <c r="AC246" s="5">
        <f t="shared" si="45"/>
        <v>-14.719047619047615</v>
      </c>
      <c r="AD246" s="5">
        <f t="shared" si="45"/>
        <v>26.033333333333331</v>
      </c>
      <c r="AE246" s="5">
        <f t="shared" si="45"/>
        <v>0</v>
      </c>
      <c r="AF246" s="5">
        <f t="shared" si="45"/>
        <v>19.238562091503269</v>
      </c>
      <c r="AG246" s="5">
        <f t="shared" si="45"/>
        <v>-95.635620915032689</v>
      </c>
      <c r="AH246" s="5">
        <f t="shared" si="45"/>
        <v>0</v>
      </c>
      <c r="AJ246" s="40" t="e">
        <f>#REF!</f>
        <v>#REF!</v>
      </c>
    </row>
    <row r="247" spans="1:36">
      <c r="A247" s="5">
        <f t="shared" si="34"/>
        <v>79</v>
      </c>
      <c r="B247" s="5">
        <f t="shared" si="35"/>
        <v>46</v>
      </c>
      <c r="C247" s="5">
        <f t="shared" si="36"/>
        <v>-15.123931623931625</v>
      </c>
      <c r="D247" s="5">
        <f t="shared" si="37"/>
        <v>-48.180056980056975</v>
      </c>
      <c r="E247" s="5">
        <f t="shared" si="38"/>
        <v>20</v>
      </c>
      <c r="F247" s="5">
        <f t="shared" si="39"/>
        <v>7.0370370370369528E-2</v>
      </c>
      <c r="G247" s="5">
        <f t="shared" si="40"/>
        <v>10.751851851851853</v>
      </c>
      <c r="H247" s="5">
        <f t="shared" si="41"/>
        <v>0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5">
        <f>'Match Score and Team Input'!C47</f>
        <v>79</v>
      </c>
      <c r="AB247" s="5">
        <v>46</v>
      </c>
      <c r="AC247" s="5">
        <f t="shared" si="45"/>
        <v>-15.123931623931625</v>
      </c>
      <c r="AD247" s="5">
        <f t="shared" si="45"/>
        <v>-48.180056980056975</v>
      </c>
      <c r="AE247" s="5">
        <f t="shared" si="45"/>
        <v>20</v>
      </c>
      <c r="AF247" s="5">
        <f t="shared" si="45"/>
        <v>7.0370370370369528E-2</v>
      </c>
      <c r="AG247" s="5">
        <f t="shared" si="45"/>
        <v>10.751851851851853</v>
      </c>
      <c r="AH247" s="5">
        <f t="shared" si="45"/>
        <v>0</v>
      </c>
      <c r="AJ247" s="40" t="e">
        <f>#REF!</f>
        <v>#REF!</v>
      </c>
    </row>
    <row r="248" spans="1:36">
      <c r="A248" s="5">
        <f t="shared" si="34"/>
        <v>5320</v>
      </c>
      <c r="B248" s="5">
        <f t="shared" si="35"/>
        <v>47</v>
      </c>
      <c r="C248" s="5">
        <f t="shared" si="36"/>
        <v>7.5538461538461519</v>
      </c>
      <c r="D248" s="5">
        <f t="shared" si="37"/>
        <v>38.02051282051282</v>
      </c>
      <c r="E248" s="5">
        <f t="shared" si="38"/>
        <v>0</v>
      </c>
      <c r="F248" s="5">
        <f t="shared" si="39"/>
        <v>-18.766666666666666</v>
      </c>
      <c r="G248" s="5">
        <f t="shared" si="40"/>
        <v>-18.200000000000003</v>
      </c>
      <c r="H248" s="5">
        <f t="shared" si="41"/>
        <v>0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5">
        <f>'Match Score and Team Input'!C48</f>
        <v>5320</v>
      </c>
      <c r="AB248" s="5">
        <v>47</v>
      </c>
      <c r="AC248" s="5">
        <f t="shared" si="45"/>
        <v>7.5538461538461519</v>
      </c>
      <c r="AD248" s="5">
        <f t="shared" si="45"/>
        <v>38.02051282051282</v>
      </c>
      <c r="AE248" s="5">
        <f t="shared" si="45"/>
        <v>0</v>
      </c>
      <c r="AF248" s="5">
        <f t="shared" si="45"/>
        <v>-18.766666666666666</v>
      </c>
      <c r="AG248" s="5">
        <f t="shared" si="45"/>
        <v>-18.200000000000003</v>
      </c>
      <c r="AH248" s="5">
        <f t="shared" si="45"/>
        <v>0</v>
      </c>
      <c r="AJ248" s="40" t="e">
        <f>#REF!</f>
        <v>#REF!</v>
      </c>
    </row>
    <row r="249" spans="1:36">
      <c r="A249" s="5">
        <f t="shared" si="34"/>
        <v>955</v>
      </c>
      <c r="B249" s="5">
        <f t="shared" si="35"/>
        <v>48</v>
      </c>
      <c r="C249" s="5">
        <f t="shared" si="36"/>
        <v>16.388888888888886</v>
      </c>
      <c r="D249" s="5">
        <f t="shared" si="37"/>
        <v>-13.329629629629636</v>
      </c>
      <c r="E249" s="5">
        <f t="shared" si="38"/>
        <v>0</v>
      </c>
      <c r="F249" s="5">
        <f t="shared" si="39"/>
        <v>14.56666666666667</v>
      </c>
      <c r="G249" s="5">
        <f t="shared" si="40"/>
        <v>24.73333333333332</v>
      </c>
      <c r="H249" s="5">
        <f t="shared" si="41"/>
        <v>100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5">
        <f>'Match Score and Team Input'!C49</f>
        <v>955</v>
      </c>
      <c r="AB249" s="5">
        <v>48</v>
      </c>
      <c r="AC249" s="5">
        <f t="shared" si="45"/>
        <v>16.388888888888886</v>
      </c>
      <c r="AD249" s="5">
        <f t="shared" si="45"/>
        <v>-13.329629629629636</v>
      </c>
      <c r="AE249" s="5">
        <f t="shared" si="45"/>
        <v>0</v>
      </c>
      <c r="AF249" s="5">
        <f t="shared" si="45"/>
        <v>14.56666666666667</v>
      </c>
      <c r="AG249" s="5">
        <f t="shared" si="45"/>
        <v>24.73333333333332</v>
      </c>
      <c r="AH249" s="5">
        <f t="shared" si="45"/>
        <v>100</v>
      </c>
      <c r="AJ249" s="40" t="e">
        <f>#REF!</f>
        <v>#REF!</v>
      </c>
    </row>
    <row r="250" spans="1:36">
      <c r="A250" s="5">
        <f t="shared" si="34"/>
        <v>353</v>
      </c>
      <c r="B250" s="5">
        <f t="shared" si="35"/>
        <v>49</v>
      </c>
      <c r="C250" s="5">
        <f t="shared" si="36"/>
        <v>10.427272727272722</v>
      </c>
      <c r="D250" s="5">
        <f t="shared" si="37"/>
        <v>44.072727272727263</v>
      </c>
      <c r="E250" s="5">
        <f t="shared" si="38"/>
        <v>100</v>
      </c>
      <c r="F250" s="5">
        <f t="shared" si="39"/>
        <v>33.452380952380949</v>
      </c>
      <c r="G250" s="5">
        <f t="shared" si="40"/>
        <v>-7.3904761904761926</v>
      </c>
      <c r="H250" s="5">
        <f t="shared" si="41"/>
        <v>0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5">
        <f>'Match Score and Team Input'!C50</f>
        <v>353</v>
      </c>
      <c r="AB250" s="5">
        <v>49</v>
      </c>
      <c r="AC250" s="5">
        <f t="shared" si="45"/>
        <v>10.427272727272722</v>
      </c>
      <c r="AD250" s="5">
        <f t="shared" si="45"/>
        <v>44.072727272727263</v>
      </c>
      <c r="AE250" s="5">
        <f t="shared" si="45"/>
        <v>100</v>
      </c>
      <c r="AF250" s="5">
        <f t="shared" si="45"/>
        <v>33.452380952380949</v>
      </c>
      <c r="AG250" s="5">
        <f t="shared" si="45"/>
        <v>-7.3904761904761926</v>
      </c>
      <c r="AH250" s="5">
        <f t="shared" si="45"/>
        <v>0</v>
      </c>
      <c r="AJ250" s="40" t="e">
        <f>#REF!</f>
        <v>#REF!</v>
      </c>
    </row>
    <row r="251" spans="1:36">
      <c r="A251" s="5">
        <f t="shared" si="34"/>
        <v>188</v>
      </c>
      <c r="B251" s="5">
        <f t="shared" si="35"/>
        <v>50</v>
      </c>
      <c r="C251" s="5">
        <f t="shared" si="36"/>
        <v>5.414285714285711</v>
      </c>
      <c r="D251" s="5">
        <f t="shared" si="37"/>
        <v>-35.571428571428569</v>
      </c>
      <c r="E251" s="5">
        <f t="shared" si="38"/>
        <v>0</v>
      </c>
      <c r="F251" s="5">
        <f t="shared" si="39"/>
        <v>-20.188888888888883</v>
      </c>
      <c r="G251" s="5">
        <f t="shared" si="40"/>
        <v>-73.714814814814815</v>
      </c>
      <c r="H251" s="5">
        <f t="shared" si="41"/>
        <v>40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5">
        <f>'Match Score and Team Input'!C51</f>
        <v>188</v>
      </c>
      <c r="AB251" s="5">
        <v>50</v>
      </c>
      <c r="AC251" s="5">
        <f t="shared" si="45"/>
        <v>5.414285714285711</v>
      </c>
      <c r="AD251" s="5">
        <f t="shared" si="45"/>
        <v>-35.571428571428569</v>
      </c>
      <c r="AE251" s="5">
        <f t="shared" si="45"/>
        <v>0</v>
      </c>
      <c r="AF251" s="5">
        <f t="shared" si="45"/>
        <v>-20.188888888888883</v>
      </c>
      <c r="AG251" s="5">
        <f t="shared" si="45"/>
        <v>-73.714814814814815</v>
      </c>
      <c r="AH251" s="5">
        <f t="shared" si="45"/>
        <v>40</v>
      </c>
      <c r="AJ251" s="40" t="e">
        <f>#REF!</f>
        <v>#REF!</v>
      </c>
    </row>
    <row r="252" spans="1:36">
      <c r="A252" s="5">
        <f t="shared" si="34"/>
        <v>2980</v>
      </c>
      <c r="B252" s="5">
        <f t="shared" si="35"/>
        <v>51</v>
      </c>
      <c r="C252" s="5">
        <f t="shared" si="36"/>
        <v>-15.566666666666663</v>
      </c>
      <c r="D252" s="5">
        <f t="shared" si="37"/>
        <v>12.700000000000003</v>
      </c>
      <c r="E252" s="5">
        <f t="shared" si="38"/>
        <v>0</v>
      </c>
      <c r="F252" s="5">
        <f t="shared" si="39"/>
        <v>-3.3333333333333286</v>
      </c>
      <c r="G252" s="5">
        <f t="shared" si="40"/>
        <v>4.5555555555555571</v>
      </c>
      <c r="H252" s="5">
        <f t="shared" si="41"/>
        <v>0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5">
        <f>'Match Score and Team Input'!C52</f>
        <v>2980</v>
      </c>
      <c r="AB252" s="5">
        <v>51</v>
      </c>
      <c r="AC252" s="5">
        <f t="shared" ref="AC252:AH261" si="46">AC52</f>
        <v>-15.566666666666663</v>
      </c>
      <c r="AD252" s="5">
        <f t="shared" si="46"/>
        <v>12.700000000000003</v>
      </c>
      <c r="AE252" s="5">
        <f t="shared" si="46"/>
        <v>0</v>
      </c>
      <c r="AF252" s="5">
        <f t="shared" si="46"/>
        <v>-3.3333333333333286</v>
      </c>
      <c r="AG252" s="5">
        <f t="shared" si="46"/>
        <v>4.5555555555555571</v>
      </c>
      <c r="AH252" s="5">
        <f t="shared" si="46"/>
        <v>0</v>
      </c>
      <c r="AJ252" s="40" t="e">
        <f>#REF!</f>
        <v>#REF!</v>
      </c>
    </row>
    <row r="253" spans="1:36">
      <c r="A253" s="5">
        <f t="shared" si="34"/>
        <v>3098</v>
      </c>
      <c r="B253" s="5">
        <f t="shared" si="35"/>
        <v>52</v>
      </c>
      <c r="C253" s="5">
        <f t="shared" si="36"/>
        <v>-14.546880570409982</v>
      </c>
      <c r="D253" s="5">
        <f t="shared" si="37"/>
        <v>46.393226381461659</v>
      </c>
      <c r="E253" s="5">
        <f t="shared" si="38"/>
        <v>0</v>
      </c>
      <c r="F253" s="5">
        <f t="shared" si="39"/>
        <v>-19.083333333333343</v>
      </c>
      <c r="G253" s="5">
        <f t="shared" si="40"/>
        <v>-21.120370370370367</v>
      </c>
      <c r="H253" s="5">
        <f t="shared" si="41"/>
        <v>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5">
        <f>'Match Score and Team Input'!C53</f>
        <v>3098</v>
      </c>
      <c r="AB253" s="5">
        <v>52</v>
      </c>
      <c r="AC253" s="5">
        <f t="shared" si="46"/>
        <v>-14.546880570409982</v>
      </c>
      <c r="AD253" s="5">
        <f t="shared" si="46"/>
        <v>46.393226381461659</v>
      </c>
      <c r="AE253" s="5">
        <f t="shared" si="46"/>
        <v>0</v>
      </c>
      <c r="AF253" s="5">
        <f t="shared" si="46"/>
        <v>-19.083333333333343</v>
      </c>
      <c r="AG253" s="5">
        <f t="shared" si="46"/>
        <v>-21.120370370370367</v>
      </c>
      <c r="AH253" s="5">
        <f t="shared" si="46"/>
        <v>0</v>
      </c>
      <c r="AJ253" s="40" t="e">
        <f>#REF!</f>
        <v>#REF!</v>
      </c>
    </row>
    <row r="254" spans="1:36">
      <c r="A254" s="5">
        <f t="shared" si="34"/>
        <v>126</v>
      </c>
      <c r="B254" s="5">
        <f t="shared" si="35"/>
        <v>53</v>
      </c>
      <c r="C254" s="5">
        <f t="shared" si="36"/>
        <v>-3.7416666666666671</v>
      </c>
      <c r="D254" s="5">
        <f t="shared" si="37"/>
        <v>-61.783333333333346</v>
      </c>
      <c r="E254" s="5">
        <f t="shared" si="38"/>
        <v>0</v>
      </c>
      <c r="F254" s="5">
        <f t="shared" si="39"/>
        <v>-1.3611111111111143</v>
      </c>
      <c r="G254" s="5">
        <f t="shared" si="40"/>
        <v>15.577777777777769</v>
      </c>
      <c r="H254" s="5">
        <f t="shared" si="41"/>
        <v>0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5">
        <f>'Match Score and Team Input'!C54</f>
        <v>126</v>
      </c>
      <c r="AB254" s="5">
        <v>53</v>
      </c>
      <c r="AC254" s="5">
        <f t="shared" si="46"/>
        <v>-3.7416666666666671</v>
      </c>
      <c r="AD254" s="5">
        <f t="shared" si="46"/>
        <v>-61.783333333333346</v>
      </c>
      <c r="AE254" s="5">
        <f t="shared" si="46"/>
        <v>0</v>
      </c>
      <c r="AF254" s="5">
        <f t="shared" si="46"/>
        <v>-1.3611111111111143</v>
      </c>
      <c r="AG254" s="5">
        <f t="shared" si="46"/>
        <v>15.577777777777769</v>
      </c>
      <c r="AH254" s="5">
        <f t="shared" si="46"/>
        <v>0</v>
      </c>
      <c r="AJ254" s="40" t="e">
        <f>#REF!</f>
        <v>#REF!</v>
      </c>
    </row>
    <row r="255" spans="1:36">
      <c r="A255" s="5">
        <f t="shared" si="34"/>
        <v>337</v>
      </c>
      <c r="B255" s="5">
        <f t="shared" si="35"/>
        <v>54</v>
      </c>
      <c r="C255" s="5">
        <f t="shared" si="36"/>
        <v>-8.5820512820512818</v>
      </c>
      <c r="D255" s="5">
        <f t="shared" si="37"/>
        <v>41.15384615384616</v>
      </c>
      <c r="E255" s="5">
        <f t="shared" si="38"/>
        <v>0</v>
      </c>
      <c r="F255" s="5">
        <f t="shared" si="39"/>
        <v>-3.4666666666666686</v>
      </c>
      <c r="G255" s="5">
        <f t="shared" si="40"/>
        <v>10.666666666666671</v>
      </c>
      <c r="H255" s="5">
        <f t="shared" si="41"/>
        <v>70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5">
        <f>'Match Score and Team Input'!C55</f>
        <v>337</v>
      </c>
      <c r="AB255" s="5">
        <v>54</v>
      </c>
      <c r="AC255" s="5">
        <f t="shared" si="46"/>
        <v>-8.5820512820512818</v>
      </c>
      <c r="AD255" s="5">
        <f t="shared" si="46"/>
        <v>41.15384615384616</v>
      </c>
      <c r="AE255" s="5">
        <f t="shared" si="46"/>
        <v>0</v>
      </c>
      <c r="AF255" s="5">
        <f t="shared" si="46"/>
        <v>-3.4666666666666686</v>
      </c>
      <c r="AG255" s="5">
        <f t="shared" si="46"/>
        <v>10.666666666666671</v>
      </c>
      <c r="AH255" s="5">
        <f t="shared" si="46"/>
        <v>70</v>
      </c>
      <c r="AJ255" s="40" t="e">
        <f>#REF!</f>
        <v>#REF!</v>
      </c>
    </row>
    <row r="256" spans="1:36">
      <c r="A256" s="5">
        <f t="shared" si="34"/>
        <v>4719</v>
      </c>
      <c r="B256" s="5">
        <f t="shared" si="35"/>
        <v>55</v>
      </c>
      <c r="C256" s="5">
        <f t="shared" si="36"/>
        <v>1.5333333333333314</v>
      </c>
      <c r="D256" s="5">
        <f t="shared" si="37"/>
        <v>52.8</v>
      </c>
      <c r="E256" s="5">
        <f t="shared" si="38"/>
        <v>0</v>
      </c>
      <c r="F256" s="5">
        <f t="shared" si="39"/>
        <v>-19.11349206349206</v>
      </c>
      <c r="G256" s="5">
        <f t="shared" si="40"/>
        <v>-43.276984126984118</v>
      </c>
      <c r="H256" s="5">
        <f t="shared" si="41"/>
        <v>50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5">
        <f>'Match Score and Team Input'!C56</f>
        <v>4719</v>
      </c>
      <c r="AB256" s="5">
        <v>55</v>
      </c>
      <c r="AC256" s="5">
        <f t="shared" si="46"/>
        <v>1.5333333333333314</v>
      </c>
      <c r="AD256" s="5">
        <f t="shared" si="46"/>
        <v>52.8</v>
      </c>
      <c r="AE256" s="5">
        <f t="shared" si="46"/>
        <v>0</v>
      </c>
      <c r="AF256" s="5">
        <f t="shared" si="46"/>
        <v>-19.11349206349206</v>
      </c>
      <c r="AG256" s="5">
        <f t="shared" si="46"/>
        <v>-43.276984126984118</v>
      </c>
      <c r="AH256" s="5">
        <f t="shared" si="46"/>
        <v>50</v>
      </c>
      <c r="AJ256" s="40" t="e">
        <f>#REF!</f>
        <v>#REF!</v>
      </c>
    </row>
    <row r="257" spans="1:36">
      <c r="A257" s="5">
        <f t="shared" si="34"/>
        <v>217</v>
      </c>
      <c r="B257" s="5">
        <f t="shared" si="35"/>
        <v>56</v>
      </c>
      <c r="C257" s="5">
        <f t="shared" si="36"/>
        <v>14.327450980392157</v>
      </c>
      <c r="D257" s="5">
        <f t="shared" si="37"/>
        <v>6.6921568627450938</v>
      </c>
      <c r="E257" s="5">
        <f t="shared" si="38"/>
        <v>0</v>
      </c>
      <c r="F257" s="5">
        <f t="shared" si="39"/>
        <v>21.61904761904762</v>
      </c>
      <c r="G257" s="5">
        <f t="shared" si="40"/>
        <v>-36.047619047619037</v>
      </c>
      <c r="H257" s="5">
        <f t="shared" si="41"/>
        <v>90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5">
        <f>'Match Score and Team Input'!C57</f>
        <v>217</v>
      </c>
      <c r="AB257" s="5">
        <v>56</v>
      </c>
      <c r="AC257" s="5">
        <f t="shared" si="46"/>
        <v>14.327450980392157</v>
      </c>
      <c r="AD257" s="5">
        <f t="shared" si="46"/>
        <v>6.6921568627450938</v>
      </c>
      <c r="AE257" s="5">
        <f t="shared" si="46"/>
        <v>0</v>
      </c>
      <c r="AF257" s="5">
        <f t="shared" si="46"/>
        <v>21.61904761904762</v>
      </c>
      <c r="AG257" s="5">
        <f t="shared" si="46"/>
        <v>-36.047619047619037</v>
      </c>
      <c r="AH257" s="5">
        <f t="shared" si="46"/>
        <v>90</v>
      </c>
      <c r="AJ257" s="40" t="e">
        <f>#REF!</f>
        <v>#REF!</v>
      </c>
    </row>
    <row r="258" spans="1:36">
      <c r="A258" s="5">
        <f t="shared" si="34"/>
        <v>5012</v>
      </c>
      <c r="B258" s="5">
        <f t="shared" si="35"/>
        <v>57</v>
      </c>
      <c r="C258" s="5">
        <f t="shared" si="36"/>
        <v>16.333333333333336</v>
      </c>
      <c r="D258" s="5">
        <f t="shared" si="37"/>
        <v>24.833333333333329</v>
      </c>
      <c r="E258" s="5">
        <f t="shared" si="38"/>
        <v>0</v>
      </c>
      <c r="F258" s="5">
        <f t="shared" si="39"/>
        <v>19.600000000000001</v>
      </c>
      <c r="G258" s="5">
        <f t="shared" si="40"/>
        <v>6.9925925925925867</v>
      </c>
      <c r="H258" s="5">
        <f t="shared" si="41"/>
        <v>120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5">
        <f>'Match Score and Team Input'!C58</f>
        <v>5012</v>
      </c>
      <c r="AB258" s="5">
        <v>57</v>
      </c>
      <c r="AC258" s="5">
        <f t="shared" si="46"/>
        <v>16.333333333333336</v>
      </c>
      <c r="AD258" s="5">
        <f t="shared" si="46"/>
        <v>24.833333333333329</v>
      </c>
      <c r="AE258" s="5">
        <f t="shared" si="46"/>
        <v>0</v>
      </c>
      <c r="AF258" s="5">
        <f t="shared" si="46"/>
        <v>19.600000000000001</v>
      </c>
      <c r="AG258" s="5">
        <f t="shared" si="46"/>
        <v>6.9925925925925867</v>
      </c>
      <c r="AH258" s="5">
        <f t="shared" si="46"/>
        <v>120</v>
      </c>
      <c r="AJ258" s="40" t="e">
        <f>#REF!</f>
        <v>#REF!</v>
      </c>
    </row>
    <row r="259" spans="1:36">
      <c r="A259" s="5">
        <f t="shared" si="34"/>
        <v>5320</v>
      </c>
      <c r="B259" s="5">
        <f t="shared" si="35"/>
        <v>58</v>
      </c>
      <c r="C259" s="5">
        <f t="shared" si="36"/>
        <v>-8.7333333333333343</v>
      </c>
      <c r="D259" s="5">
        <f t="shared" si="37"/>
        <v>22</v>
      </c>
      <c r="E259" s="5">
        <f t="shared" si="38"/>
        <v>0</v>
      </c>
      <c r="F259" s="5">
        <f t="shared" si="39"/>
        <v>-1.6666666666666714</v>
      </c>
      <c r="G259" s="5">
        <f t="shared" si="40"/>
        <v>-60.620370370370367</v>
      </c>
      <c r="H259" s="5">
        <f t="shared" si="41"/>
        <v>0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5">
        <f>'Match Score and Team Input'!C59</f>
        <v>5320</v>
      </c>
      <c r="AB259" s="5">
        <v>58</v>
      </c>
      <c r="AC259" s="5">
        <f t="shared" si="46"/>
        <v>-8.7333333333333343</v>
      </c>
      <c r="AD259" s="5">
        <f t="shared" si="46"/>
        <v>22</v>
      </c>
      <c r="AE259" s="5">
        <f t="shared" si="46"/>
        <v>0</v>
      </c>
      <c r="AF259" s="5">
        <f t="shared" si="46"/>
        <v>-1.6666666666666714</v>
      </c>
      <c r="AG259" s="5">
        <f t="shared" si="46"/>
        <v>-60.620370370370367</v>
      </c>
      <c r="AH259" s="5">
        <f t="shared" si="46"/>
        <v>0</v>
      </c>
      <c r="AJ259" s="40" t="e">
        <f>#REF!</f>
        <v>#REF!</v>
      </c>
    </row>
    <row r="260" spans="1:36">
      <c r="A260" s="5">
        <f t="shared" si="34"/>
        <v>3480</v>
      </c>
      <c r="B260" s="5">
        <f t="shared" si="35"/>
        <v>59</v>
      </c>
      <c r="C260" s="5">
        <f t="shared" si="36"/>
        <v>14.833333333333336</v>
      </c>
      <c r="D260" s="5">
        <f t="shared" si="37"/>
        <v>67.588888888888889</v>
      </c>
      <c r="E260" s="5">
        <f t="shared" si="38"/>
        <v>0</v>
      </c>
      <c r="F260" s="5">
        <f t="shared" si="39"/>
        <v>-18.499999999999993</v>
      </c>
      <c r="G260" s="5">
        <f t="shared" si="40"/>
        <v>-80.677777777777763</v>
      </c>
      <c r="H260" s="5">
        <f t="shared" si="41"/>
        <v>0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5">
        <f>'Match Score and Team Input'!C60</f>
        <v>3480</v>
      </c>
      <c r="AB260" s="5">
        <v>59</v>
      </c>
      <c r="AC260" s="5">
        <f t="shared" si="46"/>
        <v>14.833333333333336</v>
      </c>
      <c r="AD260" s="5">
        <f t="shared" si="46"/>
        <v>67.588888888888889</v>
      </c>
      <c r="AE260" s="5">
        <f t="shared" si="46"/>
        <v>0</v>
      </c>
      <c r="AF260" s="5">
        <f t="shared" si="46"/>
        <v>-18.499999999999993</v>
      </c>
      <c r="AG260" s="5">
        <f t="shared" si="46"/>
        <v>-80.677777777777763</v>
      </c>
      <c r="AH260" s="5">
        <f t="shared" si="46"/>
        <v>0</v>
      </c>
      <c r="AJ260" s="40" t="e">
        <f>#REF!</f>
        <v>#REF!</v>
      </c>
    </row>
    <row r="261" spans="1:36">
      <c r="A261" s="5">
        <f t="shared" si="34"/>
        <v>79</v>
      </c>
      <c r="B261" s="5">
        <f t="shared" si="35"/>
        <v>60</v>
      </c>
      <c r="C261" s="5">
        <f t="shared" si="36"/>
        <v>-27.43333333333333</v>
      </c>
      <c r="D261" s="5">
        <f t="shared" si="37"/>
        <v>-11.799999999999997</v>
      </c>
      <c r="E261" s="5">
        <f t="shared" si="38"/>
        <v>20</v>
      </c>
      <c r="F261" s="5">
        <f t="shared" si="39"/>
        <v>-11.452941176470588</v>
      </c>
      <c r="G261" s="5">
        <f t="shared" si="40"/>
        <v>1.3568627450980273</v>
      </c>
      <c r="H261" s="5">
        <f t="shared" si="41"/>
        <v>50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5">
        <f>'Match Score and Team Input'!C61</f>
        <v>79</v>
      </c>
      <c r="AB261" s="5">
        <v>60</v>
      </c>
      <c r="AC261" s="5">
        <f t="shared" si="46"/>
        <v>-27.43333333333333</v>
      </c>
      <c r="AD261" s="5">
        <f t="shared" si="46"/>
        <v>-11.799999999999997</v>
      </c>
      <c r="AE261" s="5">
        <f t="shared" si="46"/>
        <v>20</v>
      </c>
      <c r="AF261" s="5">
        <f t="shared" si="46"/>
        <v>-11.452941176470588</v>
      </c>
      <c r="AG261" s="5">
        <f t="shared" si="46"/>
        <v>1.3568627450980273</v>
      </c>
      <c r="AH261" s="5">
        <f t="shared" si="46"/>
        <v>50</v>
      </c>
      <c r="AJ261" s="40" t="e">
        <f>#REF!</f>
        <v>#REF!</v>
      </c>
    </row>
    <row r="262" spans="1:36">
      <c r="A262" s="5">
        <f t="shared" si="34"/>
        <v>5145</v>
      </c>
      <c r="B262" s="5">
        <f t="shared" si="35"/>
        <v>61</v>
      </c>
      <c r="C262" s="5">
        <f t="shared" si="36"/>
        <v>-6.9939393939393923</v>
      </c>
      <c r="D262" s="5">
        <f t="shared" si="37"/>
        <v>4.7316498316498325</v>
      </c>
      <c r="E262" s="5">
        <f t="shared" si="38"/>
        <v>50</v>
      </c>
      <c r="F262" s="5">
        <f t="shared" si="39"/>
        <v>-17.888888888888886</v>
      </c>
      <c r="G262" s="5">
        <f t="shared" si="40"/>
        <v>-14.311111111111117</v>
      </c>
      <c r="H262" s="5">
        <f t="shared" si="41"/>
        <v>0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5">
        <f>'Match Score and Team Input'!C62</f>
        <v>5145</v>
      </c>
      <c r="AB262" s="5">
        <v>61</v>
      </c>
      <c r="AC262" s="5">
        <f t="shared" ref="AC262:AH271" si="47">AC62</f>
        <v>-6.9939393939393923</v>
      </c>
      <c r="AD262" s="5">
        <f t="shared" si="47"/>
        <v>4.7316498316498325</v>
      </c>
      <c r="AE262" s="5">
        <f t="shared" si="47"/>
        <v>50</v>
      </c>
      <c r="AF262" s="5">
        <f t="shared" si="47"/>
        <v>-17.888888888888886</v>
      </c>
      <c r="AG262" s="5">
        <f t="shared" si="47"/>
        <v>-14.311111111111117</v>
      </c>
      <c r="AH262" s="5">
        <f t="shared" si="47"/>
        <v>0</v>
      </c>
      <c r="AJ262" s="40" t="e">
        <f>#REF!</f>
        <v>#REF!</v>
      </c>
    </row>
    <row r="263" spans="1:36">
      <c r="A263" s="5">
        <f t="shared" si="34"/>
        <v>4979</v>
      </c>
      <c r="B263" s="5">
        <f t="shared" si="35"/>
        <v>62</v>
      </c>
      <c r="C263" s="5">
        <f t="shared" si="36"/>
        <v>3.9148148148148181</v>
      </c>
      <c r="D263" s="5">
        <f t="shared" si="37"/>
        <v>65.7</v>
      </c>
      <c r="E263" s="5">
        <f t="shared" si="38"/>
        <v>20</v>
      </c>
      <c r="F263" s="5">
        <f t="shared" si="39"/>
        <v>-18.560606060606062</v>
      </c>
      <c r="G263" s="5">
        <f t="shared" si="40"/>
        <v>-50.146969696969705</v>
      </c>
      <c r="H263" s="5">
        <f t="shared" si="41"/>
        <v>20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5">
        <f>'Match Score and Team Input'!C63</f>
        <v>4979</v>
      </c>
      <c r="AB263" s="5">
        <v>62</v>
      </c>
      <c r="AC263" s="5">
        <f t="shared" si="47"/>
        <v>3.9148148148148181</v>
      </c>
      <c r="AD263" s="5">
        <f t="shared" si="47"/>
        <v>65.7</v>
      </c>
      <c r="AE263" s="5">
        <f t="shared" si="47"/>
        <v>20</v>
      </c>
      <c r="AF263" s="5">
        <f t="shared" si="47"/>
        <v>-18.560606060606062</v>
      </c>
      <c r="AG263" s="5">
        <f t="shared" si="47"/>
        <v>-50.146969696969705</v>
      </c>
      <c r="AH263" s="5">
        <f t="shared" si="47"/>
        <v>20</v>
      </c>
      <c r="AJ263" s="40" t="e">
        <f>#REF!</f>
        <v>#REF!</v>
      </c>
    </row>
    <row r="264" spans="1:36">
      <c r="A264" s="5">
        <f t="shared" si="34"/>
        <v>857</v>
      </c>
      <c r="B264" s="5">
        <f t="shared" si="35"/>
        <v>63</v>
      </c>
      <c r="C264" s="5">
        <f t="shared" si="36"/>
        <v>-4.37777777777778</v>
      </c>
      <c r="D264" s="5">
        <f t="shared" si="37"/>
        <v>2.8111111111111029</v>
      </c>
      <c r="E264" s="5">
        <f t="shared" si="38"/>
        <v>50</v>
      </c>
      <c r="F264" s="5">
        <f t="shared" si="39"/>
        <v>-11.844444444444449</v>
      </c>
      <c r="G264" s="5">
        <f t="shared" si="40"/>
        <v>0.40555555555556566</v>
      </c>
      <c r="H264" s="5">
        <f t="shared" si="41"/>
        <v>0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5">
        <f>'Match Score and Team Input'!C64</f>
        <v>857</v>
      </c>
      <c r="AB264" s="5">
        <v>63</v>
      </c>
      <c r="AC264" s="5">
        <f t="shared" si="47"/>
        <v>-4.37777777777778</v>
      </c>
      <c r="AD264" s="5">
        <f t="shared" si="47"/>
        <v>2.8111111111111029</v>
      </c>
      <c r="AE264" s="5">
        <f t="shared" si="47"/>
        <v>50</v>
      </c>
      <c r="AF264" s="5">
        <f t="shared" si="47"/>
        <v>-11.844444444444449</v>
      </c>
      <c r="AG264" s="5">
        <f t="shared" si="47"/>
        <v>0.40555555555556566</v>
      </c>
      <c r="AH264" s="5">
        <f t="shared" si="47"/>
        <v>0</v>
      </c>
      <c r="AJ264" s="40" t="e">
        <f>#REF!</f>
        <v>#REF!</v>
      </c>
    </row>
    <row r="265" spans="1:36">
      <c r="A265" s="5">
        <f t="shared" si="34"/>
        <v>1610</v>
      </c>
      <c r="B265" s="5">
        <f t="shared" si="35"/>
        <v>64</v>
      </c>
      <c r="C265" s="5">
        <f t="shared" si="36"/>
        <v>-10.048677248677251</v>
      </c>
      <c r="D265" s="5">
        <f t="shared" si="37"/>
        <v>-15.029629629629625</v>
      </c>
      <c r="E265" s="5">
        <f t="shared" si="38"/>
        <v>0</v>
      </c>
      <c r="F265" s="5">
        <f t="shared" si="39"/>
        <v>-1.2794871794871838</v>
      </c>
      <c r="G265" s="5">
        <f t="shared" si="40"/>
        <v>16.305128205128199</v>
      </c>
      <c r="H265" s="5">
        <f t="shared" si="41"/>
        <v>0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5">
        <f>'Match Score and Team Input'!C65</f>
        <v>1610</v>
      </c>
      <c r="AB265" s="5">
        <v>64</v>
      </c>
      <c r="AC265" s="5">
        <f t="shared" si="47"/>
        <v>-10.048677248677251</v>
      </c>
      <c r="AD265" s="5">
        <f t="shared" si="47"/>
        <v>-15.029629629629625</v>
      </c>
      <c r="AE265" s="5">
        <f t="shared" si="47"/>
        <v>0</v>
      </c>
      <c r="AF265" s="5">
        <f t="shared" si="47"/>
        <v>-1.2794871794871838</v>
      </c>
      <c r="AG265" s="5">
        <f t="shared" si="47"/>
        <v>16.305128205128199</v>
      </c>
      <c r="AH265" s="5">
        <f t="shared" si="47"/>
        <v>0</v>
      </c>
      <c r="AJ265" s="40" t="e">
        <f>#REF!</f>
        <v>#REF!</v>
      </c>
    </row>
    <row r="266" spans="1:36">
      <c r="A266" s="5">
        <f t="shared" si="34"/>
        <v>67</v>
      </c>
      <c r="B266" s="5">
        <f t="shared" si="35"/>
        <v>65</v>
      </c>
      <c r="C266" s="5">
        <f t="shared" si="36"/>
        <v>3.4264550264550238</v>
      </c>
      <c r="D266" s="5">
        <f t="shared" si="37"/>
        <v>33.724338624338628</v>
      </c>
      <c r="E266" s="5">
        <f t="shared" si="38"/>
        <v>0</v>
      </c>
      <c r="F266" s="5">
        <f t="shared" si="39"/>
        <v>-18.438746438746442</v>
      </c>
      <c r="G266" s="5">
        <f t="shared" si="40"/>
        <v>24.150142450142454</v>
      </c>
      <c r="H266" s="5">
        <f t="shared" si="41"/>
        <v>100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5">
        <f>'Match Score and Team Input'!C66</f>
        <v>67</v>
      </c>
      <c r="AB266" s="5">
        <v>65</v>
      </c>
      <c r="AC266" s="5">
        <f t="shared" si="47"/>
        <v>3.4264550264550238</v>
      </c>
      <c r="AD266" s="5">
        <f t="shared" si="47"/>
        <v>33.724338624338628</v>
      </c>
      <c r="AE266" s="5">
        <f t="shared" si="47"/>
        <v>0</v>
      </c>
      <c r="AF266" s="5">
        <f t="shared" si="47"/>
        <v>-18.438746438746442</v>
      </c>
      <c r="AG266" s="5">
        <f t="shared" si="47"/>
        <v>24.150142450142454</v>
      </c>
      <c r="AH266" s="5">
        <f t="shared" si="47"/>
        <v>100</v>
      </c>
      <c r="AJ266" s="40" t="e">
        <f>#REF!</f>
        <v>#REF!</v>
      </c>
    </row>
    <row r="267" spans="1:36">
      <c r="A267" s="5">
        <f t="shared" si="34"/>
        <v>1310</v>
      </c>
      <c r="B267" s="5">
        <f t="shared" si="35"/>
        <v>66</v>
      </c>
      <c r="C267" s="5">
        <f t="shared" si="36"/>
        <v>-14.407264957264957</v>
      </c>
      <c r="D267" s="5">
        <f t="shared" si="37"/>
        <v>3.5162393162393073</v>
      </c>
      <c r="E267" s="5">
        <f t="shared" si="38"/>
        <v>20</v>
      </c>
      <c r="F267" s="5">
        <f t="shared" si="39"/>
        <v>14.503703703703707</v>
      </c>
      <c r="G267" s="5">
        <f t="shared" si="40"/>
        <v>-50.155555555555566</v>
      </c>
      <c r="H267" s="5">
        <f t="shared" si="41"/>
        <v>0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5">
        <f>'Match Score and Team Input'!C67</f>
        <v>1310</v>
      </c>
      <c r="AB267" s="5">
        <v>66</v>
      </c>
      <c r="AC267" s="5">
        <f t="shared" si="47"/>
        <v>-14.407264957264957</v>
      </c>
      <c r="AD267" s="5">
        <f t="shared" si="47"/>
        <v>3.5162393162393073</v>
      </c>
      <c r="AE267" s="5">
        <f t="shared" si="47"/>
        <v>20</v>
      </c>
      <c r="AF267" s="5">
        <f t="shared" si="47"/>
        <v>14.503703703703707</v>
      </c>
      <c r="AG267" s="5">
        <f t="shared" si="47"/>
        <v>-50.155555555555566</v>
      </c>
      <c r="AH267" s="5">
        <f t="shared" si="47"/>
        <v>0</v>
      </c>
      <c r="AJ267" s="40" t="e">
        <f>#REF!</f>
        <v>#REF!</v>
      </c>
    </row>
    <row r="268" spans="1:36">
      <c r="A268" s="5">
        <f t="shared" si="34"/>
        <v>4060</v>
      </c>
      <c r="B268" s="5">
        <f t="shared" si="35"/>
        <v>67</v>
      </c>
      <c r="C268" s="5">
        <f t="shared" si="36"/>
        <v>-18.972222222222221</v>
      </c>
      <c r="D268" s="5">
        <f t="shared" si="37"/>
        <v>32.318518518518516</v>
      </c>
      <c r="E268" s="5">
        <f t="shared" si="38"/>
        <v>0</v>
      </c>
      <c r="F268" s="5">
        <f t="shared" si="39"/>
        <v>-14.452380952380956</v>
      </c>
      <c r="G268" s="5">
        <f t="shared" si="40"/>
        <v>-25.704761904761909</v>
      </c>
      <c r="H268" s="5">
        <f t="shared" si="41"/>
        <v>0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5">
        <f>'Match Score and Team Input'!C68</f>
        <v>4060</v>
      </c>
      <c r="AB268" s="5">
        <v>67</v>
      </c>
      <c r="AC268" s="5">
        <f t="shared" si="47"/>
        <v>-18.972222222222221</v>
      </c>
      <c r="AD268" s="5">
        <f t="shared" si="47"/>
        <v>32.318518518518516</v>
      </c>
      <c r="AE268" s="5">
        <f t="shared" si="47"/>
        <v>0</v>
      </c>
      <c r="AF268" s="5">
        <f t="shared" si="47"/>
        <v>-14.452380952380956</v>
      </c>
      <c r="AG268" s="5">
        <f t="shared" si="47"/>
        <v>-25.704761904761909</v>
      </c>
      <c r="AH268" s="5">
        <f t="shared" si="47"/>
        <v>0</v>
      </c>
      <c r="AJ268" s="40" t="e">
        <f>#REF!</f>
        <v>#REF!</v>
      </c>
    </row>
    <row r="269" spans="1:36">
      <c r="A269" s="5">
        <f t="shared" ref="A269:A332" si="48">AA269</f>
        <v>3937</v>
      </c>
      <c r="B269" s="5">
        <f t="shared" ref="B269:B332" si="49">AB269</f>
        <v>68</v>
      </c>
      <c r="C269" s="5">
        <f t="shared" ref="C269:C332" si="50">AC269</f>
        <v>-15.168091168091166</v>
      </c>
      <c r="D269" s="5">
        <f t="shared" ref="D269:D332" si="51">AD269</f>
        <v>-63.670370370370364</v>
      </c>
      <c r="E269" s="5">
        <f t="shared" ref="E269:E332" si="52">AE269</f>
        <v>0</v>
      </c>
      <c r="F269" s="5">
        <f t="shared" ref="F269:F332" si="53">AF269</f>
        <v>-7.3666666666666742</v>
      </c>
      <c r="G269" s="5">
        <f t="shared" ref="G269:G332" si="54">AG269</f>
        <v>19.766666666666666</v>
      </c>
      <c r="H269" s="5">
        <f t="shared" ref="H269:H332" si="55">AH269</f>
        <v>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5">
        <f>'Match Score and Team Input'!C69</f>
        <v>3937</v>
      </c>
      <c r="AB269" s="5">
        <v>68</v>
      </c>
      <c r="AC269" s="5">
        <f t="shared" si="47"/>
        <v>-15.168091168091166</v>
      </c>
      <c r="AD269" s="5">
        <f t="shared" si="47"/>
        <v>-63.670370370370364</v>
      </c>
      <c r="AE269" s="5">
        <f t="shared" si="47"/>
        <v>0</v>
      </c>
      <c r="AF269" s="5">
        <f t="shared" si="47"/>
        <v>-7.3666666666666742</v>
      </c>
      <c r="AG269" s="5">
        <f t="shared" si="47"/>
        <v>19.766666666666666</v>
      </c>
      <c r="AH269" s="5">
        <f t="shared" si="47"/>
        <v>0</v>
      </c>
      <c r="AJ269" s="40" t="e">
        <f>#REF!</f>
        <v>#REF!</v>
      </c>
    </row>
    <row r="270" spans="1:36">
      <c r="A270" s="5">
        <f t="shared" si="48"/>
        <v>884</v>
      </c>
      <c r="B270" s="5">
        <f t="shared" si="49"/>
        <v>69</v>
      </c>
      <c r="C270" s="5">
        <f t="shared" si="50"/>
        <v>-4.6333333333333329</v>
      </c>
      <c r="D270" s="5">
        <f t="shared" si="51"/>
        <v>49.533333333333331</v>
      </c>
      <c r="E270" s="5">
        <f t="shared" si="52"/>
        <v>0</v>
      </c>
      <c r="F270" s="5">
        <f t="shared" si="53"/>
        <v>16.36666666666666</v>
      </c>
      <c r="G270" s="5">
        <f t="shared" si="54"/>
        <v>-23.5</v>
      </c>
      <c r="H270" s="5">
        <f t="shared" si="55"/>
        <v>0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5">
        <f>'Match Score and Team Input'!C70</f>
        <v>884</v>
      </c>
      <c r="AB270" s="5">
        <v>69</v>
      </c>
      <c r="AC270" s="5">
        <f t="shared" si="47"/>
        <v>-4.6333333333333329</v>
      </c>
      <c r="AD270" s="5">
        <f t="shared" si="47"/>
        <v>49.533333333333331</v>
      </c>
      <c r="AE270" s="5">
        <f t="shared" si="47"/>
        <v>0</v>
      </c>
      <c r="AF270" s="5">
        <f t="shared" si="47"/>
        <v>16.36666666666666</v>
      </c>
      <c r="AG270" s="5">
        <f t="shared" si="47"/>
        <v>-23.5</v>
      </c>
      <c r="AH270" s="5">
        <f t="shared" si="47"/>
        <v>0</v>
      </c>
      <c r="AJ270" s="40" t="e">
        <f>#REF!</f>
        <v>#REF!</v>
      </c>
    </row>
    <row r="271" spans="1:36">
      <c r="A271" s="5">
        <f t="shared" si="48"/>
        <v>5137</v>
      </c>
      <c r="B271" s="5">
        <f t="shared" si="49"/>
        <v>70</v>
      </c>
      <c r="C271" s="5">
        <f t="shared" si="50"/>
        <v>13.866666666666674</v>
      </c>
      <c r="D271" s="5">
        <f t="shared" si="51"/>
        <v>25.828205128205127</v>
      </c>
      <c r="E271" s="5">
        <f t="shared" si="52"/>
        <v>0</v>
      </c>
      <c r="F271" s="5">
        <f t="shared" si="53"/>
        <v>-14.100000000000001</v>
      </c>
      <c r="G271" s="5">
        <f t="shared" si="54"/>
        <v>-5.6363636363636402</v>
      </c>
      <c r="H271" s="5">
        <f t="shared" si="55"/>
        <v>0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5">
        <f>'Match Score and Team Input'!C71</f>
        <v>5137</v>
      </c>
      <c r="AB271" s="5">
        <v>70</v>
      </c>
      <c r="AC271" s="5">
        <f t="shared" si="47"/>
        <v>13.866666666666674</v>
      </c>
      <c r="AD271" s="5">
        <f t="shared" si="47"/>
        <v>25.828205128205127</v>
      </c>
      <c r="AE271" s="5">
        <f t="shared" si="47"/>
        <v>0</v>
      </c>
      <c r="AF271" s="5">
        <f t="shared" si="47"/>
        <v>-14.100000000000001</v>
      </c>
      <c r="AG271" s="5">
        <f t="shared" si="47"/>
        <v>-5.6363636363636402</v>
      </c>
      <c r="AH271" s="5">
        <f t="shared" si="47"/>
        <v>0</v>
      </c>
      <c r="AJ271" s="40" t="e">
        <f>#REF!</f>
        <v>#REF!</v>
      </c>
    </row>
    <row r="272" spans="1:36">
      <c r="A272" s="5">
        <f t="shared" si="48"/>
        <v>148</v>
      </c>
      <c r="B272" s="5">
        <f t="shared" si="49"/>
        <v>71</v>
      </c>
      <c r="C272" s="5">
        <f t="shared" si="50"/>
        <v>-14.285714285714285</v>
      </c>
      <c r="D272" s="5">
        <f t="shared" si="51"/>
        <v>18.517460317460319</v>
      </c>
      <c r="E272" s="5">
        <f t="shared" si="52"/>
        <v>50</v>
      </c>
      <c r="F272" s="5">
        <f t="shared" si="53"/>
        <v>15.725000000000001</v>
      </c>
      <c r="G272" s="5">
        <f t="shared" si="54"/>
        <v>-20.816666666666663</v>
      </c>
      <c r="H272" s="5">
        <f t="shared" si="55"/>
        <v>0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5">
        <f>'Match Score and Team Input'!C72</f>
        <v>148</v>
      </c>
      <c r="AB272" s="5">
        <v>71</v>
      </c>
      <c r="AC272" s="5">
        <f t="shared" ref="AC272:AH281" si="56">AC72</f>
        <v>-14.285714285714285</v>
      </c>
      <c r="AD272" s="5">
        <f t="shared" si="56"/>
        <v>18.517460317460319</v>
      </c>
      <c r="AE272" s="5">
        <f t="shared" si="56"/>
        <v>50</v>
      </c>
      <c r="AF272" s="5">
        <f t="shared" si="56"/>
        <v>15.725000000000001</v>
      </c>
      <c r="AG272" s="5">
        <f t="shared" si="56"/>
        <v>-20.816666666666663</v>
      </c>
      <c r="AH272" s="5">
        <f t="shared" si="56"/>
        <v>0</v>
      </c>
      <c r="AJ272" s="40" t="e">
        <f>#REF!</f>
        <v>#REF!</v>
      </c>
    </row>
    <row r="273" spans="1:36">
      <c r="A273" s="5">
        <f t="shared" si="48"/>
        <v>973</v>
      </c>
      <c r="B273" s="5">
        <f t="shared" si="49"/>
        <v>72</v>
      </c>
      <c r="C273" s="5">
        <f t="shared" si="50"/>
        <v>-2.3968253968253919</v>
      </c>
      <c r="D273" s="5">
        <f t="shared" si="51"/>
        <v>7.6203703703703667</v>
      </c>
      <c r="E273" s="5">
        <f t="shared" si="52"/>
        <v>0</v>
      </c>
      <c r="F273" s="5">
        <f t="shared" si="53"/>
        <v>12.166666666666664</v>
      </c>
      <c r="G273" s="5">
        <f t="shared" si="54"/>
        <v>27.766666666666666</v>
      </c>
      <c r="H273" s="5">
        <f t="shared" si="55"/>
        <v>0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5">
        <f>'Match Score and Team Input'!C73</f>
        <v>973</v>
      </c>
      <c r="AB273" s="5">
        <v>72</v>
      </c>
      <c r="AC273" s="5">
        <f t="shared" si="56"/>
        <v>-2.3968253968253919</v>
      </c>
      <c r="AD273" s="5">
        <f t="shared" si="56"/>
        <v>7.6203703703703667</v>
      </c>
      <c r="AE273" s="5">
        <f t="shared" si="56"/>
        <v>0</v>
      </c>
      <c r="AF273" s="5">
        <f t="shared" si="56"/>
        <v>12.166666666666664</v>
      </c>
      <c r="AG273" s="5">
        <f t="shared" si="56"/>
        <v>27.766666666666666</v>
      </c>
      <c r="AH273" s="5">
        <f t="shared" si="56"/>
        <v>0</v>
      </c>
      <c r="AJ273" s="40" t="e">
        <f>#REF!</f>
        <v>#REF!</v>
      </c>
    </row>
    <row r="274" spans="1:36">
      <c r="A274" s="5">
        <f t="shared" si="48"/>
        <v>4979</v>
      </c>
      <c r="B274" s="5">
        <f t="shared" si="49"/>
        <v>73</v>
      </c>
      <c r="C274" s="5">
        <f t="shared" si="50"/>
        <v>-7.6296296296296333</v>
      </c>
      <c r="D274" s="5">
        <f t="shared" si="51"/>
        <v>-2.8888888888888857</v>
      </c>
      <c r="E274" s="5">
        <f t="shared" si="52"/>
        <v>0</v>
      </c>
      <c r="F274" s="5">
        <f t="shared" si="53"/>
        <v>20.833333333333336</v>
      </c>
      <c r="G274" s="5">
        <f t="shared" si="54"/>
        <v>-22.466666666666669</v>
      </c>
      <c r="H274" s="5">
        <f t="shared" si="55"/>
        <v>0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5">
        <f>'Match Score and Team Input'!C74</f>
        <v>4979</v>
      </c>
      <c r="AB274" s="5">
        <v>73</v>
      </c>
      <c r="AC274" s="5">
        <f t="shared" si="56"/>
        <v>-7.6296296296296333</v>
      </c>
      <c r="AD274" s="5">
        <f t="shared" si="56"/>
        <v>-2.8888888888888857</v>
      </c>
      <c r="AE274" s="5">
        <f t="shared" si="56"/>
        <v>0</v>
      </c>
      <c r="AF274" s="5">
        <f t="shared" si="56"/>
        <v>20.833333333333336</v>
      </c>
      <c r="AG274" s="5">
        <f t="shared" si="56"/>
        <v>-22.466666666666669</v>
      </c>
      <c r="AH274" s="5">
        <f t="shared" si="56"/>
        <v>0</v>
      </c>
      <c r="AJ274" s="40" t="e">
        <f>#REF!</f>
        <v>#REF!</v>
      </c>
    </row>
    <row r="275" spans="1:36">
      <c r="A275" s="5">
        <f t="shared" si="48"/>
        <v>384</v>
      </c>
      <c r="B275" s="5">
        <f t="shared" si="49"/>
        <v>74</v>
      </c>
      <c r="C275" s="5">
        <f t="shared" si="50"/>
        <v>-11.633333333333333</v>
      </c>
      <c r="D275" s="5">
        <f t="shared" si="51"/>
        <v>-35.333333333333343</v>
      </c>
      <c r="E275" s="5">
        <f t="shared" si="52"/>
        <v>0</v>
      </c>
      <c r="F275" s="5">
        <f t="shared" si="53"/>
        <v>-22.748717948717953</v>
      </c>
      <c r="G275" s="5">
        <f t="shared" si="54"/>
        <v>43.553846153846152</v>
      </c>
      <c r="H275" s="5">
        <f t="shared" si="55"/>
        <v>0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5">
        <f>'Match Score and Team Input'!C75</f>
        <v>384</v>
      </c>
      <c r="AB275" s="5">
        <v>74</v>
      </c>
      <c r="AC275" s="5">
        <f t="shared" si="56"/>
        <v>-11.633333333333333</v>
      </c>
      <c r="AD275" s="5">
        <f t="shared" si="56"/>
        <v>-35.333333333333343</v>
      </c>
      <c r="AE275" s="5">
        <f t="shared" si="56"/>
        <v>0</v>
      </c>
      <c r="AF275" s="5">
        <f t="shared" si="56"/>
        <v>-22.748717948717953</v>
      </c>
      <c r="AG275" s="5">
        <f t="shared" si="56"/>
        <v>43.553846153846152</v>
      </c>
      <c r="AH275" s="5">
        <f t="shared" si="56"/>
        <v>0</v>
      </c>
      <c r="AJ275" s="40" t="e">
        <f>#REF!</f>
        <v>#REF!</v>
      </c>
    </row>
    <row r="276" spans="1:36">
      <c r="A276" s="5">
        <f t="shared" si="48"/>
        <v>3683</v>
      </c>
      <c r="B276" s="5">
        <f t="shared" si="49"/>
        <v>75</v>
      </c>
      <c r="C276" s="5">
        <f t="shared" si="50"/>
        <v>-20.661111111111111</v>
      </c>
      <c r="D276" s="5">
        <f t="shared" si="51"/>
        <v>-24.900000000000006</v>
      </c>
      <c r="E276" s="5">
        <f t="shared" si="52"/>
        <v>20</v>
      </c>
      <c r="F276" s="5">
        <f t="shared" si="53"/>
        <v>16.466666666666669</v>
      </c>
      <c r="G276" s="5">
        <f t="shared" si="54"/>
        <v>45.599999999999994</v>
      </c>
      <c r="H276" s="5">
        <f t="shared" si="55"/>
        <v>50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5">
        <f>'Match Score and Team Input'!C76</f>
        <v>3683</v>
      </c>
      <c r="AB276" s="5">
        <v>75</v>
      </c>
      <c r="AC276" s="5">
        <f t="shared" si="56"/>
        <v>-20.661111111111111</v>
      </c>
      <c r="AD276" s="5">
        <f t="shared" si="56"/>
        <v>-24.900000000000006</v>
      </c>
      <c r="AE276" s="5">
        <f t="shared" si="56"/>
        <v>20</v>
      </c>
      <c r="AF276" s="5">
        <f t="shared" si="56"/>
        <v>16.466666666666669</v>
      </c>
      <c r="AG276" s="5">
        <f t="shared" si="56"/>
        <v>45.599999999999994</v>
      </c>
      <c r="AH276" s="5">
        <f t="shared" si="56"/>
        <v>50</v>
      </c>
      <c r="AJ276" s="40" t="e">
        <f>#REF!</f>
        <v>#REF!</v>
      </c>
    </row>
    <row r="277" spans="1:36">
      <c r="A277" s="5">
        <f t="shared" si="48"/>
        <v>4945</v>
      </c>
      <c r="B277" s="5">
        <f t="shared" si="49"/>
        <v>76</v>
      </c>
      <c r="C277" s="5">
        <f t="shared" si="50"/>
        <v>9.3000000000000043</v>
      </c>
      <c r="D277" s="5">
        <f t="shared" si="51"/>
        <v>7.61666666666666</v>
      </c>
      <c r="E277" s="5">
        <f t="shared" si="52"/>
        <v>0</v>
      </c>
      <c r="F277" s="5">
        <f t="shared" si="53"/>
        <v>-1.0666666666666629</v>
      </c>
      <c r="G277" s="5">
        <f t="shared" si="54"/>
        <v>-7.7333333333333485</v>
      </c>
      <c r="H277" s="5">
        <f t="shared" si="55"/>
        <v>20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5">
        <f>'Match Score and Team Input'!C77</f>
        <v>4945</v>
      </c>
      <c r="AB277" s="5">
        <v>76</v>
      </c>
      <c r="AC277" s="5">
        <f t="shared" si="56"/>
        <v>9.3000000000000043</v>
      </c>
      <c r="AD277" s="5">
        <f t="shared" si="56"/>
        <v>7.61666666666666</v>
      </c>
      <c r="AE277" s="5">
        <f t="shared" si="56"/>
        <v>0</v>
      </c>
      <c r="AF277" s="5">
        <f t="shared" si="56"/>
        <v>-1.0666666666666629</v>
      </c>
      <c r="AG277" s="5">
        <f t="shared" si="56"/>
        <v>-7.7333333333333485</v>
      </c>
      <c r="AH277" s="5">
        <f t="shared" si="56"/>
        <v>20</v>
      </c>
      <c r="AJ277" s="40" t="e">
        <f>#REF!</f>
        <v>#REF!</v>
      </c>
    </row>
    <row r="278" spans="1:36">
      <c r="A278" s="5">
        <f t="shared" si="48"/>
        <v>2974</v>
      </c>
      <c r="B278" s="5">
        <f t="shared" si="49"/>
        <v>77</v>
      </c>
      <c r="C278" s="5">
        <f t="shared" si="50"/>
        <v>-2.9444444444444429</v>
      </c>
      <c r="D278" s="5">
        <f t="shared" si="51"/>
        <v>-67.694444444444443</v>
      </c>
      <c r="E278" s="5">
        <f t="shared" si="52"/>
        <v>0</v>
      </c>
      <c r="F278" s="5">
        <f t="shared" si="53"/>
        <v>-6.5449735449735442</v>
      </c>
      <c r="G278" s="5">
        <f t="shared" si="54"/>
        <v>-39.675132275132285</v>
      </c>
      <c r="H278" s="5">
        <f t="shared" si="55"/>
        <v>0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5">
        <f>'Match Score and Team Input'!C78</f>
        <v>2974</v>
      </c>
      <c r="AB278" s="5">
        <v>77</v>
      </c>
      <c r="AC278" s="5">
        <f t="shared" si="56"/>
        <v>-2.9444444444444429</v>
      </c>
      <c r="AD278" s="5">
        <f t="shared" si="56"/>
        <v>-67.694444444444443</v>
      </c>
      <c r="AE278" s="5">
        <f t="shared" si="56"/>
        <v>0</v>
      </c>
      <c r="AF278" s="5">
        <f t="shared" si="56"/>
        <v>-6.5449735449735442</v>
      </c>
      <c r="AG278" s="5">
        <f t="shared" si="56"/>
        <v>-39.675132275132285</v>
      </c>
      <c r="AH278" s="5">
        <f t="shared" si="56"/>
        <v>0</v>
      </c>
      <c r="AJ278" s="40" t="e">
        <f>#REF!</f>
        <v>#REF!</v>
      </c>
    </row>
    <row r="279" spans="1:36">
      <c r="A279" s="5">
        <f t="shared" si="48"/>
        <v>5145</v>
      </c>
      <c r="B279" s="5">
        <f t="shared" si="49"/>
        <v>78</v>
      </c>
      <c r="C279" s="5">
        <f t="shared" si="50"/>
        <v>-8.2629629629629591</v>
      </c>
      <c r="D279" s="5">
        <f t="shared" si="51"/>
        <v>6.7185185185185219</v>
      </c>
      <c r="E279" s="5">
        <f t="shared" si="52"/>
        <v>0</v>
      </c>
      <c r="F279" s="5">
        <f t="shared" si="53"/>
        <v>-19.946623093681922</v>
      </c>
      <c r="G279" s="5">
        <f t="shared" si="54"/>
        <v>-22.774509803921575</v>
      </c>
      <c r="H279" s="5">
        <f t="shared" si="55"/>
        <v>0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5">
        <f>'Match Score and Team Input'!C79</f>
        <v>5145</v>
      </c>
      <c r="AB279" s="5">
        <v>78</v>
      </c>
      <c r="AC279" s="5">
        <f t="shared" si="56"/>
        <v>-8.2629629629629591</v>
      </c>
      <c r="AD279" s="5">
        <f t="shared" si="56"/>
        <v>6.7185185185185219</v>
      </c>
      <c r="AE279" s="5">
        <f t="shared" si="56"/>
        <v>0</v>
      </c>
      <c r="AF279" s="5">
        <f t="shared" si="56"/>
        <v>-19.946623093681922</v>
      </c>
      <c r="AG279" s="5">
        <f t="shared" si="56"/>
        <v>-22.774509803921575</v>
      </c>
      <c r="AH279" s="5">
        <f t="shared" si="56"/>
        <v>0</v>
      </c>
      <c r="AJ279" s="40" t="e">
        <f>#REF!</f>
        <v>#REF!</v>
      </c>
    </row>
    <row r="280" spans="1:36">
      <c r="A280" s="5">
        <f t="shared" si="48"/>
        <v>2052</v>
      </c>
      <c r="B280" s="5">
        <f t="shared" si="49"/>
        <v>79</v>
      </c>
      <c r="C280" s="5">
        <f t="shared" si="50"/>
        <v>6.1342383107088949</v>
      </c>
      <c r="D280" s="5">
        <f t="shared" si="51"/>
        <v>-67.119490531255252</v>
      </c>
      <c r="E280" s="5">
        <f t="shared" si="52"/>
        <v>0</v>
      </c>
      <c r="F280" s="5">
        <f t="shared" si="53"/>
        <v>7.2333333333333343</v>
      </c>
      <c r="G280" s="5">
        <f t="shared" si="54"/>
        <v>0.93333333333333712</v>
      </c>
      <c r="H280" s="5">
        <f t="shared" si="55"/>
        <v>0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5">
        <f>'Match Score and Team Input'!C80</f>
        <v>2052</v>
      </c>
      <c r="AB280" s="5">
        <v>79</v>
      </c>
      <c r="AC280" s="5">
        <f t="shared" si="56"/>
        <v>6.1342383107088949</v>
      </c>
      <c r="AD280" s="5">
        <f t="shared" si="56"/>
        <v>-67.119490531255252</v>
      </c>
      <c r="AE280" s="5">
        <f t="shared" si="56"/>
        <v>0</v>
      </c>
      <c r="AF280" s="5">
        <f t="shared" si="56"/>
        <v>7.2333333333333343</v>
      </c>
      <c r="AG280" s="5">
        <f t="shared" si="56"/>
        <v>0.93333333333333712</v>
      </c>
      <c r="AH280" s="5">
        <f t="shared" si="56"/>
        <v>0</v>
      </c>
      <c r="AJ280" s="40" t="e">
        <f>#REF!</f>
        <v>#REF!</v>
      </c>
    </row>
    <row r="281" spans="1:36">
      <c r="A281" s="5">
        <f t="shared" si="48"/>
        <v>1310</v>
      </c>
      <c r="B281" s="5">
        <f t="shared" si="49"/>
        <v>80</v>
      </c>
      <c r="C281" s="5">
        <f t="shared" si="50"/>
        <v>-1.158974358974362</v>
      </c>
      <c r="D281" s="5">
        <f t="shared" si="51"/>
        <v>-18.441025641025647</v>
      </c>
      <c r="E281" s="5">
        <f t="shared" si="52"/>
        <v>0</v>
      </c>
      <c r="F281" s="5">
        <f t="shared" si="53"/>
        <v>17</v>
      </c>
      <c r="G281" s="5">
        <f t="shared" si="54"/>
        <v>39.800000000000011</v>
      </c>
      <c r="H281" s="5">
        <f t="shared" si="55"/>
        <v>0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5">
        <f>'Match Score and Team Input'!C81</f>
        <v>1310</v>
      </c>
      <c r="AB281" s="5">
        <v>80</v>
      </c>
      <c r="AC281" s="5">
        <f t="shared" si="56"/>
        <v>-1.158974358974362</v>
      </c>
      <c r="AD281" s="5">
        <f t="shared" si="56"/>
        <v>-18.441025641025647</v>
      </c>
      <c r="AE281" s="5">
        <f t="shared" si="56"/>
        <v>0</v>
      </c>
      <c r="AF281" s="5">
        <f t="shared" si="56"/>
        <v>17</v>
      </c>
      <c r="AG281" s="5">
        <f t="shared" si="56"/>
        <v>39.800000000000011</v>
      </c>
      <c r="AH281" s="5">
        <f t="shared" si="56"/>
        <v>0</v>
      </c>
      <c r="AJ281" s="40" t="e">
        <f>#REF!</f>
        <v>#REF!</v>
      </c>
    </row>
    <row r="282" spans="1:36">
      <c r="A282" s="5">
        <f t="shared" si="48"/>
        <v>604</v>
      </c>
      <c r="B282" s="5">
        <f t="shared" si="49"/>
        <v>81</v>
      </c>
      <c r="C282" s="5">
        <f t="shared" si="50"/>
        <v>-19.013468013468014</v>
      </c>
      <c r="D282" s="5">
        <f t="shared" si="51"/>
        <v>42.791245791245785</v>
      </c>
      <c r="E282" s="5">
        <f t="shared" si="52"/>
        <v>0</v>
      </c>
      <c r="F282" s="5">
        <f t="shared" si="53"/>
        <v>-2.7272727272727195</v>
      </c>
      <c r="G282" s="5">
        <f t="shared" si="54"/>
        <v>-4.2969696969697111</v>
      </c>
      <c r="H282" s="5">
        <f t="shared" si="55"/>
        <v>50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5">
        <f>'Match Score and Team Input'!C82</f>
        <v>604</v>
      </c>
      <c r="AB282" s="5">
        <v>81</v>
      </c>
      <c r="AC282" s="5">
        <f t="shared" ref="AC282:AH291" si="57">AC82</f>
        <v>-19.013468013468014</v>
      </c>
      <c r="AD282" s="5">
        <f t="shared" si="57"/>
        <v>42.791245791245785</v>
      </c>
      <c r="AE282" s="5">
        <f t="shared" si="57"/>
        <v>0</v>
      </c>
      <c r="AF282" s="5">
        <f t="shared" si="57"/>
        <v>-2.7272727272727195</v>
      </c>
      <c r="AG282" s="5">
        <f t="shared" si="57"/>
        <v>-4.2969696969697111</v>
      </c>
      <c r="AH282" s="5">
        <f t="shared" si="57"/>
        <v>50</v>
      </c>
      <c r="AJ282" s="40" t="e">
        <f>#REF!</f>
        <v>#REF!</v>
      </c>
    </row>
    <row r="283" spans="1:36">
      <c r="A283" s="5">
        <f t="shared" si="48"/>
        <v>2337</v>
      </c>
      <c r="B283" s="5">
        <f t="shared" si="49"/>
        <v>82</v>
      </c>
      <c r="C283" s="5">
        <f t="shared" si="50"/>
        <v>-10.861111111111114</v>
      </c>
      <c r="D283" s="5">
        <f t="shared" si="51"/>
        <v>-86.544017094017079</v>
      </c>
      <c r="E283" s="5">
        <f t="shared" si="52"/>
        <v>0</v>
      </c>
      <c r="F283" s="5">
        <f t="shared" si="53"/>
        <v>-1.0999999999999943</v>
      </c>
      <c r="G283" s="5">
        <f t="shared" si="54"/>
        <v>8.1000000000000085</v>
      </c>
      <c r="H283" s="5">
        <f t="shared" si="55"/>
        <v>0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5">
        <f>'Match Score and Team Input'!C83</f>
        <v>2337</v>
      </c>
      <c r="AB283" s="5">
        <v>82</v>
      </c>
      <c r="AC283" s="5">
        <f t="shared" si="57"/>
        <v>-10.861111111111114</v>
      </c>
      <c r="AD283" s="5">
        <f t="shared" si="57"/>
        <v>-86.544017094017079</v>
      </c>
      <c r="AE283" s="5">
        <f t="shared" si="57"/>
        <v>0</v>
      </c>
      <c r="AF283" s="5">
        <f t="shared" si="57"/>
        <v>-1.0999999999999943</v>
      </c>
      <c r="AG283" s="5">
        <f t="shared" si="57"/>
        <v>8.1000000000000085</v>
      </c>
      <c r="AH283" s="5">
        <f t="shared" si="57"/>
        <v>0</v>
      </c>
      <c r="AJ283" s="40" t="e">
        <f>#REF!</f>
        <v>#REF!</v>
      </c>
    </row>
    <row r="284" spans="1:36">
      <c r="A284" s="5">
        <f t="shared" si="48"/>
        <v>3360</v>
      </c>
      <c r="B284" s="5">
        <f t="shared" si="49"/>
        <v>83</v>
      </c>
      <c r="C284" s="5">
        <f t="shared" si="50"/>
        <v>-18.566666666666663</v>
      </c>
      <c r="D284" s="5">
        <f t="shared" si="51"/>
        <v>-32.099999999999994</v>
      </c>
      <c r="E284" s="5">
        <f t="shared" si="52"/>
        <v>0</v>
      </c>
      <c r="F284" s="5">
        <f t="shared" si="53"/>
        <v>-0.68650793650793673</v>
      </c>
      <c r="G284" s="5">
        <f t="shared" si="54"/>
        <v>-36.657142857142858</v>
      </c>
      <c r="H284" s="5">
        <f t="shared" si="55"/>
        <v>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5">
        <f>'Match Score and Team Input'!C84</f>
        <v>3360</v>
      </c>
      <c r="AB284" s="5">
        <v>83</v>
      </c>
      <c r="AC284" s="5">
        <f t="shared" si="57"/>
        <v>-18.566666666666663</v>
      </c>
      <c r="AD284" s="5">
        <f t="shared" si="57"/>
        <v>-32.099999999999994</v>
      </c>
      <c r="AE284" s="5">
        <f t="shared" si="57"/>
        <v>0</v>
      </c>
      <c r="AF284" s="5">
        <f t="shared" si="57"/>
        <v>-0.68650793650793673</v>
      </c>
      <c r="AG284" s="5">
        <f t="shared" si="57"/>
        <v>-36.657142857142858</v>
      </c>
      <c r="AH284" s="5">
        <f t="shared" si="57"/>
        <v>0</v>
      </c>
      <c r="AJ284" s="40" t="e">
        <f>#REF!</f>
        <v>#REF!</v>
      </c>
    </row>
    <row r="285" spans="1:36">
      <c r="A285" s="5">
        <f t="shared" si="48"/>
        <v>3191</v>
      </c>
      <c r="B285" s="5">
        <f t="shared" si="49"/>
        <v>84</v>
      </c>
      <c r="C285" s="5">
        <f t="shared" si="50"/>
        <v>7.7407407407407334</v>
      </c>
      <c r="D285" s="5">
        <f t="shared" si="51"/>
        <v>30.048148148148144</v>
      </c>
      <c r="E285" s="5">
        <f t="shared" si="52"/>
        <v>0</v>
      </c>
      <c r="F285" s="5">
        <f t="shared" si="53"/>
        <v>-17.060683760683759</v>
      </c>
      <c r="G285" s="5">
        <f t="shared" si="54"/>
        <v>-9.9111111111111114</v>
      </c>
      <c r="H285" s="5">
        <f t="shared" si="55"/>
        <v>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5">
        <f>'Match Score and Team Input'!C85</f>
        <v>3191</v>
      </c>
      <c r="AB285" s="5">
        <v>84</v>
      </c>
      <c r="AC285" s="5">
        <f t="shared" si="57"/>
        <v>7.7407407407407334</v>
      </c>
      <c r="AD285" s="5">
        <f t="shared" si="57"/>
        <v>30.048148148148144</v>
      </c>
      <c r="AE285" s="5">
        <f t="shared" si="57"/>
        <v>0</v>
      </c>
      <c r="AF285" s="5">
        <f t="shared" si="57"/>
        <v>-17.060683760683759</v>
      </c>
      <c r="AG285" s="5">
        <f t="shared" si="57"/>
        <v>-9.9111111111111114</v>
      </c>
      <c r="AH285" s="5">
        <f t="shared" si="57"/>
        <v>0</v>
      </c>
      <c r="AJ285" s="40" t="e">
        <f>#REF!</f>
        <v>#REF!</v>
      </c>
    </row>
    <row r="286" spans="1:36">
      <c r="A286" s="5">
        <f t="shared" si="48"/>
        <v>45</v>
      </c>
      <c r="B286" s="5">
        <f t="shared" si="49"/>
        <v>85</v>
      </c>
      <c r="C286" s="5">
        <f t="shared" si="50"/>
        <v>0.60000000000000142</v>
      </c>
      <c r="D286" s="5">
        <f t="shared" si="51"/>
        <v>4.9333333333333371</v>
      </c>
      <c r="E286" s="5">
        <f t="shared" si="52"/>
        <v>0</v>
      </c>
      <c r="F286" s="5">
        <f t="shared" si="53"/>
        <v>29.166666666666664</v>
      </c>
      <c r="G286" s="5">
        <f t="shared" si="54"/>
        <v>42.5</v>
      </c>
      <c r="H286" s="5">
        <f t="shared" si="55"/>
        <v>20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5">
        <f>'Match Score and Team Input'!C86</f>
        <v>45</v>
      </c>
      <c r="AB286" s="5">
        <v>85</v>
      </c>
      <c r="AC286" s="5">
        <f t="shared" si="57"/>
        <v>0.60000000000000142</v>
      </c>
      <c r="AD286" s="5">
        <f t="shared" si="57"/>
        <v>4.9333333333333371</v>
      </c>
      <c r="AE286" s="5">
        <f t="shared" si="57"/>
        <v>0</v>
      </c>
      <c r="AF286" s="5">
        <f t="shared" si="57"/>
        <v>29.166666666666664</v>
      </c>
      <c r="AG286" s="5">
        <f t="shared" si="57"/>
        <v>42.5</v>
      </c>
      <c r="AH286" s="5">
        <f t="shared" si="57"/>
        <v>20</v>
      </c>
      <c r="AJ286" s="40" t="e">
        <f>#REF!</f>
        <v>#REF!</v>
      </c>
    </row>
    <row r="287" spans="1:36">
      <c r="A287" s="5">
        <f t="shared" si="48"/>
        <v>2665</v>
      </c>
      <c r="B287" s="5">
        <f t="shared" si="49"/>
        <v>86</v>
      </c>
      <c r="C287" s="5">
        <f t="shared" si="50"/>
        <v>13.166666666666664</v>
      </c>
      <c r="D287" s="5">
        <f t="shared" si="51"/>
        <v>28.533333333333331</v>
      </c>
      <c r="E287" s="5">
        <f t="shared" si="52"/>
        <v>20</v>
      </c>
      <c r="F287" s="5">
        <f t="shared" si="53"/>
        <v>16.819047619047616</v>
      </c>
      <c r="G287" s="5">
        <f t="shared" si="54"/>
        <v>-4.047619047619051</v>
      </c>
      <c r="H287" s="5">
        <f t="shared" si="55"/>
        <v>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5">
        <f>'Match Score and Team Input'!C87</f>
        <v>2665</v>
      </c>
      <c r="AB287" s="5">
        <v>86</v>
      </c>
      <c r="AC287" s="5">
        <f t="shared" si="57"/>
        <v>13.166666666666664</v>
      </c>
      <c r="AD287" s="5">
        <f t="shared" si="57"/>
        <v>28.533333333333331</v>
      </c>
      <c r="AE287" s="5">
        <f t="shared" si="57"/>
        <v>20</v>
      </c>
      <c r="AF287" s="5">
        <f t="shared" si="57"/>
        <v>16.819047619047616</v>
      </c>
      <c r="AG287" s="5">
        <f t="shared" si="57"/>
        <v>-4.047619047619051</v>
      </c>
      <c r="AH287" s="5">
        <f t="shared" si="57"/>
        <v>0</v>
      </c>
      <c r="AJ287" s="40" t="e">
        <f>#REF!</f>
        <v>#REF!</v>
      </c>
    </row>
    <row r="288" spans="1:36">
      <c r="A288" s="5">
        <f t="shared" si="48"/>
        <v>4288</v>
      </c>
      <c r="B288" s="5">
        <f t="shared" si="49"/>
        <v>87</v>
      </c>
      <c r="C288" s="5">
        <f t="shared" si="50"/>
        <v>2.0639589169000914</v>
      </c>
      <c r="D288" s="5">
        <f t="shared" si="51"/>
        <v>-14.568160597572358</v>
      </c>
      <c r="E288" s="5">
        <f t="shared" si="52"/>
        <v>0</v>
      </c>
      <c r="F288" s="5">
        <f t="shared" si="53"/>
        <v>-16.640598290598291</v>
      </c>
      <c r="G288" s="5">
        <f t="shared" si="54"/>
        <v>10.982905982905976</v>
      </c>
      <c r="H288" s="5">
        <f t="shared" si="55"/>
        <v>0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5">
        <f>'Match Score and Team Input'!C88</f>
        <v>4288</v>
      </c>
      <c r="AB288" s="5">
        <v>87</v>
      </c>
      <c r="AC288" s="5">
        <f t="shared" si="57"/>
        <v>2.0639589169000914</v>
      </c>
      <c r="AD288" s="5">
        <f t="shared" si="57"/>
        <v>-14.568160597572358</v>
      </c>
      <c r="AE288" s="5">
        <f t="shared" si="57"/>
        <v>0</v>
      </c>
      <c r="AF288" s="5">
        <f t="shared" si="57"/>
        <v>-16.640598290598291</v>
      </c>
      <c r="AG288" s="5">
        <f t="shared" si="57"/>
        <v>10.982905982905976</v>
      </c>
      <c r="AH288" s="5">
        <f t="shared" si="57"/>
        <v>0</v>
      </c>
      <c r="AJ288" s="40" t="e">
        <f>#REF!</f>
        <v>#REF!</v>
      </c>
    </row>
    <row r="289" spans="1:36">
      <c r="A289" s="5">
        <f t="shared" si="48"/>
        <v>2177</v>
      </c>
      <c r="B289" s="5">
        <f t="shared" si="49"/>
        <v>88</v>
      </c>
      <c r="C289" s="5">
        <f t="shared" si="50"/>
        <v>-6.0820512820512818</v>
      </c>
      <c r="D289" s="5">
        <f t="shared" si="51"/>
        <v>-29.623931623931625</v>
      </c>
      <c r="E289" s="5">
        <f t="shared" si="52"/>
        <v>0</v>
      </c>
      <c r="F289" s="5">
        <f t="shared" si="53"/>
        <v>-18.944444444444443</v>
      </c>
      <c r="G289" s="5">
        <f t="shared" si="54"/>
        <v>-43.694444444444457</v>
      </c>
      <c r="H289" s="5">
        <f t="shared" si="55"/>
        <v>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5">
        <f>'Match Score and Team Input'!C89</f>
        <v>2177</v>
      </c>
      <c r="AB289" s="5">
        <v>88</v>
      </c>
      <c r="AC289" s="5">
        <f t="shared" si="57"/>
        <v>-6.0820512820512818</v>
      </c>
      <c r="AD289" s="5">
        <f t="shared" si="57"/>
        <v>-29.623931623931625</v>
      </c>
      <c r="AE289" s="5">
        <f t="shared" si="57"/>
        <v>0</v>
      </c>
      <c r="AF289" s="5">
        <f t="shared" si="57"/>
        <v>-18.944444444444443</v>
      </c>
      <c r="AG289" s="5">
        <f t="shared" si="57"/>
        <v>-43.694444444444457</v>
      </c>
      <c r="AH289" s="5">
        <f t="shared" si="57"/>
        <v>0</v>
      </c>
      <c r="AJ289" s="40" t="e">
        <f>#REF!</f>
        <v>#REF!</v>
      </c>
    </row>
    <row r="290" spans="1:36">
      <c r="A290" s="5">
        <f t="shared" si="48"/>
        <v>5320</v>
      </c>
      <c r="B290" s="5">
        <f t="shared" si="49"/>
        <v>89</v>
      </c>
      <c r="C290" s="5">
        <f t="shared" si="50"/>
        <v>-6.5606060606060623</v>
      </c>
      <c r="D290" s="5">
        <f t="shared" si="51"/>
        <v>-51.463636363636368</v>
      </c>
      <c r="E290" s="5">
        <f t="shared" si="52"/>
        <v>0</v>
      </c>
      <c r="F290" s="5">
        <f t="shared" si="53"/>
        <v>0.89999999999999858</v>
      </c>
      <c r="G290" s="5">
        <f t="shared" si="54"/>
        <v>35.433333333333337</v>
      </c>
      <c r="H290" s="5">
        <f t="shared" si="55"/>
        <v>0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5">
        <f>'Match Score and Team Input'!C90</f>
        <v>5320</v>
      </c>
      <c r="AB290" s="5">
        <v>89</v>
      </c>
      <c r="AC290" s="5">
        <f t="shared" si="57"/>
        <v>-6.5606060606060623</v>
      </c>
      <c r="AD290" s="5">
        <f t="shared" si="57"/>
        <v>-51.463636363636368</v>
      </c>
      <c r="AE290" s="5">
        <f t="shared" si="57"/>
        <v>0</v>
      </c>
      <c r="AF290" s="5">
        <f t="shared" si="57"/>
        <v>0.89999999999999858</v>
      </c>
      <c r="AG290" s="5">
        <f t="shared" si="57"/>
        <v>35.433333333333337</v>
      </c>
      <c r="AH290" s="5">
        <f t="shared" si="57"/>
        <v>0</v>
      </c>
      <c r="AJ290" s="40" t="e">
        <f>#REF!</f>
        <v>#REF!</v>
      </c>
    </row>
    <row r="291" spans="1:36">
      <c r="A291" s="5">
        <f t="shared" si="48"/>
        <v>2337</v>
      </c>
      <c r="B291" s="5">
        <f t="shared" si="49"/>
        <v>90</v>
      </c>
      <c r="C291" s="5">
        <f t="shared" si="50"/>
        <v>-4.7999999999999972</v>
      </c>
      <c r="D291" s="5">
        <f t="shared" si="51"/>
        <v>-34.438461538461539</v>
      </c>
      <c r="E291" s="5">
        <f t="shared" si="52"/>
        <v>50</v>
      </c>
      <c r="F291" s="5">
        <f t="shared" si="53"/>
        <v>-21.786111111111111</v>
      </c>
      <c r="G291" s="5">
        <f t="shared" si="54"/>
        <v>-7.4796296296296418</v>
      </c>
      <c r="H291" s="5">
        <f t="shared" si="55"/>
        <v>0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5">
        <f>'Match Score and Team Input'!C91</f>
        <v>2337</v>
      </c>
      <c r="AB291" s="5">
        <v>90</v>
      </c>
      <c r="AC291" s="5">
        <f t="shared" si="57"/>
        <v>-4.7999999999999972</v>
      </c>
      <c r="AD291" s="5">
        <f t="shared" si="57"/>
        <v>-34.438461538461539</v>
      </c>
      <c r="AE291" s="5">
        <f t="shared" si="57"/>
        <v>50</v>
      </c>
      <c r="AF291" s="5">
        <f t="shared" si="57"/>
        <v>-21.786111111111111</v>
      </c>
      <c r="AG291" s="5">
        <f t="shared" si="57"/>
        <v>-7.4796296296296418</v>
      </c>
      <c r="AH291" s="5">
        <f t="shared" si="57"/>
        <v>0</v>
      </c>
      <c r="AJ291" s="40" t="e">
        <f>#REF!</f>
        <v>#REF!</v>
      </c>
    </row>
    <row r="292" spans="1:36">
      <c r="A292" s="5">
        <f t="shared" si="48"/>
        <v>2471</v>
      </c>
      <c r="B292" s="5">
        <f t="shared" si="49"/>
        <v>91</v>
      </c>
      <c r="C292" s="5">
        <f t="shared" si="50"/>
        <v>4</v>
      </c>
      <c r="D292" s="5">
        <f t="shared" si="51"/>
        <v>0.13333333333332575</v>
      </c>
      <c r="E292" s="5">
        <f t="shared" si="52"/>
        <v>0</v>
      </c>
      <c r="F292" s="5">
        <f t="shared" si="53"/>
        <v>-6.4907407407407405</v>
      </c>
      <c r="G292" s="5">
        <f t="shared" si="54"/>
        <v>10.938888888888883</v>
      </c>
      <c r="H292" s="5">
        <f t="shared" si="55"/>
        <v>0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5">
        <f>'Match Score and Team Input'!C92</f>
        <v>2471</v>
      </c>
      <c r="AB292" s="5">
        <v>91</v>
      </c>
      <c r="AC292" s="5">
        <f t="shared" ref="AC292:AH301" si="58">AC92</f>
        <v>4</v>
      </c>
      <c r="AD292" s="5">
        <f t="shared" si="58"/>
        <v>0.13333333333332575</v>
      </c>
      <c r="AE292" s="5">
        <f t="shared" si="58"/>
        <v>0</v>
      </c>
      <c r="AF292" s="5">
        <f t="shared" si="58"/>
        <v>-6.4907407407407405</v>
      </c>
      <c r="AG292" s="5">
        <f t="shared" si="58"/>
        <v>10.938888888888883</v>
      </c>
      <c r="AH292" s="5">
        <f t="shared" si="58"/>
        <v>0</v>
      </c>
      <c r="AJ292" s="40" t="e">
        <f>#REF!</f>
        <v>#REF!</v>
      </c>
    </row>
    <row r="293" spans="1:36">
      <c r="A293" s="5">
        <f t="shared" si="48"/>
        <v>4060</v>
      </c>
      <c r="B293" s="5">
        <f t="shared" si="49"/>
        <v>92</v>
      </c>
      <c r="C293" s="5">
        <f t="shared" si="50"/>
        <v>31.322222222222223</v>
      </c>
      <c r="D293" s="5">
        <f t="shared" si="51"/>
        <v>9.0129629629629591</v>
      </c>
      <c r="E293" s="5">
        <f t="shared" si="52"/>
        <v>0</v>
      </c>
      <c r="F293" s="5">
        <f t="shared" si="53"/>
        <v>14.903703703703705</v>
      </c>
      <c r="G293" s="5">
        <f t="shared" si="54"/>
        <v>33.162962962962951</v>
      </c>
      <c r="H293" s="5">
        <f t="shared" si="55"/>
        <v>0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5">
        <f>'Match Score and Team Input'!C93</f>
        <v>4060</v>
      </c>
      <c r="AB293" s="5">
        <v>92</v>
      </c>
      <c r="AC293" s="5">
        <f t="shared" si="58"/>
        <v>31.322222222222223</v>
      </c>
      <c r="AD293" s="5">
        <f t="shared" si="58"/>
        <v>9.0129629629629591</v>
      </c>
      <c r="AE293" s="5">
        <f t="shared" si="58"/>
        <v>0</v>
      </c>
      <c r="AF293" s="5">
        <f t="shared" si="58"/>
        <v>14.903703703703705</v>
      </c>
      <c r="AG293" s="5">
        <f t="shared" si="58"/>
        <v>33.162962962962951</v>
      </c>
      <c r="AH293" s="5">
        <f t="shared" si="58"/>
        <v>0</v>
      </c>
      <c r="AJ293" s="40" t="e">
        <f>#REF!</f>
        <v>#REF!</v>
      </c>
    </row>
    <row r="294" spans="1:36">
      <c r="A294" s="5">
        <f t="shared" si="48"/>
        <v>2122</v>
      </c>
      <c r="B294" s="5">
        <f t="shared" si="49"/>
        <v>93</v>
      </c>
      <c r="C294" s="5">
        <f t="shared" si="50"/>
        <v>-11.152941176470591</v>
      </c>
      <c r="D294" s="5">
        <f t="shared" si="51"/>
        <v>-4.8264705882352956</v>
      </c>
      <c r="E294" s="5">
        <f t="shared" si="52"/>
        <v>0</v>
      </c>
      <c r="F294" s="5">
        <f t="shared" si="53"/>
        <v>-1.5512820512820511</v>
      </c>
      <c r="G294" s="5">
        <f t="shared" si="54"/>
        <v>48.187179487179492</v>
      </c>
      <c r="H294" s="5">
        <f t="shared" si="55"/>
        <v>0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5">
        <f>'Match Score and Team Input'!C94</f>
        <v>2122</v>
      </c>
      <c r="AB294" s="5">
        <v>93</v>
      </c>
      <c r="AC294" s="5">
        <f t="shared" si="58"/>
        <v>-11.152941176470591</v>
      </c>
      <c r="AD294" s="5">
        <f t="shared" si="58"/>
        <v>-4.8264705882352956</v>
      </c>
      <c r="AE294" s="5">
        <f t="shared" si="58"/>
        <v>0</v>
      </c>
      <c r="AF294" s="5">
        <f t="shared" si="58"/>
        <v>-1.5512820512820511</v>
      </c>
      <c r="AG294" s="5">
        <f t="shared" si="58"/>
        <v>48.187179487179492</v>
      </c>
      <c r="AH294" s="5">
        <f t="shared" si="58"/>
        <v>0</v>
      </c>
      <c r="AJ294" s="40" t="e">
        <f>#REF!</f>
        <v>#REF!</v>
      </c>
    </row>
    <row r="295" spans="1:36">
      <c r="A295" s="5">
        <f t="shared" si="48"/>
        <v>1310</v>
      </c>
      <c r="B295" s="5">
        <f t="shared" si="49"/>
        <v>94</v>
      </c>
      <c r="C295" s="5">
        <f t="shared" si="50"/>
        <v>-0.8461538461538467</v>
      </c>
      <c r="D295" s="5">
        <f t="shared" si="51"/>
        <v>6.4384615384615387</v>
      </c>
      <c r="E295" s="5">
        <f t="shared" si="52"/>
        <v>0</v>
      </c>
      <c r="F295" s="5">
        <f t="shared" si="53"/>
        <v>2.0277777777777786</v>
      </c>
      <c r="G295" s="5">
        <f t="shared" si="54"/>
        <v>1.3333333333333286</v>
      </c>
      <c r="H295" s="5">
        <f t="shared" si="55"/>
        <v>0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5">
        <f>'Match Score and Team Input'!C95</f>
        <v>1310</v>
      </c>
      <c r="AB295" s="5">
        <v>94</v>
      </c>
      <c r="AC295" s="5">
        <f t="shared" si="58"/>
        <v>-0.8461538461538467</v>
      </c>
      <c r="AD295" s="5">
        <f t="shared" si="58"/>
        <v>6.4384615384615387</v>
      </c>
      <c r="AE295" s="5">
        <f t="shared" si="58"/>
        <v>0</v>
      </c>
      <c r="AF295" s="5">
        <f t="shared" si="58"/>
        <v>2.0277777777777786</v>
      </c>
      <c r="AG295" s="5">
        <f t="shared" si="58"/>
        <v>1.3333333333333286</v>
      </c>
      <c r="AH295" s="5">
        <f t="shared" si="58"/>
        <v>0</v>
      </c>
      <c r="AJ295" s="40" t="e">
        <f>#REF!</f>
        <v>#REF!</v>
      </c>
    </row>
    <row r="296" spans="1:36">
      <c r="A296" s="5">
        <f t="shared" si="48"/>
        <v>1775</v>
      </c>
      <c r="B296" s="5">
        <f t="shared" si="49"/>
        <v>95</v>
      </c>
      <c r="C296" s="5">
        <f t="shared" si="50"/>
        <v>15.440740740740743</v>
      </c>
      <c r="D296" s="5">
        <f t="shared" si="51"/>
        <v>-41.537037037037038</v>
      </c>
      <c r="E296" s="5">
        <f t="shared" si="52"/>
        <v>0</v>
      </c>
      <c r="F296" s="5">
        <f t="shared" si="53"/>
        <v>4.2666666666666657</v>
      </c>
      <c r="G296" s="5">
        <f t="shared" si="54"/>
        <v>29.866666666666674</v>
      </c>
      <c r="H296" s="5">
        <f t="shared" si="55"/>
        <v>0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5">
        <f>'Match Score and Team Input'!C96</f>
        <v>1775</v>
      </c>
      <c r="AB296" s="5">
        <v>95</v>
      </c>
      <c r="AC296" s="5">
        <f t="shared" si="58"/>
        <v>15.440740740740743</v>
      </c>
      <c r="AD296" s="5">
        <f t="shared" si="58"/>
        <v>-41.537037037037038</v>
      </c>
      <c r="AE296" s="5">
        <f t="shared" si="58"/>
        <v>0</v>
      </c>
      <c r="AF296" s="5">
        <f t="shared" si="58"/>
        <v>4.2666666666666657</v>
      </c>
      <c r="AG296" s="5">
        <f t="shared" si="58"/>
        <v>29.866666666666674</v>
      </c>
      <c r="AH296" s="5">
        <f t="shared" si="58"/>
        <v>0</v>
      </c>
      <c r="AJ296" s="40" t="e">
        <f>#REF!</f>
        <v>#REF!</v>
      </c>
    </row>
    <row r="297" spans="1:36">
      <c r="A297" s="5">
        <f t="shared" si="48"/>
        <v>70</v>
      </c>
      <c r="B297" s="5">
        <f t="shared" si="49"/>
        <v>96</v>
      </c>
      <c r="C297" s="5">
        <f t="shared" si="50"/>
        <v>6.3809523809523796</v>
      </c>
      <c r="D297" s="5">
        <f t="shared" si="51"/>
        <v>-21.433333333333337</v>
      </c>
      <c r="E297" s="5">
        <f t="shared" si="52"/>
        <v>0</v>
      </c>
      <c r="F297" s="5">
        <f t="shared" si="53"/>
        <v>-15.90822510822511</v>
      </c>
      <c r="G297" s="5">
        <f t="shared" si="54"/>
        <v>11.033766233766229</v>
      </c>
      <c r="H297" s="5">
        <f t="shared" si="55"/>
        <v>0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5">
        <f>'Match Score and Team Input'!C97</f>
        <v>70</v>
      </c>
      <c r="AB297" s="5">
        <v>96</v>
      </c>
      <c r="AC297" s="5">
        <f t="shared" si="58"/>
        <v>6.3809523809523796</v>
      </c>
      <c r="AD297" s="5">
        <f t="shared" si="58"/>
        <v>-21.433333333333337</v>
      </c>
      <c r="AE297" s="5">
        <f t="shared" si="58"/>
        <v>0</v>
      </c>
      <c r="AF297" s="5">
        <f t="shared" si="58"/>
        <v>-15.90822510822511</v>
      </c>
      <c r="AG297" s="5">
        <f t="shared" si="58"/>
        <v>11.033766233766229</v>
      </c>
      <c r="AH297" s="5">
        <f t="shared" si="58"/>
        <v>0</v>
      </c>
      <c r="AJ297" s="40" t="e">
        <f>#REF!</f>
        <v>#REF!</v>
      </c>
    </row>
    <row r="298" spans="1:36">
      <c r="A298" s="5">
        <f t="shared" si="48"/>
        <v>4063</v>
      </c>
      <c r="B298" s="5">
        <f t="shared" si="49"/>
        <v>97</v>
      </c>
      <c r="C298" s="5">
        <f t="shared" si="50"/>
        <v>16.200000000000003</v>
      </c>
      <c r="D298" s="5">
        <f t="shared" si="51"/>
        <v>-36.133333333333326</v>
      </c>
      <c r="E298" s="5">
        <f t="shared" si="52"/>
        <v>0</v>
      </c>
      <c r="F298" s="5">
        <f t="shared" si="53"/>
        <v>34.900000000000006</v>
      </c>
      <c r="G298" s="5">
        <f t="shared" si="54"/>
        <v>15.933333333333337</v>
      </c>
      <c r="H298" s="5">
        <f t="shared" si="55"/>
        <v>0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5">
        <f>'Match Score and Team Input'!C98</f>
        <v>4063</v>
      </c>
      <c r="AB298" s="5">
        <v>97</v>
      </c>
      <c r="AC298" s="5">
        <f t="shared" si="58"/>
        <v>16.200000000000003</v>
      </c>
      <c r="AD298" s="5">
        <f t="shared" si="58"/>
        <v>-36.133333333333326</v>
      </c>
      <c r="AE298" s="5">
        <f t="shared" si="58"/>
        <v>0</v>
      </c>
      <c r="AF298" s="5">
        <f t="shared" si="58"/>
        <v>34.900000000000006</v>
      </c>
      <c r="AG298" s="5">
        <f t="shared" si="58"/>
        <v>15.933333333333337</v>
      </c>
      <c r="AH298" s="5">
        <f t="shared" si="58"/>
        <v>0</v>
      </c>
      <c r="AJ298" s="40" t="e">
        <f>#REF!</f>
        <v>#REF!</v>
      </c>
    </row>
    <row r="299" spans="1:36">
      <c r="A299" s="5">
        <f t="shared" si="48"/>
        <v>836</v>
      </c>
      <c r="B299" s="5">
        <f t="shared" si="49"/>
        <v>98</v>
      </c>
      <c r="C299" s="5">
        <f t="shared" si="50"/>
        <v>-9.1412698412698461</v>
      </c>
      <c r="D299" s="5">
        <f t="shared" si="51"/>
        <v>-82.649206349206338</v>
      </c>
      <c r="E299" s="5">
        <f t="shared" si="52"/>
        <v>0</v>
      </c>
      <c r="F299" s="5">
        <f t="shared" si="53"/>
        <v>-1</v>
      </c>
      <c r="G299" s="5">
        <f t="shared" si="54"/>
        <v>34.099999999999994</v>
      </c>
      <c r="H299" s="5">
        <f t="shared" si="55"/>
        <v>0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5">
        <f>'Match Score and Team Input'!C99</f>
        <v>836</v>
      </c>
      <c r="AB299" s="5">
        <v>98</v>
      </c>
      <c r="AC299" s="5">
        <f t="shared" si="58"/>
        <v>-9.1412698412698461</v>
      </c>
      <c r="AD299" s="5">
        <f t="shared" si="58"/>
        <v>-82.649206349206338</v>
      </c>
      <c r="AE299" s="5">
        <f t="shared" si="58"/>
        <v>0</v>
      </c>
      <c r="AF299" s="5">
        <f t="shared" si="58"/>
        <v>-1</v>
      </c>
      <c r="AG299" s="5">
        <f t="shared" si="58"/>
        <v>34.099999999999994</v>
      </c>
      <c r="AH299" s="5">
        <f t="shared" si="58"/>
        <v>0</v>
      </c>
      <c r="AJ299" s="40" t="e">
        <f>#REF!</f>
        <v>#REF!</v>
      </c>
    </row>
    <row r="300" spans="1:36">
      <c r="A300" s="5">
        <f t="shared" si="48"/>
        <v>2424</v>
      </c>
      <c r="B300" s="5">
        <f t="shared" si="49"/>
        <v>99</v>
      </c>
      <c r="C300" s="5">
        <f t="shared" si="50"/>
        <v>26.433333333333337</v>
      </c>
      <c r="D300" s="5">
        <f t="shared" si="51"/>
        <v>31.299999999999997</v>
      </c>
      <c r="E300" s="5">
        <f t="shared" si="52"/>
        <v>0</v>
      </c>
      <c r="F300" s="5">
        <f t="shared" si="53"/>
        <v>5.6272727272727252</v>
      </c>
      <c r="G300" s="5">
        <f t="shared" si="54"/>
        <v>-4.960606060606068</v>
      </c>
      <c r="H300" s="5">
        <f t="shared" si="55"/>
        <v>0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5">
        <f>'Match Score and Team Input'!C100</f>
        <v>2424</v>
      </c>
      <c r="AB300" s="5">
        <v>99</v>
      </c>
      <c r="AC300" s="5">
        <f t="shared" si="58"/>
        <v>26.433333333333337</v>
      </c>
      <c r="AD300" s="5">
        <f t="shared" si="58"/>
        <v>31.299999999999997</v>
      </c>
      <c r="AE300" s="5">
        <f t="shared" si="58"/>
        <v>0</v>
      </c>
      <c r="AF300" s="5">
        <f t="shared" si="58"/>
        <v>5.6272727272727252</v>
      </c>
      <c r="AG300" s="5">
        <f t="shared" si="58"/>
        <v>-4.960606060606068</v>
      </c>
      <c r="AH300" s="5">
        <f t="shared" si="58"/>
        <v>0</v>
      </c>
      <c r="AJ300" s="40" t="e">
        <f>#REF!</f>
        <v>#REF!</v>
      </c>
    </row>
    <row r="301" spans="1:36">
      <c r="A301" s="5">
        <f t="shared" si="48"/>
        <v>955</v>
      </c>
      <c r="B301" s="5">
        <f t="shared" si="49"/>
        <v>100</v>
      </c>
      <c r="C301" s="5">
        <f t="shared" si="50"/>
        <v>-19.614285714285721</v>
      </c>
      <c r="D301" s="5">
        <f t="shared" si="51"/>
        <v>-28.814285714285717</v>
      </c>
      <c r="E301" s="5">
        <f t="shared" si="52"/>
        <v>0</v>
      </c>
      <c r="F301" s="5">
        <f t="shared" si="53"/>
        <v>8.3814814814814795</v>
      </c>
      <c r="G301" s="5">
        <f t="shared" si="54"/>
        <v>-17.599999999999994</v>
      </c>
      <c r="H301" s="5">
        <f t="shared" si="55"/>
        <v>20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5">
        <f>'Match Score and Team Input'!C101</f>
        <v>955</v>
      </c>
      <c r="AB301" s="5">
        <v>100</v>
      </c>
      <c r="AC301" s="5">
        <f t="shared" si="58"/>
        <v>-19.614285714285721</v>
      </c>
      <c r="AD301" s="5">
        <f t="shared" si="58"/>
        <v>-28.814285714285717</v>
      </c>
      <c r="AE301" s="5">
        <f t="shared" si="58"/>
        <v>0</v>
      </c>
      <c r="AF301" s="5">
        <f t="shared" si="58"/>
        <v>8.3814814814814795</v>
      </c>
      <c r="AG301" s="5">
        <f t="shared" si="58"/>
        <v>-17.599999999999994</v>
      </c>
      <c r="AH301" s="5">
        <f t="shared" si="58"/>
        <v>20</v>
      </c>
      <c r="AJ301" s="40" t="e">
        <f>#REF!</f>
        <v>#REF!</v>
      </c>
    </row>
    <row r="302" spans="1:36">
      <c r="A302" s="5">
        <f t="shared" si="48"/>
        <v>45</v>
      </c>
      <c r="B302" s="5">
        <f t="shared" si="49"/>
        <v>101</v>
      </c>
      <c r="C302" s="5">
        <f t="shared" si="50"/>
        <v>16.55555555555555</v>
      </c>
      <c r="D302" s="5">
        <f t="shared" si="51"/>
        <v>-13.344444444444434</v>
      </c>
      <c r="E302" s="5">
        <f t="shared" si="52"/>
        <v>0</v>
      </c>
      <c r="F302" s="5">
        <f t="shared" si="53"/>
        <v>-16</v>
      </c>
      <c r="G302" s="5">
        <f t="shared" si="54"/>
        <v>-28.466666666666669</v>
      </c>
      <c r="H302" s="5">
        <f t="shared" si="55"/>
        <v>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5">
        <f>'Match Score and Team Input'!C102</f>
        <v>45</v>
      </c>
      <c r="AB302" s="5">
        <v>101</v>
      </c>
      <c r="AC302" s="5">
        <f t="shared" ref="AC302:AH302" si="59">AC102</f>
        <v>16.55555555555555</v>
      </c>
      <c r="AD302" s="5">
        <f t="shared" si="59"/>
        <v>-13.344444444444434</v>
      </c>
      <c r="AE302" s="5">
        <f t="shared" si="59"/>
        <v>0</v>
      </c>
      <c r="AF302" s="5">
        <f t="shared" si="59"/>
        <v>-16</v>
      </c>
      <c r="AG302" s="5">
        <f t="shared" si="59"/>
        <v>-28.466666666666669</v>
      </c>
      <c r="AH302" s="5">
        <f t="shared" si="59"/>
        <v>0</v>
      </c>
      <c r="AJ302" s="40" t="e">
        <f>#REF!</f>
        <v>#REF!</v>
      </c>
    </row>
    <row r="303" spans="1:36">
      <c r="A303" s="5">
        <f t="shared" si="48"/>
        <v>337</v>
      </c>
      <c r="B303" s="5">
        <f t="shared" si="49"/>
        <v>102</v>
      </c>
      <c r="C303" s="5">
        <f t="shared" si="50"/>
        <v>32.4</v>
      </c>
      <c r="D303" s="5">
        <f t="shared" si="51"/>
        <v>37.266666666666666</v>
      </c>
      <c r="E303" s="5">
        <f t="shared" si="52"/>
        <v>0</v>
      </c>
      <c r="F303" s="5">
        <f t="shared" si="53"/>
        <v>-10.625925925925927</v>
      </c>
      <c r="G303" s="5">
        <f t="shared" si="54"/>
        <v>-69.559259259259264</v>
      </c>
      <c r="H303" s="5">
        <f t="shared" si="55"/>
        <v>0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5">
        <f>'Match Score and Team Input'!C103</f>
        <v>337</v>
      </c>
      <c r="AB303" s="5">
        <v>102</v>
      </c>
      <c r="AC303" s="5">
        <f t="shared" ref="AC303:AH303" si="60">AC103</f>
        <v>32.4</v>
      </c>
      <c r="AD303" s="5">
        <f t="shared" si="60"/>
        <v>37.266666666666666</v>
      </c>
      <c r="AE303" s="5">
        <f t="shared" si="60"/>
        <v>0</v>
      </c>
      <c r="AF303" s="5">
        <f t="shared" si="60"/>
        <v>-10.625925925925927</v>
      </c>
      <c r="AG303" s="5">
        <f t="shared" si="60"/>
        <v>-69.559259259259264</v>
      </c>
      <c r="AH303" s="5">
        <f t="shared" si="60"/>
        <v>0</v>
      </c>
      <c r="AJ303" s="40" t="e">
        <f>#REF!</f>
        <v>#REF!</v>
      </c>
    </row>
    <row r="304" spans="1:36">
      <c r="A304" s="5">
        <f t="shared" si="48"/>
        <v>4991</v>
      </c>
      <c r="B304" s="5">
        <f t="shared" si="49"/>
        <v>103</v>
      </c>
      <c r="C304" s="5">
        <f t="shared" si="50"/>
        <v>-0.37407407407407334</v>
      </c>
      <c r="D304" s="5">
        <f t="shared" si="51"/>
        <v>-26.390740740740739</v>
      </c>
      <c r="E304" s="5">
        <f t="shared" si="52"/>
        <v>0</v>
      </c>
      <c r="F304" s="5">
        <f t="shared" si="53"/>
        <v>14.200000000000003</v>
      </c>
      <c r="G304" s="5">
        <f t="shared" si="54"/>
        <v>-57.044444444444451</v>
      </c>
      <c r="H304" s="5">
        <f t="shared" si="55"/>
        <v>0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5">
        <f>'Match Score and Team Input'!C104</f>
        <v>4991</v>
      </c>
      <c r="AB304" s="5">
        <v>103</v>
      </c>
      <c r="AC304" s="5">
        <f t="shared" ref="AC304:AH304" si="61">AC104</f>
        <v>-0.37407407407407334</v>
      </c>
      <c r="AD304" s="5">
        <f t="shared" si="61"/>
        <v>-26.390740740740739</v>
      </c>
      <c r="AE304" s="5">
        <f t="shared" si="61"/>
        <v>0</v>
      </c>
      <c r="AF304" s="5">
        <f t="shared" si="61"/>
        <v>14.200000000000003</v>
      </c>
      <c r="AG304" s="5">
        <f t="shared" si="61"/>
        <v>-57.044444444444451</v>
      </c>
      <c r="AH304" s="5">
        <f t="shared" si="61"/>
        <v>0</v>
      </c>
      <c r="AJ304" s="40" t="e">
        <f>#REF!</f>
        <v>#REF!</v>
      </c>
    </row>
    <row r="305" spans="1:36">
      <c r="A305" s="5">
        <f t="shared" si="48"/>
        <v>5148</v>
      </c>
      <c r="B305" s="5">
        <f t="shared" si="49"/>
        <v>104</v>
      </c>
      <c r="C305" s="5">
        <f t="shared" si="50"/>
        <v>-1.6666666666666714</v>
      </c>
      <c r="D305" s="5">
        <f t="shared" si="51"/>
        <v>-4.0666666666666629</v>
      </c>
      <c r="E305" s="5">
        <f t="shared" si="52"/>
        <v>50</v>
      </c>
      <c r="F305" s="5">
        <f t="shared" si="53"/>
        <v>-17.094444444444449</v>
      </c>
      <c r="G305" s="5">
        <f t="shared" si="54"/>
        <v>-11.705555555555549</v>
      </c>
      <c r="H305" s="5">
        <f t="shared" si="55"/>
        <v>0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5">
        <f>'Match Score and Team Input'!C105</f>
        <v>5148</v>
      </c>
      <c r="AB305" s="5">
        <v>104</v>
      </c>
      <c r="AC305" s="5">
        <f t="shared" ref="AC305:AH305" si="62">AC105</f>
        <v>-1.6666666666666714</v>
      </c>
      <c r="AD305" s="5">
        <f t="shared" si="62"/>
        <v>-4.0666666666666629</v>
      </c>
      <c r="AE305" s="5">
        <f t="shared" si="62"/>
        <v>50</v>
      </c>
      <c r="AF305" s="5">
        <f t="shared" si="62"/>
        <v>-17.094444444444449</v>
      </c>
      <c r="AG305" s="5">
        <f t="shared" si="62"/>
        <v>-11.705555555555549</v>
      </c>
      <c r="AH305" s="5">
        <f t="shared" si="62"/>
        <v>0</v>
      </c>
      <c r="AJ305" s="40" t="e">
        <f>#REF!</f>
        <v>#REF!</v>
      </c>
    </row>
    <row r="306" spans="1:36">
      <c r="A306" s="5">
        <f t="shared" si="48"/>
        <v>2052</v>
      </c>
      <c r="B306" s="5">
        <f t="shared" si="49"/>
        <v>105</v>
      </c>
      <c r="C306" s="5">
        <f t="shared" si="50"/>
        <v>-13.551282051282044</v>
      </c>
      <c r="D306" s="5">
        <f t="shared" si="51"/>
        <v>-60.994871794871784</v>
      </c>
      <c r="E306" s="5">
        <f t="shared" si="52"/>
        <v>0</v>
      </c>
      <c r="F306" s="5">
        <f t="shared" si="53"/>
        <v>-18.433333333333337</v>
      </c>
      <c r="G306" s="5">
        <f t="shared" si="54"/>
        <v>-60.405128205128193</v>
      </c>
      <c r="H306" s="5">
        <f t="shared" si="55"/>
        <v>0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5">
        <f>'Match Score and Team Input'!C106</f>
        <v>2052</v>
      </c>
      <c r="AB306" s="5">
        <v>105</v>
      </c>
      <c r="AC306" s="5">
        <f t="shared" ref="AC306:AH306" si="63">AC106</f>
        <v>-13.551282051282044</v>
      </c>
      <c r="AD306" s="5">
        <f t="shared" si="63"/>
        <v>-60.994871794871784</v>
      </c>
      <c r="AE306" s="5">
        <f t="shared" si="63"/>
        <v>0</v>
      </c>
      <c r="AF306" s="5">
        <f t="shared" si="63"/>
        <v>-18.433333333333337</v>
      </c>
      <c r="AG306" s="5">
        <f t="shared" si="63"/>
        <v>-60.405128205128193</v>
      </c>
      <c r="AH306" s="5">
        <f t="shared" si="63"/>
        <v>0</v>
      </c>
      <c r="AJ306" s="40" t="e">
        <f>#REF!</f>
        <v>#REF!</v>
      </c>
    </row>
    <row r="307" spans="1:36">
      <c r="A307" s="5">
        <f t="shared" si="48"/>
        <v>225</v>
      </c>
      <c r="B307" s="5">
        <f t="shared" si="49"/>
        <v>106</v>
      </c>
      <c r="C307" s="5">
        <f t="shared" si="50"/>
        <v>-14.916666666666671</v>
      </c>
      <c r="D307" s="5">
        <f t="shared" si="51"/>
        <v>-20.907407407407419</v>
      </c>
      <c r="E307" s="5">
        <f t="shared" si="52"/>
        <v>0</v>
      </c>
      <c r="F307" s="5">
        <f t="shared" si="53"/>
        <v>-22.560606060606062</v>
      </c>
      <c r="G307" s="5">
        <f t="shared" si="54"/>
        <v>27.624242424242425</v>
      </c>
      <c r="H307" s="5">
        <f t="shared" si="55"/>
        <v>0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5">
        <f>'Match Score and Team Input'!C107</f>
        <v>225</v>
      </c>
      <c r="AB307" s="5">
        <v>106</v>
      </c>
      <c r="AC307" s="5">
        <f t="shared" ref="AC307:AH307" si="64">AC107</f>
        <v>-14.916666666666671</v>
      </c>
      <c r="AD307" s="5">
        <f t="shared" si="64"/>
        <v>-20.907407407407419</v>
      </c>
      <c r="AE307" s="5">
        <f t="shared" si="64"/>
        <v>0</v>
      </c>
      <c r="AF307" s="5">
        <f t="shared" si="64"/>
        <v>-22.560606060606062</v>
      </c>
      <c r="AG307" s="5">
        <f t="shared" si="64"/>
        <v>27.624242424242425</v>
      </c>
      <c r="AH307" s="5">
        <f t="shared" si="64"/>
        <v>0</v>
      </c>
      <c r="AJ307" s="40" t="e">
        <f>#REF!</f>
        <v>#REF!</v>
      </c>
    </row>
    <row r="308" spans="1:36">
      <c r="A308" s="5">
        <f t="shared" si="48"/>
        <v>494</v>
      </c>
      <c r="B308" s="5">
        <f t="shared" si="49"/>
        <v>107</v>
      </c>
      <c r="C308" s="5">
        <f t="shared" si="50"/>
        <v>-19.31428571428571</v>
      </c>
      <c r="D308" s="5">
        <f t="shared" si="51"/>
        <v>42.376190476190473</v>
      </c>
      <c r="E308" s="5">
        <f t="shared" si="52"/>
        <v>0</v>
      </c>
      <c r="F308" s="5">
        <f t="shared" si="53"/>
        <v>-3.37777777777778</v>
      </c>
      <c r="G308" s="5">
        <f t="shared" si="54"/>
        <v>-48.73888888888888</v>
      </c>
      <c r="H308" s="5">
        <f t="shared" si="55"/>
        <v>0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5">
        <f>'Match Score and Team Input'!C108</f>
        <v>494</v>
      </c>
      <c r="AB308" s="5">
        <v>107</v>
      </c>
      <c r="AC308" s="5">
        <f t="shared" ref="AC308:AH308" si="65">AC108</f>
        <v>-19.31428571428571</v>
      </c>
      <c r="AD308" s="5">
        <f t="shared" si="65"/>
        <v>42.376190476190473</v>
      </c>
      <c r="AE308" s="5">
        <f t="shared" si="65"/>
        <v>0</v>
      </c>
      <c r="AF308" s="5">
        <f t="shared" si="65"/>
        <v>-3.37777777777778</v>
      </c>
      <c r="AG308" s="5">
        <f t="shared" si="65"/>
        <v>-48.73888888888888</v>
      </c>
      <c r="AH308" s="5">
        <f t="shared" si="65"/>
        <v>0</v>
      </c>
      <c r="AJ308" s="40" t="e">
        <f>#REF!</f>
        <v>#REF!</v>
      </c>
    </row>
    <row r="309" spans="1:36">
      <c r="A309" s="5">
        <f t="shared" si="48"/>
        <v>4536</v>
      </c>
      <c r="B309" s="5">
        <f t="shared" si="49"/>
        <v>108</v>
      </c>
      <c r="C309" s="5">
        <f t="shared" si="50"/>
        <v>8.4370370370370367</v>
      </c>
      <c r="D309" s="5">
        <f t="shared" si="51"/>
        <v>37.51111111111112</v>
      </c>
      <c r="E309" s="5">
        <f t="shared" si="52"/>
        <v>0</v>
      </c>
      <c r="F309" s="5">
        <f t="shared" si="53"/>
        <v>-17.966666666666669</v>
      </c>
      <c r="G309" s="5">
        <f t="shared" si="54"/>
        <v>-55.852380952380955</v>
      </c>
      <c r="H309" s="5">
        <f t="shared" si="55"/>
        <v>0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5">
        <f>'Match Score and Team Input'!C109</f>
        <v>4536</v>
      </c>
      <c r="AB309" s="5">
        <v>108</v>
      </c>
      <c r="AC309" s="5">
        <f t="shared" ref="AC309:AH309" si="66">AC109</f>
        <v>8.4370370370370367</v>
      </c>
      <c r="AD309" s="5">
        <f t="shared" si="66"/>
        <v>37.51111111111112</v>
      </c>
      <c r="AE309" s="5">
        <f t="shared" si="66"/>
        <v>0</v>
      </c>
      <c r="AF309" s="5">
        <f t="shared" si="66"/>
        <v>-17.966666666666669</v>
      </c>
      <c r="AG309" s="5">
        <f t="shared" si="66"/>
        <v>-55.852380952380955</v>
      </c>
      <c r="AH309" s="5">
        <f t="shared" si="66"/>
        <v>0</v>
      </c>
      <c r="AJ309" s="40" t="e">
        <f>#REF!</f>
        <v>#REF!</v>
      </c>
    </row>
    <row r="310" spans="1:36">
      <c r="A310" s="5">
        <f t="shared" si="48"/>
        <v>5012</v>
      </c>
      <c r="B310" s="5">
        <f t="shared" si="49"/>
        <v>109</v>
      </c>
      <c r="C310" s="5">
        <f t="shared" si="50"/>
        <v>12.033333333333331</v>
      </c>
      <c r="D310" s="5">
        <f t="shared" si="51"/>
        <v>45.466666666666669</v>
      </c>
      <c r="E310" s="5">
        <f t="shared" si="52"/>
        <v>20</v>
      </c>
      <c r="F310" s="5">
        <f t="shared" si="53"/>
        <v>-2.4000000000000057</v>
      </c>
      <c r="G310" s="5">
        <f t="shared" si="54"/>
        <v>13.007407407407413</v>
      </c>
      <c r="H310" s="5">
        <f t="shared" si="55"/>
        <v>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5">
        <f>'Match Score and Team Input'!C110</f>
        <v>5012</v>
      </c>
      <c r="AB310" s="5">
        <v>109</v>
      </c>
      <c r="AC310" s="5">
        <f t="shared" ref="AC310:AH310" si="67">AC110</f>
        <v>12.033333333333331</v>
      </c>
      <c r="AD310" s="5">
        <f t="shared" si="67"/>
        <v>45.466666666666669</v>
      </c>
      <c r="AE310" s="5">
        <f t="shared" si="67"/>
        <v>20</v>
      </c>
      <c r="AF310" s="5">
        <f t="shared" si="67"/>
        <v>-2.4000000000000057</v>
      </c>
      <c r="AG310" s="5">
        <f t="shared" si="67"/>
        <v>13.007407407407413</v>
      </c>
      <c r="AH310" s="5">
        <f t="shared" si="67"/>
        <v>0</v>
      </c>
      <c r="AJ310" s="40" t="e">
        <f>#REF!</f>
        <v>#REF!</v>
      </c>
    </row>
    <row r="311" spans="1:36">
      <c r="A311" s="5">
        <f t="shared" si="48"/>
        <v>179</v>
      </c>
      <c r="B311" s="5">
        <f t="shared" si="49"/>
        <v>110</v>
      </c>
      <c r="C311" s="5">
        <f t="shared" si="50"/>
        <v>-9.1153846153846132</v>
      </c>
      <c r="D311" s="5">
        <f t="shared" si="51"/>
        <v>-8.4276353276353291</v>
      </c>
      <c r="E311" s="5">
        <f t="shared" si="52"/>
        <v>0</v>
      </c>
      <c r="F311" s="5">
        <f t="shared" si="53"/>
        <v>-4.9111111111111114</v>
      </c>
      <c r="G311" s="5">
        <f t="shared" si="54"/>
        <v>-13.05185185185185</v>
      </c>
      <c r="H311" s="5">
        <f t="shared" si="55"/>
        <v>0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5">
        <f>'Match Score and Team Input'!C111</f>
        <v>179</v>
      </c>
      <c r="AB311" s="5">
        <v>110</v>
      </c>
      <c r="AC311" s="5">
        <f t="shared" ref="AC311:AH311" si="68">AC111</f>
        <v>-9.1153846153846132</v>
      </c>
      <c r="AD311" s="5">
        <f t="shared" si="68"/>
        <v>-8.4276353276353291</v>
      </c>
      <c r="AE311" s="5">
        <f t="shared" si="68"/>
        <v>0</v>
      </c>
      <c r="AF311" s="5">
        <f t="shared" si="68"/>
        <v>-4.9111111111111114</v>
      </c>
      <c r="AG311" s="5">
        <f t="shared" si="68"/>
        <v>-13.05185185185185</v>
      </c>
      <c r="AH311" s="5">
        <f t="shared" si="68"/>
        <v>0</v>
      </c>
      <c r="AJ311" s="40" t="e">
        <f>#REF!</f>
        <v>#REF!</v>
      </c>
    </row>
    <row r="312" spans="1:36">
      <c r="A312" s="5">
        <f t="shared" si="48"/>
        <v>2363</v>
      </c>
      <c r="B312" s="5">
        <f t="shared" si="49"/>
        <v>111</v>
      </c>
      <c r="C312" s="5">
        <f t="shared" si="50"/>
        <v>14.440740740740736</v>
      </c>
      <c r="D312" s="5">
        <f t="shared" si="51"/>
        <v>-100.60370370370372</v>
      </c>
      <c r="E312" s="5">
        <f t="shared" si="52"/>
        <v>0</v>
      </c>
      <c r="F312" s="5">
        <f t="shared" si="53"/>
        <v>20.220512820512823</v>
      </c>
      <c r="G312" s="5">
        <f t="shared" si="54"/>
        <v>19.005128205128202</v>
      </c>
      <c r="H312" s="5">
        <f t="shared" si="55"/>
        <v>0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5">
        <f>'Match Score and Team Input'!C112</f>
        <v>2363</v>
      </c>
      <c r="AB312" s="5">
        <v>111</v>
      </c>
      <c r="AC312" s="5">
        <f t="shared" ref="AC312:AH312" si="69">AC112</f>
        <v>14.440740740740736</v>
      </c>
      <c r="AD312" s="5">
        <f t="shared" si="69"/>
        <v>-100.60370370370372</v>
      </c>
      <c r="AE312" s="5">
        <f t="shared" si="69"/>
        <v>0</v>
      </c>
      <c r="AF312" s="5">
        <f t="shared" si="69"/>
        <v>20.220512820512823</v>
      </c>
      <c r="AG312" s="5">
        <f t="shared" si="69"/>
        <v>19.005128205128202</v>
      </c>
      <c r="AH312" s="5">
        <f t="shared" si="69"/>
        <v>0</v>
      </c>
      <c r="AJ312" s="40" t="e">
        <f>#REF!</f>
        <v>#REF!</v>
      </c>
    </row>
    <row r="313" spans="1:36">
      <c r="A313" s="5">
        <f t="shared" si="48"/>
        <v>3309</v>
      </c>
      <c r="B313" s="5">
        <f t="shared" si="49"/>
        <v>112</v>
      </c>
      <c r="C313" s="5">
        <f t="shared" si="50"/>
        <v>1.8666666666666671</v>
      </c>
      <c r="D313" s="5">
        <f t="shared" si="51"/>
        <v>16</v>
      </c>
      <c r="E313" s="5">
        <f t="shared" si="52"/>
        <v>0</v>
      </c>
      <c r="F313" s="5">
        <f t="shared" si="53"/>
        <v>-17.935606060606062</v>
      </c>
      <c r="G313" s="5">
        <f t="shared" si="54"/>
        <v>23.253030303030286</v>
      </c>
      <c r="H313" s="5">
        <f t="shared" si="55"/>
        <v>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5">
        <f>'Match Score and Team Input'!C113</f>
        <v>3309</v>
      </c>
      <c r="AB313" s="5">
        <v>112</v>
      </c>
      <c r="AC313" s="5">
        <f t="shared" ref="AC313:AH313" si="70">AC113</f>
        <v>1.8666666666666671</v>
      </c>
      <c r="AD313" s="5">
        <f t="shared" si="70"/>
        <v>16</v>
      </c>
      <c r="AE313" s="5">
        <f t="shared" si="70"/>
        <v>0</v>
      </c>
      <c r="AF313" s="5">
        <f t="shared" si="70"/>
        <v>-17.935606060606062</v>
      </c>
      <c r="AG313" s="5">
        <f t="shared" si="70"/>
        <v>23.253030303030286</v>
      </c>
      <c r="AH313" s="5">
        <f t="shared" si="70"/>
        <v>0</v>
      </c>
      <c r="AJ313" s="40" t="e">
        <f>#REF!</f>
        <v>#REF!</v>
      </c>
    </row>
    <row r="314" spans="1:36">
      <c r="A314" s="5">
        <f t="shared" si="48"/>
        <v>1885</v>
      </c>
      <c r="B314" s="5">
        <f t="shared" si="49"/>
        <v>113</v>
      </c>
      <c r="C314" s="5">
        <f t="shared" si="50"/>
        <v>-12.425925925925924</v>
      </c>
      <c r="D314" s="5">
        <f t="shared" si="51"/>
        <v>13.737037037037027</v>
      </c>
      <c r="E314" s="5">
        <f t="shared" si="52"/>
        <v>20</v>
      </c>
      <c r="F314" s="5">
        <f t="shared" si="53"/>
        <v>-13.186274509803923</v>
      </c>
      <c r="G314" s="5">
        <f t="shared" si="54"/>
        <v>8.9235294117647186</v>
      </c>
      <c r="H314" s="5">
        <f t="shared" si="55"/>
        <v>0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5">
        <f>'Match Score and Team Input'!C114</f>
        <v>1885</v>
      </c>
      <c r="AB314" s="5">
        <v>113</v>
      </c>
      <c r="AC314" s="5">
        <f t="shared" ref="AC314:AH314" si="71">AC114</f>
        <v>-12.425925925925924</v>
      </c>
      <c r="AD314" s="5">
        <f t="shared" si="71"/>
        <v>13.737037037037027</v>
      </c>
      <c r="AE314" s="5">
        <f t="shared" si="71"/>
        <v>20</v>
      </c>
      <c r="AF314" s="5">
        <f t="shared" si="71"/>
        <v>-13.186274509803923</v>
      </c>
      <c r="AG314" s="5">
        <f t="shared" si="71"/>
        <v>8.9235294117647186</v>
      </c>
      <c r="AH314" s="5">
        <f t="shared" si="71"/>
        <v>0</v>
      </c>
      <c r="AJ314" s="40" t="e">
        <f>#REF!</f>
        <v>#REF!</v>
      </c>
    </row>
    <row r="315" spans="1:36">
      <c r="A315" s="5">
        <f t="shared" si="48"/>
        <v>193</v>
      </c>
      <c r="B315" s="5">
        <f t="shared" si="49"/>
        <v>114</v>
      </c>
      <c r="C315" s="5">
        <f t="shared" si="50"/>
        <v>6.3333333333333357</v>
      </c>
      <c r="D315" s="5">
        <f t="shared" si="51"/>
        <v>-27.899999999999991</v>
      </c>
      <c r="E315" s="5">
        <f t="shared" si="52"/>
        <v>0</v>
      </c>
      <c r="F315" s="5">
        <f t="shared" si="53"/>
        <v>-7.44444444444445</v>
      </c>
      <c r="G315" s="5">
        <f t="shared" si="54"/>
        <v>-37.572222222222223</v>
      </c>
      <c r="H315" s="5">
        <f t="shared" si="55"/>
        <v>0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5">
        <f>'Match Score and Team Input'!C115</f>
        <v>193</v>
      </c>
      <c r="AB315" s="5">
        <v>114</v>
      </c>
      <c r="AC315" s="5">
        <f t="shared" ref="AC315:AH315" si="72">AC115</f>
        <v>6.3333333333333357</v>
      </c>
      <c r="AD315" s="5">
        <f t="shared" si="72"/>
        <v>-27.899999999999991</v>
      </c>
      <c r="AE315" s="5">
        <f t="shared" si="72"/>
        <v>0</v>
      </c>
      <c r="AF315" s="5">
        <f t="shared" si="72"/>
        <v>-7.44444444444445</v>
      </c>
      <c r="AG315" s="5">
        <f t="shared" si="72"/>
        <v>-37.572222222222223</v>
      </c>
      <c r="AH315" s="5">
        <f t="shared" si="72"/>
        <v>0</v>
      </c>
      <c r="AJ315" s="40" t="e">
        <f>#REF!</f>
        <v>#REF!</v>
      </c>
    </row>
    <row r="316" spans="1:36">
      <c r="A316" s="5">
        <f t="shared" si="48"/>
        <v>4967</v>
      </c>
      <c r="B316" s="5">
        <f t="shared" si="49"/>
        <v>115</v>
      </c>
      <c r="C316" s="5">
        <f t="shared" si="50"/>
        <v>2.1722222222222243</v>
      </c>
      <c r="D316" s="5">
        <f t="shared" si="51"/>
        <v>-62.422222222222217</v>
      </c>
      <c r="E316" s="5">
        <f t="shared" si="52"/>
        <v>0</v>
      </c>
      <c r="F316" s="5">
        <f t="shared" si="53"/>
        <v>3.5</v>
      </c>
      <c r="G316" s="5">
        <f t="shared" si="54"/>
        <v>31.36666666666666</v>
      </c>
      <c r="H316" s="5">
        <f t="shared" si="55"/>
        <v>0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5">
        <f>'Match Score and Team Input'!C116</f>
        <v>4967</v>
      </c>
      <c r="AB316" s="5">
        <v>115</v>
      </c>
      <c r="AC316" s="5">
        <f t="shared" ref="AC316:AH316" si="73">AC116</f>
        <v>2.1722222222222243</v>
      </c>
      <c r="AD316" s="5">
        <f t="shared" si="73"/>
        <v>-62.422222222222217</v>
      </c>
      <c r="AE316" s="5">
        <f t="shared" si="73"/>
        <v>0</v>
      </c>
      <c r="AF316" s="5">
        <f t="shared" si="73"/>
        <v>3.5</v>
      </c>
      <c r="AG316" s="5">
        <f t="shared" si="73"/>
        <v>31.36666666666666</v>
      </c>
      <c r="AH316" s="5">
        <f t="shared" si="73"/>
        <v>0</v>
      </c>
      <c r="AJ316" s="40" t="e">
        <f>#REF!</f>
        <v>#REF!</v>
      </c>
    </row>
    <row r="317" spans="1:36">
      <c r="A317" s="5">
        <f t="shared" si="48"/>
        <v>70</v>
      </c>
      <c r="B317" s="5">
        <f t="shared" si="49"/>
        <v>116</v>
      </c>
      <c r="C317" s="5">
        <f t="shared" si="50"/>
        <v>-0.91904761904761756</v>
      </c>
      <c r="D317" s="5">
        <f t="shared" si="51"/>
        <v>22.36666666666666</v>
      </c>
      <c r="E317" s="5">
        <f t="shared" si="52"/>
        <v>0</v>
      </c>
      <c r="F317" s="5">
        <f t="shared" si="53"/>
        <v>21.548148148148144</v>
      </c>
      <c r="G317" s="5">
        <f t="shared" si="54"/>
        <v>31.900000000000006</v>
      </c>
      <c r="H317" s="5">
        <f t="shared" si="55"/>
        <v>0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5">
        <f>'Match Score and Team Input'!C117</f>
        <v>70</v>
      </c>
      <c r="AB317" s="5">
        <v>116</v>
      </c>
      <c r="AC317" s="5">
        <f t="shared" ref="AC317:AH317" si="74">AC117</f>
        <v>-0.91904761904761756</v>
      </c>
      <c r="AD317" s="5">
        <f t="shared" si="74"/>
        <v>22.36666666666666</v>
      </c>
      <c r="AE317" s="5">
        <f t="shared" si="74"/>
        <v>0</v>
      </c>
      <c r="AF317" s="5">
        <f t="shared" si="74"/>
        <v>21.548148148148144</v>
      </c>
      <c r="AG317" s="5">
        <f t="shared" si="74"/>
        <v>31.900000000000006</v>
      </c>
      <c r="AH317" s="5">
        <f t="shared" si="74"/>
        <v>0</v>
      </c>
      <c r="AJ317" s="40" t="e">
        <f>#REF!</f>
        <v>#REF!</v>
      </c>
    </row>
    <row r="318" spans="1:36">
      <c r="A318" s="5">
        <f t="shared" si="48"/>
        <v>303</v>
      </c>
      <c r="B318" s="5">
        <f t="shared" si="49"/>
        <v>117</v>
      </c>
      <c r="C318" s="5">
        <f t="shared" si="50"/>
        <v>0.87037037037036669</v>
      </c>
      <c r="D318" s="5">
        <f t="shared" si="51"/>
        <v>64.662962962962951</v>
      </c>
      <c r="E318" s="5">
        <f t="shared" si="52"/>
        <v>0</v>
      </c>
      <c r="F318" s="5">
        <f t="shared" si="53"/>
        <v>2.7144522144522227</v>
      </c>
      <c r="G318" s="5">
        <f t="shared" si="54"/>
        <v>-21.814167314167321</v>
      </c>
      <c r="H318" s="5">
        <f t="shared" si="55"/>
        <v>50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5">
        <f>'Match Score and Team Input'!C118</f>
        <v>303</v>
      </c>
      <c r="AB318" s="5">
        <v>117</v>
      </c>
      <c r="AC318" s="5">
        <f t="shared" ref="AC318:AH318" si="75">AC118</f>
        <v>0.87037037037036669</v>
      </c>
      <c r="AD318" s="5">
        <f t="shared" si="75"/>
        <v>64.662962962962951</v>
      </c>
      <c r="AE318" s="5">
        <f t="shared" si="75"/>
        <v>0</v>
      </c>
      <c r="AF318" s="5">
        <f t="shared" si="75"/>
        <v>2.7144522144522227</v>
      </c>
      <c r="AG318" s="5">
        <f t="shared" si="75"/>
        <v>-21.814167314167321</v>
      </c>
      <c r="AH318" s="5">
        <f t="shared" si="75"/>
        <v>50</v>
      </c>
      <c r="AJ318" s="40" t="e">
        <f>#REF!</f>
        <v>#REF!</v>
      </c>
    </row>
    <row r="319" spans="1:36">
      <c r="A319" s="5">
        <f t="shared" si="48"/>
        <v>1334</v>
      </c>
      <c r="B319" s="5">
        <f t="shared" si="49"/>
        <v>118</v>
      </c>
      <c r="C319" s="5">
        <f t="shared" si="50"/>
        <v>-4.4888888888888943</v>
      </c>
      <c r="D319" s="5">
        <f t="shared" si="51"/>
        <v>-1.1444444444444457</v>
      </c>
      <c r="E319" s="5">
        <f t="shared" si="52"/>
        <v>0</v>
      </c>
      <c r="F319" s="5">
        <f t="shared" si="53"/>
        <v>1.9037037037036981</v>
      </c>
      <c r="G319" s="5">
        <f t="shared" si="54"/>
        <v>40.737037037037041</v>
      </c>
      <c r="H319" s="5">
        <f t="shared" si="55"/>
        <v>0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5">
        <f>'Match Score and Team Input'!C119</f>
        <v>1334</v>
      </c>
      <c r="AB319" s="5">
        <v>118</v>
      </c>
      <c r="AC319" s="5">
        <f t="shared" ref="AC319:AH319" si="76">AC119</f>
        <v>-4.4888888888888943</v>
      </c>
      <c r="AD319" s="5">
        <f t="shared" si="76"/>
        <v>-1.1444444444444457</v>
      </c>
      <c r="AE319" s="5">
        <f t="shared" si="76"/>
        <v>0</v>
      </c>
      <c r="AF319" s="5">
        <f t="shared" si="76"/>
        <v>1.9037037037036981</v>
      </c>
      <c r="AG319" s="5">
        <f t="shared" si="76"/>
        <v>40.737037037037041</v>
      </c>
      <c r="AH319" s="5">
        <f t="shared" si="76"/>
        <v>0</v>
      </c>
      <c r="AJ319" s="40" t="e">
        <f>#REF!</f>
        <v>#REF!</v>
      </c>
    </row>
    <row r="320" spans="1:36">
      <c r="A320" s="5">
        <f t="shared" si="48"/>
        <v>79</v>
      </c>
      <c r="B320" s="5">
        <f t="shared" si="49"/>
        <v>119</v>
      </c>
      <c r="C320" s="5">
        <f t="shared" si="50"/>
        <v>-19.15826330532213</v>
      </c>
      <c r="D320" s="5">
        <f t="shared" si="51"/>
        <v>-53.045938375350133</v>
      </c>
      <c r="E320" s="5">
        <f t="shared" si="52"/>
        <v>0</v>
      </c>
      <c r="F320" s="5">
        <f t="shared" si="53"/>
        <v>10.56666666666667</v>
      </c>
      <c r="G320" s="5">
        <f t="shared" si="54"/>
        <v>10.833333333333329</v>
      </c>
      <c r="H320" s="5">
        <f t="shared" si="55"/>
        <v>50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5">
        <f>'Match Score and Team Input'!C120</f>
        <v>79</v>
      </c>
      <c r="AB320" s="5">
        <v>119</v>
      </c>
      <c r="AC320" s="5">
        <f t="shared" ref="AC320:AH320" si="77">AC120</f>
        <v>-19.15826330532213</v>
      </c>
      <c r="AD320" s="5">
        <f t="shared" si="77"/>
        <v>-53.045938375350133</v>
      </c>
      <c r="AE320" s="5">
        <f t="shared" si="77"/>
        <v>0</v>
      </c>
      <c r="AF320" s="5">
        <f t="shared" si="77"/>
        <v>10.56666666666667</v>
      </c>
      <c r="AG320" s="5">
        <f t="shared" si="77"/>
        <v>10.833333333333329</v>
      </c>
      <c r="AH320" s="5">
        <f t="shared" si="77"/>
        <v>50</v>
      </c>
      <c r="AJ320" s="40" t="e">
        <f>#REF!</f>
        <v>#REF!</v>
      </c>
    </row>
    <row r="321" spans="1:36">
      <c r="A321" s="5">
        <f t="shared" si="48"/>
        <v>1023</v>
      </c>
      <c r="B321" s="5">
        <f t="shared" si="49"/>
        <v>120</v>
      </c>
      <c r="C321" s="5">
        <f t="shared" si="50"/>
        <v>3.3888888888888857</v>
      </c>
      <c r="D321" s="5">
        <f t="shared" si="51"/>
        <v>-48.461111111111109</v>
      </c>
      <c r="E321" s="5">
        <f t="shared" si="52"/>
        <v>0</v>
      </c>
      <c r="F321" s="5">
        <f t="shared" si="53"/>
        <v>21.06666666666667</v>
      </c>
      <c r="G321" s="5">
        <f t="shared" si="54"/>
        <v>-1.8000000000000114</v>
      </c>
      <c r="H321" s="5">
        <f t="shared" si="55"/>
        <v>0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5">
        <f>'Match Score and Team Input'!C121</f>
        <v>1023</v>
      </c>
      <c r="AB321" s="5">
        <v>120</v>
      </c>
      <c r="AC321" s="5">
        <f t="shared" ref="AC321:AH321" si="78">AC121</f>
        <v>3.3888888888888857</v>
      </c>
      <c r="AD321" s="5">
        <f t="shared" si="78"/>
        <v>-48.461111111111109</v>
      </c>
      <c r="AE321" s="5">
        <f t="shared" si="78"/>
        <v>0</v>
      </c>
      <c r="AF321" s="5">
        <f t="shared" si="78"/>
        <v>21.06666666666667</v>
      </c>
      <c r="AG321" s="5">
        <f t="shared" si="78"/>
        <v>-1.8000000000000114</v>
      </c>
      <c r="AH321" s="5">
        <f t="shared" si="78"/>
        <v>0</v>
      </c>
      <c r="AJ321" s="40" t="e">
        <f>#REF!</f>
        <v>#REF!</v>
      </c>
    </row>
    <row r="322" spans="1:36">
      <c r="A322" s="5">
        <f t="shared" si="48"/>
        <v>488</v>
      </c>
      <c r="B322" s="5">
        <f t="shared" si="49"/>
        <v>121</v>
      </c>
      <c r="C322" s="5">
        <f t="shared" si="50"/>
        <v>-15.027272727272731</v>
      </c>
      <c r="D322" s="5">
        <f t="shared" si="51"/>
        <v>50.624242424242425</v>
      </c>
      <c r="E322" s="5">
        <f t="shared" si="52"/>
        <v>0</v>
      </c>
      <c r="F322" s="5">
        <f t="shared" si="53"/>
        <v>-17.785714285714278</v>
      </c>
      <c r="G322" s="5">
        <f t="shared" si="54"/>
        <v>41.950793650793656</v>
      </c>
      <c r="H322" s="5">
        <f t="shared" si="55"/>
        <v>0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5">
        <f>'Match Score and Team Input'!C122</f>
        <v>488</v>
      </c>
      <c r="AB322" s="5">
        <v>121</v>
      </c>
      <c r="AC322" s="5">
        <f t="shared" ref="AC322:AH322" si="79">AC122</f>
        <v>-15.027272727272731</v>
      </c>
      <c r="AD322" s="5">
        <f t="shared" si="79"/>
        <v>50.624242424242425</v>
      </c>
      <c r="AE322" s="5">
        <f t="shared" si="79"/>
        <v>0</v>
      </c>
      <c r="AF322" s="5">
        <f t="shared" si="79"/>
        <v>-17.785714285714278</v>
      </c>
      <c r="AG322" s="5">
        <f t="shared" si="79"/>
        <v>41.950793650793656</v>
      </c>
      <c r="AH322" s="5">
        <f t="shared" si="79"/>
        <v>0</v>
      </c>
      <c r="AJ322" s="40" t="e">
        <f>#REF!</f>
        <v>#REF!</v>
      </c>
    </row>
    <row r="323" spans="1:36">
      <c r="A323" s="5">
        <f t="shared" si="48"/>
        <v>2122</v>
      </c>
      <c r="B323" s="5">
        <f t="shared" si="49"/>
        <v>122</v>
      </c>
      <c r="C323" s="5">
        <f t="shared" si="50"/>
        <v>26.61904761904762</v>
      </c>
      <c r="D323" s="5">
        <f t="shared" si="51"/>
        <v>31.448412698412696</v>
      </c>
      <c r="E323" s="5">
        <f t="shared" si="52"/>
        <v>0</v>
      </c>
      <c r="F323" s="5">
        <f t="shared" si="53"/>
        <v>2.3760683760683747</v>
      </c>
      <c r="G323" s="5">
        <f t="shared" si="54"/>
        <v>17.148148148148138</v>
      </c>
      <c r="H323" s="5">
        <f t="shared" si="55"/>
        <v>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5">
        <f>'Match Score and Team Input'!C123</f>
        <v>2122</v>
      </c>
      <c r="AB323" s="5">
        <v>122</v>
      </c>
      <c r="AC323" s="5">
        <f t="shared" ref="AC323:AH323" si="80">AC123</f>
        <v>26.61904761904762</v>
      </c>
      <c r="AD323" s="5">
        <f t="shared" si="80"/>
        <v>31.448412698412696</v>
      </c>
      <c r="AE323" s="5">
        <f t="shared" si="80"/>
        <v>0</v>
      </c>
      <c r="AF323" s="5">
        <f t="shared" si="80"/>
        <v>2.3760683760683747</v>
      </c>
      <c r="AG323" s="5">
        <f t="shared" si="80"/>
        <v>17.148148148148138</v>
      </c>
      <c r="AH323" s="5">
        <f t="shared" si="80"/>
        <v>0</v>
      </c>
      <c r="AJ323" s="40" t="e">
        <f>#REF!</f>
        <v>#REF!</v>
      </c>
    </row>
    <row r="324" spans="1:36">
      <c r="A324" s="5">
        <f t="shared" si="48"/>
        <v>2135</v>
      </c>
      <c r="B324" s="5">
        <f t="shared" si="49"/>
        <v>123</v>
      </c>
      <c r="C324" s="5">
        <f t="shared" si="50"/>
        <v>-12.833333333333329</v>
      </c>
      <c r="D324" s="5">
        <f t="shared" si="51"/>
        <v>0.86666666666666003</v>
      </c>
      <c r="E324" s="5">
        <f t="shared" si="52"/>
        <v>0</v>
      </c>
      <c r="F324" s="5">
        <f t="shared" si="53"/>
        <v>-11.166019166019161</v>
      </c>
      <c r="G324" s="5">
        <f t="shared" si="54"/>
        <v>2.65630665630664</v>
      </c>
      <c r="H324" s="5">
        <f t="shared" si="55"/>
        <v>0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5">
        <f>'Match Score and Team Input'!C124</f>
        <v>2135</v>
      </c>
      <c r="AB324" s="5">
        <v>123</v>
      </c>
      <c r="AC324" s="5">
        <f t="shared" ref="AC324:AH324" si="81">AC124</f>
        <v>-12.833333333333329</v>
      </c>
      <c r="AD324" s="5">
        <f t="shared" si="81"/>
        <v>0.86666666666666003</v>
      </c>
      <c r="AE324" s="5">
        <f t="shared" si="81"/>
        <v>0</v>
      </c>
      <c r="AF324" s="5">
        <f t="shared" si="81"/>
        <v>-11.166019166019161</v>
      </c>
      <c r="AG324" s="5">
        <f t="shared" si="81"/>
        <v>2.65630665630664</v>
      </c>
      <c r="AH324" s="5">
        <f t="shared" si="81"/>
        <v>0</v>
      </c>
      <c r="AJ324" s="40" t="e">
        <f>#REF!</f>
        <v>#REF!</v>
      </c>
    </row>
    <row r="325" spans="1:36">
      <c r="A325" s="5">
        <f t="shared" si="48"/>
        <v>365</v>
      </c>
      <c r="B325" s="5">
        <f t="shared" si="49"/>
        <v>124</v>
      </c>
      <c r="C325" s="5">
        <f t="shared" si="50"/>
        <v>-17.299999999999997</v>
      </c>
      <c r="D325" s="5">
        <f t="shared" si="51"/>
        <v>-43.866666666666674</v>
      </c>
      <c r="E325" s="5">
        <f t="shared" si="52"/>
        <v>20</v>
      </c>
      <c r="F325" s="5">
        <f t="shared" si="53"/>
        <v>15.200000000000003</v>
      </c>
      <c r="G325" s="5">
        <f t="shared" si="54"/>
        <v>-71.166666666666671</v>
      </c>
      <c r="H325" s="5">
        <f t="shared" si="55"/>
        <v>0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5">
        <f>'Match Score and Team Input'!C125</f>
        <v>365</v>
      </c>
      <c r="AB325" s="5">
        <v>124</v>
      </c>
      <c r="AC325" s="5">
        <f t="shared" ref="AC325:AH325" si="82">AC125</f>
        <v>-17.299999999999997</v>
      </c>
      <c r="AD325" s="5">
        <f t="shared" si="82"/>
        <v>-43.866666666666674</v>
      </c>
      <c r="AE325" s="5">
        <f t="shared" si="82"/>
        <v>20</v>
      </c>
      <c r="AF325" s="5">
        <f t="shared" si="82"/>
        <v>15.200000000000003</v>
      </c>
      <c r="AG325" s="5">
        <f t="shared" si="82"/>
        <v>-71.166666666666671</v>
      </c>
      <c r="AH325" s="5">
        <f t="shared" si="82"/>
        <v>0</v>
      </c>
      <c r="AJ325" s="40" t="e">
        <f>#REF!</f>
        <v>#REF!</v>
      </c>
    </row>
    <row r="326" spans="1:36">
      <c r="A326" s="5">
        <f t="shared" si="48"/>
        <v>5320</v>
      </c>
      <c r="B326" s="5">
        <f t="shared" si="49"/>
        <v>125</v>
      </c>
      <c r="C326" s="5">
        <f t="shared" si="50"/>
        <v>2.56666666666667</v>
      </c>
      <c r="D326" s="5">
        <f t="shared" si="51"/>
        <v>30.166666666666671</v>
      </c>
      <c r="E326" s="5">
        <f t="shared" si="52"/>
        <v>0</v>
      </c>
      <c r="F326" s="5">
        <f t="shared" si="53"/>
        <v>8.2282051282051327</v>
      </c>
      <c r="G326" s="5">
        <f t="shared" si="54"/>
        <v>-46.466666666666669</v>
      </c>
      <c r="H326" s="5">
        <f t="shared" si="55"/>
        <v>0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5">
        <f>'Match Score and Team Input'!C126</f>
        <v>5320</v>
      </c>
      <c r="AB326" s="5">
        <v>125</v>
      </c>
      <c r="AC326" s="5">
        <f t="shared" ref="AC326:AH326" si="83">AC126</f>
        <v>2.56666666666667</v>
      </c>
      <c r="AD326" s="5">
        <f t="shared" si="83"/>
        <v>30.166666666666671</v>
      </c>
      <c r="AE326" s="5">
        <f t="shared" si="83"/>
        <v>0</v>
      </c>
      <c r="AF326" s="5">
        <f t="shared" si="83"/>
        <v>8.2282051282051327</v>
      </c>
      <c r="AG326" s="5">
        <f t="shared" si="83"/>
        <v>-46.466666666666669</v>
      </c>
      <c r="AH326" s="5">
        <f t="shared" si="83"/>
        <v>0</v>
      </c>
      <c r="AJ326" s="40" t="e">
        <f>#REF!</f>
        <v>#REF!</v>
      </c>
    </row>
    <row r="327" spans="1:36">
      <c r="A327" s="5">
        <f t="shared" si="48"/>
        <v>2424</v>
      </c>
      <c r="B327" s="5">
        <f t="shared" si="49"/>
        <v>126</v>
      </c>
      <c r="C327" s="5">
        <f t="shared" si="50"/>
        <v>9.56666666666667</v>
      </c>
      <c r="D327" s="5">
        <f t="shared" si="51"/>
        <v>34.233333333333334</v>
      </c>
      <c r="E327" s="5">
        <f t="shared" si="52"/>
        <v>0</v>
      </c>
      <c r="F327" s="5">
        <f t="shared" si="53"/>
        <v>9.3481481481481481</v>
      </c>
      <c r="G327" s="5">
        <f t="shared" si="54"/>
        <v>-5.3999999999999915</v>
      </c>
      <c r="H327" s="5">
        <f t="shared" si="55"/>
        <v>0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5">
        <f>'Match Score and Team Input'!C127</f>
        <v>2424</v>
      </c>
      <c r="AB327" s="5">
        <v>126</v>
      </c>
      <c r="AC327" s="5">
        <f t="shared" ref="AC327:AH327" si="84">AC127</f>
        <v>9.56666666666667</v>
      </c>
      <c r="AD327" s="5">
        <f t="shared" si="84"/>
        <v>34.233333333333334</v>
      </c>
      <c r="AE327" s="5">
        <f t="shared" si="84"/>
        <v>0</v>
      </c>
      <c r="AF327" s="5">
        <f t="shared" si="84"/>
        <v>9.3481481481481481</v>
      </c>
      <c r="AG327" s="5">
        <f t="shared" si="84"/>
        <v>-5.3999999999999915</v>
      </c>
      <c r="AH327" s="5">
        <f t="shared" si="84"/>
        <v>0</v>
      </c>
      <c r="AJ327" s="40" t="e">
        <f>#REF!</f>
        <v>#REF!</v>
      </c>
    </row>
    <row r="328" spans="1:36">
      <c r="A328" s="5">
        <f t="shared" si="48"/>
        <v>3103</v>
      </c>
      <c r="B328" s="5">
        <f t="shared" si="49"/>
        <v>127</v>
      </c>
      <c r="C328" s="5">
        <f t="shared" si="50"/>
        <v>-5.0000000000000071</v>
      </c>
      <c r="D328" s="5">
        <f t="shared" si="51"/>
        <v>7.8666666666666742</v>
      </c>
      <c r="E328" s="5">
        <f t="shared" si="52"/>
        <v>0</v>
      </c>
      <c r="F328" s="5">
        <f t="shared" si="53"/>
        <v>14.160784313725486</v>
      </c>
      <c r="G328" s="5">
        <f t="shared" si="54"/>
        <v>-22.141176470588235</v>
      </c>
      <c r="H328" s="5">
        <f t="shared" si="55"/>
        <v>0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5">
        <f>'Match Score and Team Input'!C128</f>
        <v>3103</v>
      </c>
      <c r="AB328" s="5">
        <v>127</v>
      </c>
      <c r="AC328" s="5">
        <f t="shared" ref="AC328:AH328" si="85">AC128</f>
        <v>-5.0000000000000071</v>
      </c>
      <c r="AD328" s="5">
        <f t="shared" si="85"/>
        <v>7.8666666666666742</v>
      </c>
      <c r="AE328" s="5">
        <f t="shared" si="85"/>
        <v>0</v>
      </c>
      <c r="AF328" s="5">
        <f t="shared" si="85"/>
        <v>14.160784313725486</v>
      </c>
      <c r="AG328" s="5">
        <f t="shared" si="85"/>
        <v>-22.141176470588235</v>
      </c>
      <c r="AH328" s="5">
        <f t="shared" si="85"/>
        <v>0</v>
      </c>
      <c r="AJ328" s="40" t="e">
        <f>#REF!</f>
        <v>#REF!</v>
      </c>
    </row>
    <row r="329" spans="1:36">
      <c r="A329" s="5">
        <f t="shared" si="48"/>
        <v>4063</v>
      </c>
      <c r="B329" s="5">
        <f t="shared" si="49"/>
        <v>128</v>
      </c>
      <c r="C329" s="5">
        <f t="shared" si="50"/>
        <v>-3.0820512820512818</v>
      </c>
      <c r="D329" s="5">
        <f t="shared" si="51"/>
        <v>24.361253561253562</v>
      </c>
      <c r="E329" s="5">
        <f t="shared" si="52"/>
        <v>50</v>
      </c>
      <c r="F329" s="5">
        <f t="shared" si="53"/>
        <v>-20.027777777777779</v>
      </c>
      <c r="G329" s="5">
        <f t="shared" si="54"/>
        <v>-7.0722222222222229</v>
      </c>
      <c r="H329" s="5">
        <f t="shared" si="55"/>
        <v>0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5">
        <f>'Match Score and Team Input'!C129</f>
        <v>4063</v>
      </c>
      <c r="AB329" s="5">
        <v>128</v>
      </c>
      <c r="AC329" s="5">
        <f t="shared" ref="AC329:AH329" si="86">AC129</f>
        <v>-3.0820512820512818</v>
      </c>
      <c r="AD329" s="5">
        <f t="shared" si="86"/>
        <v>24.361253561253562</v>
      </c>
      <c r="AE329" s="5">
        <f t="shared" si="86"/>
        <v>50</v>
      </c>
      <c r="AF329" s="5">
        <f t="shared" si="86"/>
        <v>-20.027777777777779</v>
      </c>
      <c r="AG329" s="5">
        <f t="shared" si="86"/>
        <v>-7.0722222222222229</v>
      </c>
      <c r="AH329" s="5">
        <f t="shared" si="86"/>
        <v>0</v>
      </c>
      <c r="AJ329" s="40" t="e">
        <f>#REF!</f>
        <v>#REF!</v>
      </c>
    </row>
    <row r="330" spans="1:36">
      <c r="A330" s="5">
        <f t="shared" si="48"/>
        <v>869</v>
      </c>
      <c r="B330" s="5">
        <f t="shared" si="49"/>
        <v>129</v>
      </c>
      <c r="C330" s="5">
        <f t="shared" si="50"/>
        <v>-11.266666666666666</v>
      </c>
      <c r="D330" s="5">
        <f t="shared" si="51"/>
        <v>-31.907407407407419</v>
      </c>
      <c r="E330" s="5">
        <f t="shared" si="52"/>
        <v>20</v>
      </c>
      <c r="F330" s="5">
        <f t="shared" si="53"/>
        <v>20.129629629629626</v>
      </c>
      <c r="G330" s="5">
        <f t="shared" si="54"/>
        <v>17.566666666666663</v>
      </c>
      <c r="H330" s="5">
        <f t="shared" si="55"/>
        <v>20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5">
        <f>'Match Score and Team Input'!C130</f>
        <v>869</v>
      </c>
      <c r="AB330" s="5">
        <v>129</v>
      </c>
      <c r="AC330" s="5">
        <f t="shared" ref="AC330:AH330" si="87">AC130</f>
        <v>-11.266666666666666</v>
      </c>
      <c r="AD330" s="5">
        <f t="shared" si="87"/>
        <v>-31.907407407407419</v>
      </c>
      <c r="AE330" s="5">
        <f t="shared" si="87"/>
        <v>20</v>
      </c>
      <c r="AF330" s="5">
        <f t="shared" si="87"/>
        <v>20.129629629629626</v>
      </c>
      <c r="AG330" s="5">
        <f t="shared" si="87"/>
        <v>17.566666666666663</v>
      </c>
      <c r="AH330" s="5">
        <f t="shared" si="87"/>
        <v>20</v>
      </c>
      <c r="AJ330" s="40" t="e">
        <f>#REF!</f>
        <v>#REF!</v>
      </c>
    </row>
    <row r="331" spans="1:36">
      <c r="A331" s="5">
        <f t="shared" si="48"/>
        <v>3683</v>
      </c>
      <c r="B331" s="5">
        <f t="shared" si="49"/>
        <v>130</v>
      </c>
      <c r="C331" s="5">
        <f t="shared" si="50"/>
        <v>3.542592592592591</v>
      </c>
      <c r="D331" s="5">
        <f t="shared" si="51"/>
        <v>1.4481481481481495</v>
      </c>
      <c r="E331" s="5">
        <f t="shared" si="52"/>
        <v>0</v>
      </c>
      <c r="F331" s="5">
        <f t="shared" si="53"/>
        <v>20.747619047619047</v>
      </c>
      <c r="G331" s="5">
        <f t="shared" si="54"/>
        <v>-11.004761904761892</v>
      </c>
      <c r="H331" s="5">
        <f t="shared" si="55"/>
        <v>0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5">
        <f>'Match Score and Team Input'!C131</f>
        <v>3683</v>
      </c>
      <c r="AB331" s="5">
        <v>130</v>
      </c>
      <c r="AC331" s="5">
        <f t="shared" ref="AC331:AH331" si="88">AC131</f>
        <v>3.542592592592591</v>
      </c>
      <c r="AD331" s="5">
        <f t="shared" si="88"/>
        <v>1.4481481481481495</v>
      </c>
      <c r="AE331" s="5">
        <f t="shared" si="88"/>
        <v>0</v>
      </c>
      <c r="AF331" s="5">
        <f t="shared" si="88"/>
        <v>20.747619047619047</v>
      </c>
      <c r="AG331" s="5">
        <f t="shared" si="88"/>
        <v>-11.004761904761892</v>
      </c>
      <c r="AH331" s="5">
        <f t="shared" si="88"/>
        <v>0</v>
      </c>
      <c r="AJ331" s="40" t="e">
        <f>#REF!</f>
        <v>#REF!</v>
      </c>
    </row>
    <row r="332" spans="1:36">
      <c r="A332" s="5">
        <f t="shared" si="48"/>
        <v>1683</v>
      </c>
      <c r="B332" s="5">
        <f t="shared" si="49"/>
        <v>131</v>
      </c>
      <c r="C332" s="5">
        <f t="shared" si="50"/>
        <v>-3.7333333333333343</v>
      </c>
      <c r="D332" s="5">
        <f t="shared" si="51"/>
        <v>45.5</v>
      </c>
      <c r="E332" s="5">
        <f t="shared" si="52"/>
        <v>0</v>
      </c>
      <c r="F332" s="5">
        <f t="shared" si="53"/>
        <v>-20.925505050505052</v>
      </c>
      <c r="G332" s="5">
        <f t="shared" si="54"/>
        <v>30.217171717171709</v>
      </c>
      <c r="H332" s="5">
        <f t="shared" si="55"/>
        <v>20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5">
        <f>'Match Score and Team Input'!C132</f>
        <v>1683</v>
      </c>
      <c r="AB332" s="5">
        <v>131</v>
      </c>
      <c r="AC332" s="5">
        <f t="shared" ref="AC332:AH332" si="89">AC132</f>
        <v>-3.7333333333333343</v>
      </c>
      <c r="AD332" s="5">
        <f t="shared" si="89"/>
        <v>45.5</v>
      </c>
      <c r="AE332" s="5">
        <f t="shared" si="89"/>
        <v>0</v>
      </c>
      <c r="AF332" s="5">
        <f t="shared" si="89"/>
        <v>-20.925505050505052</v>
      </c>
      <c r="AG332" s="5">
        <f t="shared" si="89"/>
        <v>30.217171717171709</v>
      </c>
      <c r="AH332" s="5">
        <f t="shared" si="89"/>
        <v>20</v>
      </c>
      <c r="AJ332" s="40" t="e">
        <f>#REF!</f>
        <v>#REF!</v>
      </c>
    </row>
    <row r="333" spans="1:36">
      <c r="A333" s="5">
        <f t="shared" ref="A333:A396" si="90">AA333</f>
        <v>45</v>
      </c>
      <c r="B333" s="5">
        <f t="shared" ref="B333:B396" si="91">AB333</f>
        <v>132</v>
      </c>
      <c r="C333" s="5">
        <f t="shared" ref="C333:C396" si="92">AC333</f>
        <v>-22</v>
      </c>
      <c r="D333" s="5">
        <f t="shared" ref="D333:D396" si="93">AD333</f>
        <v>-6.63333333333334</v>
      </c>
      <c r="E333" s="5">
        <f t="shared" ref="E333:E396" si="94">AE333</f>
        <v>0</v>
      </c>
      <c r="F333" s="5">
        <f t="shared" ref="F333:F396" si="95">AF333</f>
        <v>2.4809523809523739</v>
      </c>
      <c r="G333" s="5">
        <f t="shared" ref="G333:G396" si="96">AG333</f>
        <v>-27.900000000000006</v>
      </c>
      <c r="H333" s="5">
        <f t="shared" ref="H333:H396" si="97">AH333</f>
        <v>0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5">
        <f>'Match Score and Team Input'!C133</f>
        <v>45</v>
      </c>
      <c r="AB333" s="5">
        <v>132</v>
      </c>
      <c r="AC333" s="5">
        <f t="shared" ref="AC333:AH333" si="98">AC133</f>
        <v>-22</v>
      </c>
      <c r="AD333" s="5">
        <f t="shared" si="98"/>
        <v>-6.63333333333334</v>
      </c>
      <c r="AE333" s="5">
        <f t="shared" si="98"/>
        <v>0</v>
      </c>
      <c r="AF333" s="5">
        <f t="shared" si="98"/>
        <v>2.4809523809523739</v>
      </c>
      <c r="AG333" s="5">
        <f t="shared" si="98"/>
        <v>-27.900000000000006</v>
      </c>
      <c r="AH333" s="5">
        <f t="shared" si="98"/>
        <v>0</v>
      </c>
      <c r="AJ333" s="40" t="e">
        <f>#REF!</f>
        <v>#REF!</v>
      </c>
    </row>
    <row r="334" spans="1:36">
      <c r="A334" s="5">
        <f t="shared" si="90"/>
        <v>1318</v>
      </c>
      <c r="B334" s="5">
        <f t="shared" si="91"/>
        <v>133</v>
      </c>
      <c r="C334" s="5">
        <f t="shared" si="92"/>
        <v>-5.1196078431372527</v>
      </c>
      <c r="D334" s="5">
        <f t="shared" si="93"/>
        <v>6.5235294117647129</v>
      </c>
      <c r="E334" s="5">
        <f t="shared" si="94"/>
        <v>0</v>
      </c>
      <c r="F334" s="5">
        <f t="shared" si="95"/>
        <v>-13.214285714285708</v>
      </c>
      <c r="G334" s="5">
        <f t="shared" si="96"/>
        <v>-31.280952380952385</v>
      </c>
      <c r="H334" s="5">
        <f t="shared" si="97"/>
        <v>20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5">
        <f>'Match Score and Team Input'!C134</f>
        <v>1318</v>
      </c>
      <c r="AB334" s="5">
        <v>133</v>
      </c>
      <c r="AC334" s="5">
        <f t="shared" ref="AC334:AH334" si="99">AC134</f>
        <v>-5.1196078431372527</v>
      </c>
      <c r="AD334" s="5">
        <f t="shared" si="99"/>
        <v>6.5235294117647129</v>
      </c>
      <c r="AE334" s="5">
        <f t="shared" si="99"/>
        <v>0</v>
      </c>
      <c r="AF334" s="5">
        <f t="shared" si="99"/>
        <v>-13.214285714285708</v>
      </c>
      <c r="AG334" s="5">
        <f t="shared" si="99"/>
        <v>-31.280952380952385</v>
      </c>
      <c r="AH334" s="5">
        <f t="shared" si="99"/>
        <v>20</v>
      </c>
      <c r="AJ334" s="40" t="e">
        <f>#REF!</f>
        <v>#REF!</v>
      </c>
    </row>
    <row r="335" spans="1:36">
      <c r="A335" s="5">
        <f t="shared" si="90"/>
        <v>4288</v>
      </c>
      <c r="B335" s="5">
        <f t="shared" si="91"/>
        <v>134</v>
      </c>
      <c r="C335" s="5">
        <f t="shared" si="92"/>
        <v>18.388888888888886</v>
      </c>
      <c r="D335" s="5">
        <f t="shared" si="93"/>
        <v>32.977777777777789</v>
      </c>
      <c r="E335" s="5">
        <f t="shared" si="94"/>
        <v>50</v>
      </c>
      <c r="F335" s="5">
        <f t="shared" si="95"/>
        <v>-2.5</v>
      </c>
      <c r="G335" s="5">
        <f t="shared" si="96"/>
        <v>-5.2148148148148152</v>
      </c>
      <c r="H335" s="5">
        <f t="shared" si="97"/>
        <v>50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5">
        <f>'Match Score and Team Input'!C135</f>
        <v>4288</v>
      </c>
      <c r="AB335" s="5">
        <v>134</v>
      </c>
      <c r="AC335" s="5">
        <f t="shared" ref="AC335:AH335" si="100">AC135</f>
        <v>18.388888888888886</v>
      </c>
      <c r="AD335" s="5">
        <f t="shared" si="100"/>
        <v>32.977777777777789</v>
      </c>
      <c r="AE335" s="5">
        <f t="shared" si="100"/>
        <v>50</v>
      </c>
      <c r="AF335" s="5">
        <f t="shared" si="100"/>
        <v>-2.5</v>
      </c>
      <c r="AG335" s="5">
        <f t="shared" si="100"/>
        <v>-5.2148148148148152</v>
      </c>
      <c r="AH335" s="5">
        <f t="shared" si="100"/>
        <v>50</v>
      </c>
      <c r="AJ335" s="40" t="e">
        <f>#REF!</f>
        <v>#REF!</v>
      </c>
    </row>
    <row r="336" spans="1:36">
      <c r="A336" s="5">
        <f t="shared" si="90"/>
        <v>3504</v>
      </c>
      <c r="B336" s="5">
        <f t="shared" si="91"/>
        <v>135</v>
      </c>
      <c r="C336" s="5">
        <f t="shared" si="92"/>
        <v>-11.900000000000006</v>
      </c>
      <c r="D336" s="5">
        <f t="shared" si="93"/>
        <v>6.6666666666662877E-2</v>
      </c>
      <c r="E336" s="5">
        <f t="shared" si="94"/>
        <v>0</v>
      </c>
      <c r="F336" s="5">
        <f t="shared" si="95"/>
        <v>31.501994301994301</v>
      </c>
      <c r="G336" s="5">
        <f t="shared" si="96"/>
        <v>-13.179487179487182</v>
      </c>
      <c r="H336" s="5">
        <f t="shared" si="97"/>
        <v>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5">
        <f>'Match Score and Team Input'!C136</f>
        <v>3504</v>
      </c>
      <c r="AB336" s="5">
        <v>135</v>
      </c>
      <c r="AC336" s="5">
        <f t="shared" ref="AC336:AH336" si="101">AC136</f>
        <v>-11.900000000000006</v>
      </c>
      <c r="AD336" s="5">
        <f t="shared" si="101"/>
        <v>6.6666666666662877E-2</v>
      </c>
      <c r="AE336" s="5">
        <f t="shared" si="101"/>
        <v>0</v>
      </c>
      <c r="AF336" s="5">
        <f t="shared" si="101"/>
        <v>31.501994301994301</v>
      </c>
      <c r="AG336" s="5">
        <f t="shared" si="101"/>
        <v>-13.179487179487182</v>
      </c>
      <c r="AH336" s="5">
        <f t="shared" si="101"/>
        <v>0</v>
      </c>
      <c r="AJ336" s="40" t="e">
        <f>#REF!</f>
        <v>#REF!</v>
      </c>
    </row>
    <row r="337" spans="1:36">
      <c r="A337" s="5">
        <f t="shared" si="90"/>
        <v>3937</v>
      </c>
      <c r="B337" s="5">
        <f t="shared" si="91"/>
        <v>136</v>
      </c>
      <c r="C337" s="5">
        <f t="shared" si="92"/>
        <v>21.270370370370372</v>
      </c>
      <c r="D337" s="5">
        <f t="shared" si="93"/>
        <v>52.296296296296305</v>
      </c>
      <c r="E337" s="5">
        <f t="shared" si="94"/>
        <v>0</v>
      </c>
      <c r="F337" s="5">
        <f t="shared" si="95"/>
        <v>-21.638888888888893</v>
      </c>
      <c r="G337" s="5">
        <f t="shared" si="96"/>
        <v>34.633333333333326</v>
      </c>
      <c r="H337" s="5">
        <f t="shared" si="97"/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5">
        <f>'Match Score and Team Input'!C137</f>
        <v>3937</v>
      </c>
      <c r="AB337" s="5">
        <v>136</v>
      </c>
      <c r="AC337" s="5">
        <f t="shared" ref="AC337:AH337" si="102">AC137</f>
        <v>21.270370370370372</v>
      </c>
      <c r="AD337" s="5">
        <f t="shared" si="102"/>
        <v>52.296296296296305</v>
      </c>
      <c r="AE337" s="5">
        <f t="shared" si="102"/>
        <v>0</v>
      </c>
      <c r="AF337" s="5">
        <f t="shared" si="102"/>
        <v>-21.638888888888893</v>
      </c>
      <c r="AG337" s="5">
        <f t="shared" si="102"/>
        <v>34.633333333333326</v>
      </c>
      <c r="AH337" s="5">
        <f t="shared" si="102"/>
        <v>0</v>
      </c>
      <c r="AJ337" s="40" t="e">
        <f>#REF!</f>
        <v>#REF!</v>
      </c>
    </row>
    <row r="338" spans="1:36">
      <c r="A338" s="5">
        <f t="shared" si="90"/>
        <v>766</v>
      </c>
      <c r="B338" s="5">
        <f t="shared" si="91"/>
        <v>137</v>
      </c>
      <c r="C338" s="5">
        <f t="shared" si="92"/>
        <v>-1.1333333333333329</v>
      </c>
      <c r="D338" s="5">
        <f t="shared" si="93"/>
        <v>-5.7717948717948673</v>
      </c>
      <c r="E338" s="5">
        <f t="shared" si="94"/>
        <v>0</v>
      </c>
      <c r="F338" s="5">
        <f t="shared" si="95"/>
        <v>8.9333333333333371</v>
      </c>
      <c r="G338" s="5">
        <f t="shared" si="96"/>
        <v>13.566666666666663</v>
      </c>
      <c r="H338" s="5">
        <f t="shared" si="97"/>
        <v>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5">
        <f>'Match Score and Team Input'!C138</f>
        <v>766</v>
      </c>
      <c r="AB338" s="5">
        <v>137</v>
      </c>
      <c r="AC338" s="5">
        <f t="shared" ref="AC338:AH338" si="103">AC138</f>
        <v>-1.1333333333333329</v>
      </c>
      <c r="AD338" s="5">
        <f t="shared" si="103"/>
        <v>-5.7717948717948673</v>
      </c>
      <c r="AE338" s="5">
        <f t="shared" si="103"/>
        <v>0</v>
      </c>
      <c r="AF338" s="5">
        <f t="shared" si="103"/>
        <v>8.9333333333333371</v>
      </c>
      <c r="AG338" s="5">
        <f t="shared" si="103"/>
        <v>13.566666666666663</v>
      </c>
      <c r="AH338" s="5">
        <f t="shared" si="103"/>
        <v>0</v>
      </c>
      <c r="AJ338" s="40" t="e">
        <f>#REF!</f>
        <v>#REF!</v>
      </c>
    </row>
    <row r="339" spans="1:36">
      <c r="A339" s="5">
        <f t="shared" si="90"/>
        <v>5148</v>
      </c>
      <c r="B339" s="5">
        <f t="shared" si="91"/>
        <v>138</v>
      </c>
      <c r="C339" s="5">
        <f t="shared" si="92"/>
        <v>-1.2999999999999972</v>
      </c>
      <c r="D339" s="5">
        <f t="shared" si="93"/>
        <v>-17.349999999999994</v>
      </c>
      <c r="E339" s="5">
        <f t="shared" si="94"/>
        <v>0</v>
      </c>
      <c r="F339" s="5">
        <f t="shared" si="95"/>
        <v>-1.0962962962962948</v>
      </c>
      <c r="G339" s="5">
        <f t="shared" si="96"/>
        <v>-16.529629629629625</v>
      </c>
      <c r="H339" s="5">
        <f t="shared" si="97"/>
        <v>100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5">
        <f>'Match Score and Team Input'!C139</f>
        <v>5148</v>
      </c>
      <c r="AB339" s="5">
        <v>138</v>
      </c>
      <c r="AC339" s="5">
        <f t="shared" ref="AC339:AH339" si="104">AC139</f>
        <v>-1.2999999999999972</v>
      </c>
      <c r="AD339" s="5">
        <f t="shared" si="104"/>
        <v>-17.349999999999994</v>
      </c>
      <c r="AE339" s="5">
        <f t="shared" si="104"/>
        <v>0</v>
      </c>
      <c r="AF339" s="5">
        <f t="shared" si="104"/>
        <v>-1.0962962962962948</v>
      </c>
      <c r="AG339" s="5">
        <f t="shared" si="104"/>
        <v>-16.529629629629625</v>
      </c>
      <c r="AH339" s="5">
        <f t="shared" si="104"/>
        <v>100</v>
      </c>
      <c r="AJ339" s="40" t="e">
        <f>#REF!</f>
        <v>#REF!</v>
      </c>
    </row>
    <row r="340" spans="1:36">
      <c r="A340" s="5">
        <f t="shared" si="90"/>
        <v>494</v>
      </c>
      <c r="B340" s="5">
        <f t="shared" si="91"/>
        <v>139</v>
      </c>
      <c r="C340" s="5">
        <f t="shared" si="92"/>
        <v>-8.961080586080584</v>
      </c>
      <c r="D340" s="5">
        <f t="shared" si="93"/>
        <v>-69.44047619047619</v>
      </c>
      <c r="E340" s="5">
        <f t="shared" si="94"/>
        <v>0</v>
      </c>
      <c r="F340" s="5">
        <f t="shared" si="95"/>
        <v>9.5846153846153896</v>
      </c>
      <c r="G340" s="5">
        <f t="shared" si="96"/>
        <v>18.320512820512818</v>
      </c>
      <c r="H340" s="5">
        <f t="shared" si="97"/>
        <v>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5">
        <f>'Match Score and Team Input'!C140</f>
        <v>494</v>
      </c>
      <c r="AB340" s="5">
        <v>139</v>
      </c>
      <c r="AC340" s="5">
        <f t="shared" ref="AC340:AH340" si="105">AC140</f>
        <v>-8.961080586080584</v>
      </c>
      <c r="AD340" s="5">
        <f t="shared" si="105"/>
        <v>-69.44047619047619</v>
      </c>
      <c r="AE340" s="5">
        <f t="shared" si="105"/>
        <v>0</v>
      </c>
      <c r="AF340" s="5">
        <f t="shared" si="105"/>
        <v>9.5846153846153896</v>
      </c>
      <c r="AG340" s="5">
        <f t="shared" si="105"/>
        <v>18.320512820512818</v>
      </c>
      <c r="AH340" s="5">
        <f t="shared" si="105"/>
        <v>0</v>
      </c>
      <c r="AJ340" s="40" t="e">
        <f>#REF!</f>
        <v>#REF!</v>
      </c>
    </row>
    <row r="341" spans="1:36">
      <c r="A341" s="5">
        <f t="shared" si="90"/>
        <v>955</v>
      </c>
      <c r="B341" s="5">
        <f t="shared" si="91"/>
        <v>140</v>
      </c>
      <c r="C341" s="5">
        <f t="shared" si="92"/>
        <v>-13.277777777777779</v>
      </c>
      <c r="D341" s="5">
        <f t="shared" si="93"/>
        <v>47.81481481481481</v>
      </c>
      <c r="E341" s="5">
        <f t="shared" si="94"/>
        <v>0</v>
      </c>
      <c r="F341" s="5">
        <f t="shared" si="95"/>
        <v>-1.1611111111111114</v>
      </c>
      <c r="G341" s="5">
        <f t="shared" si="96"/>
        <v>6.6444444444444457</v>
      </c>
      <c r="H341" s="5">
        <f t="shared" si="97"/>
        <v>0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5">
        <f>'Match Score and Team Input'!C141</f>
        <v>955</v>
      </c>
      <c r="AB341" s="5">
        <v>140</v>
      </c>
      <c r="AC341" s="5">
        <f t="shared" ref="AC341:AH341" si="106">AC141</f>
        <v>-13.277777777777779</v>
      </c>
      <c r="AD341" s="5">
        <f t="shared" si="106"/>
        <v>47.81481481481481</v>
      </c>
      <c r="AE341" s="5">
        <f t="shared" si="106"/>
        <v>0</v>
      </c>
      <c r="AF341" s="5">
        <f t="shared" si="106"/>
        <v>-1.1611111111111114</v>
      </c>
      <c r="AG341" s="5">
        <f t="shared" si="106"/>
        <v>6.6444444444444457</v>
      </c>
      <c r="AH341" s="5">
        <f t="shared" si="106"/>
        <v>0</v>
      </c>
      <c r="AJ341" s="40" t="e">
        <f>#REF!</f>
        <v>#REF!</v>
      </c>
    </row>
    <row r="342" spans="1:36">
      <c r="A342" s="5">
        <f t="shared" si="90"/>
        <v>3098</v>
      </c>
      <c r="B342" s="5">
        <f t="shared" si="91"/>
        <v>141</v>
      </c>
      <c r="C342" s="5">
        <f t="shared" si="92"/>
        <v>-2.393939393939398</v>
      </c>
      <c r="D342" s="5">
        <f t="shared" si="93"/>
        <v>-45.76363636363638</v>
      </c>
      <c r="E342" s="5">
        <f t="shared" si="94"/>
        <v>0</v>
      </c>
      <c r="F342" s="5">
        <f t="shared" si="95"/>
        <v>-15.852380952380948</v>
      </c>
      <c r="G342" s="5">
        <f t="shared" si="96"/>
        <v>-18.938095238095244</v>
      </c>
      <c r="H342" s="5">
        <f t="shared" si="97"/>
        <v>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5">
        <f>'Match Score and Team Input'!C142</f>
        <v>3098</v>
      </c>
      <c r="AB342" s="5">
        <v>141</v>
      </c>
      <c r="AC342" s="5">
        <f t="shared" ref="AC342:AH342" si="107">AC142</f>
        <v>-2.393939393939398</v>
      </c>
      <c r="AD342" s="5">
        <f t="shared" si="107"/>
        <v>-45.76363636363638</v>
      </c>
      <c r="AE342" s="5">
        <f t="shared" si="107"/>
        <v>0</v>
      </c>
      <c r="AF342" s="5">
        <f t="shared" si="107"/>
        <v>-15.852380952380948</v>
      </c>
      <c r="AG342" s="5">
        <f t="shared" si="107"/>
        <v>-18.938095238095244</v>
      </c>
      <c r="AH342" s="5">
        <f t="shared" si="107"/>
        <v>0</v>
      </c>
      <c r="AJ342" s="40" t="e">
        <f>#REF!</f>
        <v>#REF!</v>
      </c>
    </row>
    <row r="343" spans="1:36">
      <c r="A343" s="5">
        <f t="shared" si="90"/>
        <v>1310</v>
      </c>
      <c r="B343" s="5">
        <f t="shared" si="91"/>
        <v>142</v>
      </c>
      <c r="C343" s="5">
        <f t="shared" si="92"/>
        <v>-11.079487179487188</v>
      </c>
      <c r="D343" s="5">
        <f t="shared" si="93"/>
        <v>-17.494871794871798</v>
      </c>
      <c r="E343" s="5">
        <f t="shared" si="94"/>
        <v>0</v>
      </c>
      <c r="F343" s="5">
        <f t="shared" si="95"/>
        <v>5.2999999999999972</v>
      </c>
      <c r="G343" s="5">
        <f t="shared" si="96"/>
        <v>2.3740740740740733</v>
      </c>
      <c r="H343" s="5">
        <f t="shared" si="97"/>
        <v>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5">
        <f>'Match Score and Team Input'!C143</f>
        <v>1310</v>
      </c>
      <c r="AB343" s="5">
        <v>142</v>
      </c>
      <c r="AC343" s="5">
        <f t="shared" ref="AC343:AH343" si="108">AC143</f>
        <v>-11.079487179487188</v>
      </c>
      <c r="AD343" s="5">
        <f t="shared" si="108"/>
        <v>-17.494871794871798</v>
      </c>
      <c r="AE343" s="5">
        <f t="shared" si="108"/>
        <v>0</v>
      </c>
      <c r="AF343" s="5">
        <f t="shared" si="108"/>
        <v>5.2999999999999972</v>
      </c>
      <c r="AG343" s="5">
        <f t="shared" si="108"/>
        <v>2.3740740740740733</v>
      </c>
      <c r="AH343" s="5">
        <f t="shared" si="108"/>
        <v>0</v>
      </c>
      <c r="AJ343" s="40" t="e">
        <f>#REF!</f>
        <v>#REF!</v>
      </c>
    </row>
    <row r="344" spans="1:36">
      <c r="A344" s="5">
        <f t="shared" si="90"/>
        <v>3310</v>
      </c>
      <c r="B344" s="5">
        <f t="shared" si="91"/>
        <v>143</v>
      </c>
      <c r="C344" s="5">
        <f t="shared" si="92"/>
        <v>-14.179487179487182</v>
      </c>
      <c r="D344" s="5">
        <f t="shared" si="93"/>
        <v>-16.046153846153842</v>
      </c>
      <c r="E344" s="5">
        <f t="shared" si="94"/>
        <v>50</v>
      </c>
      <c r="F344" s="5">
        <f t="shared" si="95"/>
        <v>-16.388888888888886</v>
      </c>
      <c r="G344" s="5">
        <f t="shared" si="96"/>
        <v>-17.344444444444434</v>
      </c>
      <c r="H344" s="5">
        <f t="shared" si="97"/>
        <v>0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5">
        <f>'Match Score and Team Input'!C144</f>
        <v>3310</v>
      </c>
      <c r="AB344" s="5">
        <v>143</v>
      </c>
      <c r="AC344" s="5">
        <f t="shared" ref="AC344:AH344" si="109">AC144</f>
        <v>-14.179487179487182</v>
      </c>
      <c r="AD344" s="5">
        <f t="shared" si="109"/>
        <v>-16.046153846153842</v>
      </c>
      <c r="AE344" s="5">
        <f t="shared" si="109"/>
        <v>50</v>
      </c>
      <c r="AF344" s="5">
        <f t="shared" si="109"/>
        <v>-16.388888888888886</v>
      </c>
      <c r="AG344" s="5">
        <f t="shared" si="109"/>
        <v>-17.344444444444434</v>
      </c>
      <c r="AH344" s="5">
        <f t="shared" si="109"/>
        <v>0</v>
      </c>
      <c r="AJ344" s="40" t="e">
        <f>#REF!</f>
        <v>#REF!</v>
      </c>
    </row>
    <row r="345" spans="1:36">
      <c r="A345" s="5">
        <f t="shared" si="90"/>
        <v>2052</v>
      </c>
      <c r="B345" s="5">
        <f t="shared" si="91"/>
        <v>144</v>
      </c>
      <c r="C345" s="5">
        <f t="shared" si="92"/>
        <v>9.3205128205128176</v>
      </c>
      <c r="D345" s="5">
        <f t="shared" si="93"/>
        <v>-11.561538461538476</v>
      </c>
      <c r="E345" s="5">
        <f t="shared" si="94"/>
        <v>0</v>
      </c>
      <c r="F345" s="5">
        <f t="shared" si="95"/>
        <v>25.400000000000006</v>
      </c>
      <c r="G345" s="5">
        <f t="shared" si="96"/>
        <v>4.63333333333334</v>
      </c>
      <c r="H345" s="5">
        <f t="shared" si="97"/>
        <v>0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5">
        <f>'Match Score and Team Input'!C145</f>
        <v>2052</v>
      </c>
      <c r="AB345" s="5">
        <v>144</v>
      </c>
      <c r="AC345" s="5">
        <f t="shared" ref="AC345:AH345" si="110">AC145</f>
        <v>9.3205128205128176</v>
      </c>
      <c r="AD345" s="5">
        <f t="shared" si="110"/>
        <v>-11.561538461538476</v>
      </c>
      <c r="AE345" s="5">
        <f t="shared" si="110"/>
        <v>0</v>
      </c>
      <c r="AF345" s="5">
        <f t="shared" si="110"/>
        <v>25.400000000000006</v>
      </c>
      <c r="AG345" s="5">
        <f t="shared" si="110"/>
        <v>4.63333333333334</v>
      </c>
      <c r="AH345" s="5">
        <f t="shared" si="110"/>
        <v>0</v>
      </c>
      <c r="AJ345" s="40" t="e">
        <f>#REF!</f>
        <v>#REF!</v>
      </c>
    </row>
    <row r="346" spans="1:36">
      <c r="A346" s="5">
        <f t="shared" si="90"/>
        <v>148</v>
      </c>
      <c r="B346" s="5">
        <f t="shared" si="91"/>
        <v>145</v>
      </c>
      <c r="C346" s="5">
        <f t="shared" si="92"/>
        <v>-4.7486772486772466</v>
      </c>
      <c r="D346" s="5">
        <f t="shared" si="93"/>
        <v>14.106349206349208</v>
      </c>
      <c r="E346" s="5">
        <f t="shared" si="94"/>
        <v>0</v>
      </c>
      <c r="F346" s="5">
        <f t="shared" si="95"/>
        <v>-18.199999999999996</v>
      </c>
      <c r="G346" s="5">
        <f t="shared" si="96"/>
        <v>-51.977777777777774</v>
      </c>
      <c r="H346" s="5">
        <f t="shared" si="97"/>
        <v>0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5">
        <f>'Match Score and Team Input'!C146</f>
        <v>148</v>
      </c>
      <c r="AB346" s="5">
        <v>145</v>
      </c>
      <c r="AC346" s="5">
        <f t="shared" ref="AC346:AH346" si="111">AC146</f>
        <v>-4.7486772486772466</v>
      </c>
      <c r="AD346" s="5">
        <f t="shared" si="111"/>
        <v>14.106349206349208</v>
      </c>
      <c r="AE346" s="5">
        <f t="shared" si="111"/>
        <v>0</v>
      </c>
      <c r="AF346" s="5">
        <f t="shared" si="111"/>
        <v>-18.199999999999996</v>
      </c>
      <c r="AG346" s="5">
        <f t="shared" si="111"/>
        <v>-51.977777777777774</v>
      </c>
      <c r="AH346" s="5">
        <f t="shared" si="111"/>
        <v>0</v>
      </c>
      <c r="AJ346" s="40" t="e">
        <f>#REF!</f>
        <v>#REF!</v>
      </c>
    </row>
    <row r="347" spans="1:36">
      <c r="A347" s="5">
        <f t="shared" si="90"/>
        <v>176</v>
      </c>
      <c r="B347" s="5">
        <f t="shared" si="91"/>
        <v>146</v>
      </c>
      <c r="C347" s="5">
        <f t="shared" si="92"/>
        <v>7.4727272727272691</v>
      </c>
      <c r="D347" s="5">
        <f t="shared" si="93"/>
        <v>-4.1090909090909236</v>
      </c>
      <c r="E347" s="5">
        <f t="shared" si="94"/>
        <v>20</v>
      </c>
      <c r="F347" s="5">
        <f t="shared" si="95"/>
        <v>-1.3392156862745139</v>
      </c>
      <c r="G347" s="5">
        <f t="shared" si="96"/>
        <v>-51.741176470588243</v>
      </c>
      <c r="H347" s="5">
        <f t="shared" si="97"/>
        <v>0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5">
        <f>'Match Score and Team Input'!C147</f>
        <v>176</v>
      </c>
      <c r="AB347" s="5">
        <v>146</v>
      </c>
      <c r="AC347" s="5">
        <f t="shared" ref="AC347:AH347" si="112">AC147</f>
        <v>7.4727272727272691</v>
      </c>
      <c r="AD347" s="5">
        <f t="shared" si="112"/>
        <v>-4.1090909090909236</v>
      </c>
      <c r="AE347" s="5">
        <f t="shared" si="112"/>
        <v>20</v>
      </c>
      <c r="AF347" s="5">
        <f t="shared" si="112"/>
        <v>-1.3392156862745139</v>
      </c>
      <c r="AG347" s="5">
        <f t="shared" si="112"/>
        <v>-51.741176470588243</v>
      </c>
      <c r="AH347" s="5">
        <f t="shared" si="112"/>
        <v>0</v>
      </c>
      <c r="AJ347" s="40" t="e">
        <f>#REF!</f>
        <v>#REF!</v>
      </c>
    </row>
    <row r="348" spans="1:36">
      <c r="A348" s="5">
        <f t="shared" si="90"/>
        <v>4940</v>
      </c>
      <c r="B348" s="5">
        <f t="shared" si="91"/>
        <v>147</v>
      </c>
      <c r="C348" s="5">
        <f t="shared" si="92"/>
        <v>31.699999999999996</v>
      </c>
      <c r="D348" s="5">
        <f t="shared" si="93"/>
        <v>35.951851851851842</v>
      </c>
      <c r="E348" s="5">
        <f t="shared" si="94"/>
        <v>50</v>
      </c>
      <c r="F348" s="5">
        <f t="shared" si="95"/>
        <v>17.166666666666664</v>
      </c>
      <c r="G348" s="5">
        <f t="shared" si="96"/>
        <v>50.633333333333326</v>
      </c>
      <c r="H348" s="5">
        <f t="shared" si="97"/>
        <v>0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5">
        <f>'Match Score and Team Input'!C148</f>
        <v>4940</v>
      </c>
      <c r="AB348" s="5">
        <v>147</v>
      </c>
      <c r="AC348" s="5">
        <f t="shared" ref="AC348:AH348" si="113">AC148</f>
        <v>31.699999999999996</v>
      </c>
      <c r="AD348" s="5">
        <f t="shared" si="113"/>
        <v>35.951851851851842</v>
      </c>
      <c r="AE348" s="5">
        <f t="shared" si="113"/>
        <v>50</v>
      </c>
      <c r="AF348" s="5">
        <f t="shared" si="113"/>
        <v>17.166666666666664</v>
      </c>
      <c r="AG348" s="5">
        <f t="shared" si="113"/>
        <v>50.633333333333326</v>
      </c>
      <c r="AH348" s="5">
        <f t="shared" si="113"/>
        <v>0</v>
      </c>
      <c r="AJ348" s="40" t="e">
        <f>#REF!</f>
        <v>#REF!</v>
      </c>
    </row>
    <row r="349" spans="1:36">
      <c r="A349" s="5">
        <f t="shared" si="90"/>
        <v>3480</v>
      </c>
      <c r="B349" s="5">
        <f t="shared" si="91"/>
        <v>148</v>
      </c>
      <c r="C349" s="5">
        <f t="shared" si="92"/>
        <v>-2.1111111111111143</v>
      </c>
      <c r="D349" s="5">
        <f t="shared" si="93"/>
        <v>-0.10185185185184764</v>
      </c>
      <c r="E349" s="5">
        <f t="shared" si="94"/>
        <v>0</v>
      </c>
      <c r="F349" s="5">
        <f t="shared" si="95"/>
        <v>10.981481481481481</v>
      </c>
      <c r="G349" s="5">
        <f t="shared" si="96"/>
        <v>40.233333333333334</v>
      </c>
      <c r="H349" s="5">
        <f t="shared" si="97"/>
        <v>0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5">
        <f>'Match Score and Team Input'!C149</f>
        <v>3480</v>
      </c>
      <c r="AB349" s="5">
        <v>148</v>
      </c>
      <c r="AC349" s="5">
        <f t="shared" ref="AC349:AH349" si="114">AC149</f>
        <v>-2.1111111111111143</v>
      </c>
      <c r="AD349" s="5">
        <f t="shared" si="114"/>
        <v>-0.10185185185184764</v>
      </c>
      <c r="AE349" s="5">
        <f t="shared" si="114"/>
        <v>0</v>
      </c>
      <c r="AF349" s="5">
        <f t="shared" si="114"/>
        <v>10.981481481481481</v>
      </c>
      <c r="AG349" s="5">
        <f t="shared" si="114"/>
        <v>40.233333333333334</v>
      </c>
      <c r="AH349" s="5">
        <f t="shared" si="114"/>
        <v>0</v>
      </c>
      <c r="AJ349" s="40" t="e">
        <f>#REF!</f>
        <v>#REF!</v>
      </c>
    </row>
    <row r="350" spans="1:36">
      <c r="A350" s="5">
        <f t="shared" si="90"/>
        <v>2481</v>
      </c>
      <c r="B350" s="5">
        <f t="shared" si="91"/>
        <v>149</v>
      </c>
      <c r="C350" s="5">
        <f t="shared" si="92"/>
        <v>-18.225925925925921</v>
      </c>
      <c r="D350" s="5">
        <f t="shared" si="93"/>
        <v>-8.9370370370370438</v>
      </c>
      <c r="E350" s="5">
        <f t="shared" si="94"/>
        <v>0</v>
      </c>
      <c r="F350" s="5">
        <f t="shared" si="95"/>
        <v>23.533333333333331</v>
      </c>
      <c r="G350" s="5">
        <f t="shared" si="96"/>
        <v>64.666666666666657</v>
      </c>
      <c r="H350" s="5">
        <f t="shared" si="97"/>
        <v>20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5">
        <f>'Match Score and Team Input'!C150</f>
        <v>2481</v>
      </c>
      <c r="AB350" s="5">
        <v>149</v>
      </c>
      <c r="AC350" s="5">
        <f t="shared" ref="AC350:AH350" si="115">AC150</f>
        <v>-18.225925925925921</v>
      </c>
      <c r="AD350" s="5">
        <f t="shared" si="115"/>
        <v>-8.9370370370370438</v>
      </c>
      <c r="AE350" s="5">
        <f t="shared" si="115"/>
        <v>0</v>
      </c>
      <c r="AF350" s="5">
        <f t="shared" si="115"/>
        <v>23.533333333333331</v>
      </c>
      <c r="AG350" s="5">
        <f t="shared" si="115"/>
        <v>64.666666666666657</v>
      </c>
      <c r="AH350" s="5">
        <f t="shared" si="115"/>
        <v>20</v>
      </c>
      <c r="AJ350" s="40" t="e">
        <f>#REF!</f>
        <v>#REF!</v>
      </c>
    </row>
    <row r="351" spans="1:36">
      <c r="A351" s="5">
        <f t="shared" si="90"/>
        <v>1717</v>
      </c>
      <c r="B351" s="5">
        <f t="shared" si="91"/>
        <v>150</v>
      </c>
      <c r="C351" s="5">
        <f t="shared" si="92"/>
        <v>-16.49183006535948</v>
      </c>
      <c r="D351" s="5">
        <f t="shared" si="93"/>
        <v>-37.954248366013076</v>
      </c>
      <c r="E351" s="5">
        <f t="shared" si="94"/>
        <v>0</v>
      </c>
      <c r="F351" s="5">
        <f t="shared" si="95"/>
        <v>1.3888888888888857</v>
      </c>
      <c r="G351" s="5">
        <f t="shared" si="96"/>
        <v>47.86666666666666</v>
      </c>
      <c r="H351" s="5">
        <f t="shared" si="97"/>
        <v>0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5">
        <f>'Match Score and Team Input'!C151</f>
        <v>1717</v>
      </c>
      <c r="AB351" s="5">
        <v>150</v>
      </c>
      <c r="AC351" s="5">
        <f t="shared" ref="AC351:AH351" si="116">AC151</f>
        <v>-16.49183006535948</v>
      </c>
      <c r="AD351" s="5">
        <f t="shared" si="116"/>
        <v>-37.954248366013076</v>
      </c>
      <c r="AE351" s="5">
        <f t="shared" si="116"/>
        <v>0</v>
      </c>
      <c r="AF351" s="5">
        <f t="shared" si="116"/>
        <v>1.3888888888888857</v>
      </c>
      <c r="AG351" s="5">
        <f t="shared" si="116"/>
        <v>47.86666666666666</v>
      </c>
      <c r="AH351" s="5">
        <f t="shared" si="116"/>
        <v>0</v>
      </c>
      <c r="AJ351" s="40" t="e">
        <f>#REF!</f>
        <v>#REF!</v>
      </c>
    </row>
    <row r="352" spans="1:36">
      <c r="A352" s="5">
        <f t="shared" si="90"/>
        <v>5137</v>
      </c>
      <c r="B352" s="5">
        <f t="shared" si="91"/>
        <v>151</v>
      </c>
      <c r="C352" s="5">
        <f t="shared" si="92"/>
        <v>1.1074074074074076</v>
      </c>
      <c r="D352" s="5">
        <f t="shared" si="93"/>
        <v>-13.68518518518519</v>
      </c>
      <c r="E352" s="5">
        <f t="shared" si="94"/>
        <v>0</v>
      </c>
      <c r="F352" s="5">
        <f t="shared" si="95"/>
        <v>-15.296296296296291</v>
      </c>
      <c r="G352" s="5">
        <f t="shared" si="96"/>
        <v>17.896296296296299</v>
      </c>
      <c r="H352" s="5">
        <f t="shared" si="97"/>
        <v>0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5">
        <f>'Match Score and Team Input'!C152</f>
        <v>5137</v>
      </c>
      <c r="AB352" s="5">
        <v>151</v>
      </c>
      <c r="AC352" s="5">
        <f t="shared" ref="AC352:AH352" si="117">AC152</f>
        <v>1.1074074074074076</v>
      </c>
      <c r="AD352" s="5">
        <f t="shared" si="117"/>
        <v>-13.68518518518519</v>
      </c>
      <c r="AE352" s="5">
        <f t="shared" si="117"/>
        <v>0</v>
      </c>
      <c r="AF352" s="5">
        <f t="shared" si="117"/>
        <v>-15.296296296296291</v>
      </c>
      <c r="AG352" s="5">
        <f t="shared" si="117"/>
        <v>17.896296296296299</v>
      </c>
      <c r="AH352" s="5">
        <f t="shared" si="117"/>
        <v>0</v>
      </c>
      <c r="AJ352" s="40" t="e">
        <f>#REF!</f>
        <v>#REF!</v>
      </c>
    </row>
    <row r="353" spans="1:36">
      <c r="A353" s="5">
        <f t="shared" si="90"/>
        <v>79</v>
      </c>
      <c r="B353" s="5">
        <f t="shared" si="91"/>
        <v>152</v>
      </c>
      <c r="C353" s="5">
        <f t="shared" si="92"/>
        <v>0.12727272727272521</v>
      </c>
      <c r="D353" s="5">
        <f t="shared" si="93"/>
        <v>-12.693939393939388</v>
      </c>
      <c r="E353" s="5">
        <f t="shared" si="94"/>
        <v>0</v>
      </c>
      <c r="F353" s="5">
        <f t="shared" si="95"/>
        <v>0.93650793650793673</v>
      </c>
      <c r="G353" s="5">
        <f t="shared" si="96"/>
        <v>4.4037037037036981</v>
      </c>
      <c r="H353" s="5">
        <f t="shared" si="97"/>
        <v>0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5">
        <f>'Match Score and Team Input'!C153</f>
        <v>79</v>
      </c>
      <c r="AB353" s="5">
        <v>152</v>
      </c>
      <c r="AC353" s="5">
        <f t="shared" ref="AC353:AH353" si="118">AC153</f>
        <v>0.12727272727272521</v>
      </c>
      <c r="AD353" s="5">
        <f t="shared" si="118"/>
        <v>-12.693939393939388</v>
      </c>
      <c r="AE353" s="5">
        <f t="shared" si="118"/>
        <v>0</v>
      </c>
      <c r="AF353" s="5">
        <f t="shared" si="118"/>
        <v>0.93650793650793673</v>
      </c>
      <c r="AG353" s="5">
        <f t="shared" si="118"/>
        <v>4.4037037037036981</v>
      </c>
      <c r="AH353" s="5">
        <f t="shared" si="118"/>
        <v>0</v>
      </c>
      <c r="AJ353" s="40" t="e">
        <f>#REF!</f>
        <v>#REF!</v>
      </c>
    </row>
    <row r="354" spans="1:36">
      <c r="A354" s="5">
        <f t="shared" si="90"/>
        <v>558</v>
      </c>
      <c r="B354" s="5">
        <f t="shared" si="91"/>
        <v>153</v>
      </c>
      <c r="C354" s="5">
        <f t="shared" si="92"/>
        <v>17.313492063492063</v>
      </c>
      <c r="D354" s="5">
        <f t="shared" si="93"/>
        <v>-47.247619047619054</v>
      </c>
      <c r="E354" s="5">
        <f t="shared" si="94"/>
        <v>0</v>
      </c>
      <c r="F354" s="5">
        <f t="shared" si="95"/>
        <v>2.4333333333333371</v>
      </c>
      <c r="G354" s="5">
        <f t="shared" si="96"/>
        <v>40.133333333333326</v>
      </c>
      <c r="H354" s="5">
        <f t="shared" si="97"/>
        <v>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5">
        <f>'Match Score and Team Input'!C154</f>
        <v>558</v>
      </c>
      <c r="AB354" s="5">
        <v>153</v>
      </c>
      <c r="AC354" s="5">
        <f t="shared" ref="AC354:AH354" si="119">AC154</f>
        <v>17.313492063492063</v>
      </c>
      <c r="AD354" s="5">
        <f t="shared" si="119"/>
        <v>-47.247619047619054</v>
      </c>
      <c r="AE354" s="5">
        <f t="shared" si="119"/>
        <v>0</v>
      </c>
      <c r="AF354" s="5">
        <f t="shared" si="119"/>
        <v>2.4333333333333371</v>
      </c>
      <c r="AG354" s="5">
        <f t="shared" si="119"/>
        <v>40.133333333333326</v>
      </c>
      <c r="AH354" s="5">
        <f t="shared" si="119"/>
        <v>0</v>
      </c>
      <c r="AJ354" s="40" t="e">
        <f>#REF!</f>
        <v>#REF!</v>
      </c>
    </row>
    <row r="355" spans="1:36">
      <c r="A355" s="5">
        <f t="shared" si="90"/>
        <v>4965</v>
      </c>
      <c r="B355" s="5">
        <f t="shared" si="91"/>
        <v>154</v>
      </c>
      <c r="C355" s="5">
        <f t="shared" si="92"/>
        <v>34.700000000000003</v>
      </c>
      <c r="D355" s="5">
        <f t="shared" si="93"/>
        <v>79.300000000000011</v>
      </c>
      <c r="E355" s="5">
        <f t="shared" si="94"/>
        <v>0</v>
      </c>
      <c r="F355" s="5">
        <f t="shared" si="95"/>
        <v>-1.480952380952381</v>
      </c>
      <c r="G355" s="5">
        <f t="shared" si="96"/>
        <v>-108.25714285714287</v>
      </c>
      <c r="H355" s="5">
        <f t="shared" si="97"/>
        <v>0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5">
        <f>'Match Score and Team Input'!C155</f>
        <v>4965</v>
      </c>
      <c r="AB355" s="5">
        <v>154</v>
      </c>
      <c r="AC355" s="5">
        <f t="shared" ref="AC355:AH355" si="120">AC155</f>
        <v>34.700000000000003</v>
      </c>
      <c r="AD355" s="5">
        <f t="shared" si="120"/>
        <v>79.300000000000011</v>
      </c>
      <c r="AE355" s="5">
        <f t="shared" si="120"/>
        <v>0</v>
      </c>
      <c r="AF355" s="5">
        <f t="shared" si="120"/>
        <v>-1.480952380952381</v>
      </c>
      <c r="AG355" s="5">
        <f t="shared" si="120"/>
        <v>-108.25714285714287</v>
      </c>
      <c r="AH355" s="5">
        <f t="shared" si="120"/>
        <v>0</v>
      </c>
      <c r="AJ355" s="40" t="e">
        <f>#REF!</f>
        <v>#REF!</v>
      </c>
    </row>
    <row r="356" spans="1:36">
      <c r="A356" s="5">
        <f t="shared" si="90"/>
        <v>2665</v>
      </c>
      <c r="B356" s="5">
        <f t="shared" si="91"/>
        <v>155</v>
      </c>
      <c r="C356" s="5">
        <f t="shared" si="92"/>
        <v>10.991666666666667</v>
      </c>
      <c r="D356" s="5">
        <f t="shared" si="93"/>
        <v>44.083333333333329</v>
      </c>
      <c r="E356" s="5">
        <f t="shared" si="94"/>
        <v>0</v>
      </c>
      <c r="F356" s="5">
        <f t="shared" si="95"/>
        <v>29.9</v>
      </c>
      <c r="G356" s="5">
        <f t="shared" si="96"/>
        <v>38.318518518518516</v>
      </c>
      <c r="H356" s="5">
        <f t="shared" si="97"/>
        <v>0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5">
        <f>'Match Score and Team Input'!C156</f>
        <v>2665</v>
      </c>
      <c r="AB356" s="5">
        <v>155</v>
      </c>
      <c r="AC356" s="5">
        <f t="shared" ref="AC356:AH356" si="121">AC156</f>
        <v>10.991666666666667</v>
      </c>
      <c r="AD356" s="5">
        <f t="shared" si="121"/>
        <v>44.083333333333329</v>
      </c>
      <c r="AE356" s="5">
        <f t="shared" si="121"/>
        <v>0</v>
      </c>
      <c r="AF356" s="5">
        <f t="shared" si="121"/>
        <v>29.9</v>
      </c>
      <c r="AG356" s="5">
        <f t="shared" si="121"/>
        <v>38.318518518518516</v>
      </c>
      <c r="AH356" s="5">
        <f t="shared" si="121"/>
        <v>0</v>
      </c>
      <c r="AJ356" s="40" t="e">
        <f>#REF!</f>
        <v>#REF!</v>
      </c>
    </row>
    <row r="357" spans="1:36">
      <c r="A357" s="5">
        <f t="shared" si="90"/>
        <v>4063</v>
      </c>
      <c r="B357" s="5">
        <f t="shared" si="91"/>
        <v>156</v>
      </c>
      <c r="C357" s="5">
        <f t="shared" si="92"/>
        <v>-1.4666666666666686</v>
      </c>
      <c r="D357" s="5">
        <f t="shared" si="93"/>
        <v>47.616666666666674</v>
      </c>
      <c r="E357" s="5">
        <f t="shared" si="94"/>
        <v>0</v>
      </c>
      <c r="F357" s="5">
        <f t="shared" si="95"/>
        <v>-14.312820512820508</v>
      </c>
      <c r="G357" s="5">
        <f t="shared" si="96"/>
        <v>-2.7948717948717956</v>
      </c>
      <c r="H357" s="5">
        <f t="shared" si="97"/>
        <v>0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5">
        <f>'Match Score and Team Input'!C157</f>
        <v>4063</v>
      </c>
      <c r="AB357" s="5">
        <v>156</v>
      </c>
      <c r="AC357" s="5">
        <f t="shared" ref="AC357:AH357" si="122">AC157</f>
        <v>-1.4666666666666686</v>
      </c>
      <c r="AD357" s="5">
        <f t="shared" si="122"/>
        <v>47.616666666666674</v>
      </c>
      <c r="AE357" s="5">
        <f t="shared" si="122"/>
        <v>0</v>
      </c>
      <c r="AF357" s="5">
        <f t="shared" si="122"/>
        <v>-14.312820512820508</v>
      </c>
      <c r="AG357" s="5">
        <f t="shared" si="122"/>
        <v>-2.7948717948717956</v>
      </c>
      <c r="AH357" s="5">
        <f t="shared" si="122"/>
        <v>0</v>
      </c>
      <c r="AJ357" s="40" t="e">
        <f>#REF!</f>
        <v>#REF!</v>
      </c>
    </row>
    <row r="358" spans="1:36">
      <c r="A358" s="5">
        <f t="shared" si="90"/>
        <v>188</v>
      </c>
      <c r="B358" s="5">
        <f t="shared" si="91"/>
        <v>157</v>
      </c>
      <c r="C358" s="5">
        <f t="shared" si="92"/>
        <v>-13.585714285714289</v>
      </c>
      <c r="D358" s="5">
        <f t="shared" si="93"/>
        <v>42.161904761904765</v>
      </c>
      <c r="E358" s="5">
        <f t="shared" si="94"/>
        <v>0</v>
      </c>
      <c r="F358" s="5">
        <f t="shared" si="95"/>
        <v>-4.8820512820512789</v>
      </c>
      <c r="G358" s="5">
        <f t="shared" si="96"/>
        <v>-57.046153846153857</v>
      </c>
      <c r="H358" s="5">
        <f t="shared" si="97"/>
        <v>0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5">
        <f>'Match Score and Team Input'!C158</f>
        <v>188</v>
      </c>
      <c r="AB358" s="5">
        <v>157</v>
      </c>
      <c r="AC358" s="5">
        <f t="shared" ref="AC358:AH358" si="123">AC158</f>
        <v>-13.585714285714289</v>
      </c>
      <c r="AD358" s="5">
        <f t="shared" si="123"/>
        <v>42.161904761904765</v>
      </c>
      <c r="AE358" s="5">
        <f t="shared" si="123"/>
        <v>0</v>
      </c>
      <c r="AF358" s="5">
        <f t="shared" si="123"/>
        <v>-4.8820512820512789</v>
      </c>
      <c r="AG358" s="5">
        <f t="shared" si="123"/>
        <v>-57.046153846153857</v>
      </c>
      <c r="AH358" s="5">
        <f t="shared" si="123"/>
        <v>0</v>
      </c>
      <c r="AJ358" s="40" t="e">
        <f>#REF!</f>
        <v>#REF!</v>
      </c>
    </row>
    <row r="359" spans="1:36">
      <c r="A359" s="5">
        <f t="shared" si="90"/>
        <v>3360</v>
      </c>
      <c r="B359" s="5">
        <f t="shared" si="91"/>
        <v>158</v>
      </c>
      <c r="C359" s="5">
        <f t="shared" si="92"/>
        <v>34.143097643097647</v>
      </c>
      <c r="D359" s="5">
        <f t="shared" si="93"/>
        <v>10.561279461279454</v>
      </c>
      <c r="E359" s="5">
        <f t="shared" si="94"/>
        <v>0</v>
      </c>
      <c r="F359" s="5">
        <f t="shared" si="95"/>
        <v>-7.2333333333333343</v>
      </c>
      <c r="G359" s="5">
        <f t="shared" si="96"/>
        <v>-6.2333333333333343</v>
      </c>
      <c r="H359" s="5">
        <f t="shared" si="97"/>
        <v>0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5">
        <f>'Match Score and Team Input'!C159</f>
        <v>3360</v>
      </c>
      <c r="AB359" s="5">
        <v>158</v>
      </c>
      <c r="AC359" s="5">
        <f t="shared" ref="AC359:AH359" si="124">AC159</f>
        <v>34.143097643097647</v>
      </c>
      <c r="AD359" s="5">
        <f t="shared" si="124"/>
        <v>10.561279461279454</v>
      </c>
      <c r="AE359" s="5">
        <f t="shared" si="124"/>
        <v>0</v>
      </c>
      <c r="AF359" s="5">
        <f t="shared" si="124"/>
        <v>-7.2333333333333343</v>
      </c>
      <c r="AG359" s="5">
        <f t="shared" si="124"/>
        <v>-6.2333333333333343</v>
      </c>
      <c r="AH359" s="5">
        <f t="shared" si="124"/>
        <v>0</v>
      </c>
      <c r="AJ359" s="40" t="e">
        <f>#REF!</f>
        <v>#REF!</v>
      </c>
    </row>
    <row r="360" spans="1:36">
      <c r="A360" s="5">
        <f t="shared" si="90"/>
        <v>4985</v>
      </c>
      <c r="B360" s="5">
        <f t="shared" si="91"/>
        <v>159</v>
      </c>
      <c r="C360" s="5">
        <f t="shared" si="92"/>
        <v>17.537037037037038</v>
      </c>
      <c r="D360" s="5">
        <f t="shared" si="93"/>
        <v>32.277777777777771</v>
      </c>
      <c r="E360" s="5">
        <f t="shared" si="94"/>
        <v>0</v>
      </c>
      <c r="F360" s="5">
        <f t="shared" si="95"/>
        <v>-16.111111111111114</v>
      </c>
      <c r="G360" s="5">
        <f t="shared" si="96"/>
        <v>-68.494444444444454</v>
      </c>
      <c r="H360" s="5">
        <f t="shared" si="97"/>
        <v>0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5">
        <f>'Match Score and Team Input'!C160</f>
        <v>4985</v>
      </c>
      <c r="AB360" s="5">
        <v>159</v>
      </c>
      <c r="AC360" s="5">
        <f t="shared" ref="AC360:AH360" si="125">AC160</f>
        <v>17.537037037037038</v>
      </c>
      <c r="AD360" s="5">
        <f t="shared" si="125"/>
        <v>32.277777777777771</v>
      </c>
      <c r="AE360" s="5">
        <f t="shared" si="125"/>
        <v>0</v>
      </c>
      <c r="AF360" s="5">
        <f t="shared" si="125"/>
        <v>-16.111111111111114</v>
      </c>
      <c r="AG360" s="5">
        <f t="shared" si="125"/>
        <v>-68.494444444444454</v>
      </c>
      <c r="AH360" s="5">
        <f t="shared" si="125"/>
        <v>0</v>
      </c>
      <c r="AJ360" s="40" t="e">
        <f>#REF!</f>
        <v>#REF!</v>
      </c>
    </row>
    <row r="361" spans="1:36">
      <c r="A361" s="5">
        <f t="shared" si="90"/>
        <v>4967</v>
      </c>
      <c r="B361" s="5">
        <f t="shared" si="91"/>
        <v>160</v>
      </c>
      <c r="C361" s="5">
        <f t="shared" si="92"/>
        <v>14.900000000000006</v>
      </c>
      <c r="D361" s="5">
        <f t="shared" si="93"/>
        <v>-75.2</v>
      </c>
      <c r="E361" s="5">
        <f t="shared" si="94"/>
        <v>0</v>
      </c>
      <c r="F361" s="5">
        <f t="shared" si="95"/>
        <v>21.4</v>
      </c>
      <c r="G361" s="5">
        <f t="shared" si="96"/>
        <v>46.007407407407413</v>
      </c>
      <c r="H361" s="5">
        <f t="shared" si="97"/>
        <v>0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5">
        <f>'Match Score and Team Input'!C161</f>
        <v>4967</v>
      </c>
      <c r="AB361" s="5">
        <v>160</v>
      </c>
      <c r="AC361" s="5">
        <f t="shared" ref="AC361:AH361" si="126">AC161</f>
        <v>14.900000000000006</v>
      </c>
      <c r="AD361" s="5">
        <f t="shared" si="126"/>
        <v>-75.2</v>
      </c>
      <c r="AE361" s="5">
        <f t="shared" si="126"/>
        <v>0</v>
      </c>
      <c r="AF361" s="5">
        <f t="shared" si="126"/>
        <v>21.4</v>
      </c>
      <c r="AG361" s="5">
        <f t="shared" si="126"/>
        <v>46.007407407407413</v>
      </c>
      <c r="AH361" s="5">
        <f t="shared" si="126"/>
        <v>0</v>
      </c>
      <c r="AJ361" s="40" t="e">
        <f>#REF!</f>
        <v>#REF!</v>
      </c>
    </row>
    <row r="362" spans="1:36">
      <c r="A362" s="5">
        <f t="shared" si="90"/>
        <v>955</v>
      </c>
      <c r="B362" s="5">
        <f t="shared" si="91"/>
        <v>161</v>
      </c>
      <c r="C362" s="5">
        <f t="shared" si="92"/>
        <v>13.138888888888886</v>
      </c>
      <c r="D362" s="5">
        <f t="shared" si="93"/>
        <v>24.653703703703712</v>
      </c>
      <c r="E362" s="5">
        <f t="shared" si="94"/>
        <v>0</v>
      </c>
      <c r="F362" s="5">
        <f t="shared" si="95"/>
        <v>-6.0666666666666629</v>
      </c>
      <c r="G362" s="5">
        <f t="shared" si="96"/>
        <v>44.488888888888894</v>
      </c>
      <c r="H362" s="5">
        <f t="shared" si="97"/>
        <v>0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5">
        <f>'Match Score and Team Input'!C162</f>
        <v>955</v>
      </c>
      <c r="AB362" s="5">
        <v>161</v>
      </c>
      <c r="AC362" s="5">
        <f t="shared" ref="AC362:AH362" si="127">AC162</f>
        <v>13.138888888888886</v>
      </c>
      <c r="AD362" s="5">
        <f t="shared" si="127"/>
        <v>24.653703703703712</v>
      </c>
      <c r="AE362" s="5">
        <f t="shared" si="127"/>
        <v>0</v>
      </c>
      <c r="AF362" s="5">
        <f t="shared" si="127"/>
        <v>-6.0666666666666629</v>
      </c>
      <c r="AG362" s="5">
        <f t="shared" si="127"/>
        <v>44.488888888888894</v>
      </c>
      <c r="AH362" s="5">
        <f t="shared" si="127"/>
        <v>0</v>
      </c>
      <c r="AJ362" s="40" t="e">
        <f>#REF!</f>
        <v>#REF!</v>
      </c>
    </row>
    <row r="363" spans="1:36">
      <c r="A363" s="5">
        <f t="shared" si="90"/>
        <v>2481</v>
      </c>
      <c r="B363" s="5">
        <f t="shared" si="91"/>
        <v>162</v>
      </c>
      <c r="C363" s="5">
        <f t="shared" si="92"/>
        <v>-0.22592592592592808</v>
      </c>
      <c r="D363" s="5">
        <f t="shared" si="93"/>
        <v>24.162962962962965</v>
      </c>
      <c r="E363" s="5">
        <f t="shared" si="94"/>
        <v>0</v>
      </c>
      <c r="F363" s="5">
        <f t="shared" si="95"/>
        <v>4.5</v>
      </c>
      <c r="G363" s="5">
        <f t="shared" si="96"/>
        <v>61.122222222222234</v>
      </c>
      <c r="H363" s="5">
        <f t="shared" si="97"/>
        <v>0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5">
        <f>'Match Score and Team Input'!C163</f>
        <v>2481</v>
      </c>
      <c r="AB363" s="5">
        <v>162</v>
      </c>
      <c r="AC363" s="5">
        <f t="shared" ref="AC363:AH363" si="128">AC163</f>
        <v>-0.22592592592592808</v>
      </c>
      <c r="AD363" s="5">
        <f t="shared" si="128"/>
        <v>24.162962962962965</v>
      </c>
      <c r="AE363" s="5">
        <f t="shared" si="128"/>
        <v>0</v>
      </c>
      <c r="AF363" s="5">
        <f t="shared" si="128"/>
        <v>4.5</v>
      </c>
      <c r="AG363" s="5">
        <f t="shared" si="128"/>
        <v>61.122222222222234</v>
      </c>
      <c r="AH363" s="5">
        <f t="shared" si="128"/>
        <v>0</v>
      </c>
      <c r="AJ363" s="40" t="e">
        <f>#REF!</f>
        <v>#REF!</v>
      </c>
    </row>
    <row r="364" spans="1:36">
      <c r="A364" s="5">
        <f t="shared" si="90"/>
        <v>836</v>
      </c>
      <c r="B364" s="5">
        <f t="shared" si="91"/>
        <v>163</v>
      </c>
      <c r="C364" s="5">
        <f t="shared" si="92"/>
        <v>-3.5222222222222257</v>
      </c>
      <c r="D364" s="5">
        <f t="shared" si="93"/>
        <v>-33.744444444444454</v>
      </c>
      <c r="E364" s="5">
        <f t="shared" si="94"/>
        <v>0</v>
      </c>
      <c r="F364" s="5">
        <f t="shared" si="95"/>
        <v>-5.4718222953517142</v>
      </c>
      <c r="G364" s="5">
        <f t="shared" si="96"/>
        <v>-22.365281777046491</v>
      </c>
      <c r="H364" s="5">
        <f t="shared" si="97"/>
        <v>0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5">
        <f>'Match Score and Team Input'!C164</f>
        <v>836</v>
      </c>
      <c r="AB364" s="5">
        <v>163</v>
      </c>
      <c r="AC364" s="5">
        <f t="shared" ref="AC364:AH364" si="129">AC164</f>
        <v>-3.5222222222222257</v>
      </c>
      <c r="AD364" s="5">
        <f t="shared" si="129"/>
        <v>-33.744444444444454</v>
      </c>
      <c r="AE364" s="5">
        <f t="shared" si="129"/>
        <v>0</v>
      </c>
      <c r="AF364" s="5">
        <f t="shared" si="129"/>
        <v>-5.4718222953517142</v>
      </c>
      <c r="AG364" s="5">
        <f t="shared" si="129"/>
        <v>-22.365281777046491</v>
      </c>
      <c r="AH364" s="5">
        <f t="shared" si="129"/>
        <v>0</v>
      </c>
      <c r="AJ364" s="40" t="e">
        <f>#REF!</f>
        <v>#REF!</v>
      </c>
    </row>
    <row r="365" spans="1:36">
      <c r="A365" s="5">
        <f t="shared" si="90"/>
        <v>67</v>
      </c>
      <c r="B365" s="5">
        <f t="shared" si="91"/>
        <v>164</v>
      </c>
      <c r="C365" s="5">
        <f t="shared" si="92"/>
        <v>-13.670370370370364</v>
      </c>
      <c r="D365" s="5">
        <f t="shared" si="93"/>
        <v>-98.590740740740742</v>
      </c>
      <c r="E365" s="5">
        <f t="shared" si="94"/>
        <v>0</v>
      </c>
      <c r="F365" s="5">
        <f t="shared" si="95"/>
        <v>1.8033769063180785</v>
      </c>
      <c r="G365" s="5">
        <f t="shared" si="96"/>
        <v>18.058823529411768</v>
      </c>
      <c r="H365" s="5">
        <f t="shared" si="97"/>
        <v>0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5">
        <f>'Match Score and Team Input'!C165</f>
        <v>67</v>
      </c>
      <c r="AB365" s="5">
        <v>164</v>
      </c>
      <c r="AC365" s="5">
        <f t="shared" ref="AC365:AH365" si="130">AC165</f>
        <v>-13.670370370370364</v>
      </c>
      <c r="AD365" s="5">
        <f t="shared" si="130"/>
        <v>-98.590740740740742</v>
      </c>
      <c r="AE365" s="5">
        <f t="shared" si="130"/>
        <v>0</v>
      </c>
      <c r="AF365" s="5">
        <f t="shared" si="130"/>
        <v>1.8033769063180785</v>
      </c>
      <c r="AG365" s="5">
        <f t="shared" si="130"/>
        <v>18.058823529411768</v>
      </c>
      <c r="AH365" s="5">
        <f t="shared" si="130"/>
        <v>0</v>
      </c>
      <c r="AJ365" s="40" t="e">
        <f>#REF!</f>
        <v>#REF!</v>
      </c>
    </row>
    <row r="366" spans="1:36">
      <c r="A366" s="5">
        <f t="shared" si="90"/>
        <v>884</v>
      </c>
      <c r="B366" s="5">
        <f t="shared" si="91"/>
        <v>165</v>
      </c>
      <c r="C366" s="5">
        <f t="shared" si="92"/>
        <v>-1.2074074074074019</v>
      </c>
      <c r="D366" s="5">
        <f t="shared" si="93"/>
        <v>-33.059259259259264</v>
      </c>
      <c r="E366" s="5">
        <f t="shared" si="94"/>
        <v>0</v>
      </c>
      <c r="F366" s="5">
        <f t="shared" si="95"/>
        <v>10.952380952380949</v>
      </c>
      <c r="G366" s="5">
        <f t="shared" si="96"/>
        <v>-50.052747252747253</v>
      </c>
      <c r="H366" s="5">
        <f t="shared" si="97"/>
        <v>0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5">
        <f>'Match Score and Team Input'!C166</f>
        <v>884</v>
      </c>
      <c r="AB366" s="5">
        <v>165</v>
      </c>
      <c r="AC366" s="5">
        <f t="shared" ref="AC366:AH366" si="131">AC166</f>
        <v>-1.2074074074074019</v>
      </c>
      <c r="AD366" s="5">
        <f t="shared" si="131"/>
        <v>-33.059259259259264</v>
      </c>
      <c r="AE366" s="5">
        <f t="shared" si="131"/>
        <v>0</v>
      </c>
      <c r="AF366" s="5">
        <f t="shared" si="131"/>
        <v>10.952380952380949</v>
      </c>
      <c r="AG366" s="5">
        <f t="shared" si="131"/>
        <v>-50.052747252747253</v>
      </c>
      <c r="AH366" s="5">
        <f t="shared" si="131"/>
        <v>0</v>
      </c>
      <c r="AJ366" s="40" t="e">
        <f>#REF!</f>
        <v>#REF!</v>
      </c>
    </row>
    <row r="367" spans="1:36">
      <c r="A367" s="5">
        <f t="shared" si="90"/>
        <v>384</v>
      </c>
      <c r="B367" s="5">
        <f t="shared" si="91"/>
        <v>166</v>
      </c>
      <c r="C367" s="5">
        <f t="shared" si="92"/>
        <v>-17.666666666666664</v>
      </c>
      <c r="D367" s="5">
        <f t="shared" si="93"/>
        <v>59.333333333333329</v>
      </c>
      <c r="E367" s="5">
        <f t="shared" si="94"/>
        <v>20</v>
      </c>
      <c r="F367" s="5">
        <f t="shared" si="95"/>
        <v>19.826068376068378</v>
      </c>
      <c r="G367" s="5">
        <f t="shared" si="96"/>
        <v>-11.6017094017094</v>
      </c>
      <c r="H367" s="5">
        <f t="shared" si="97"/>
        <v>0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5">
        <f>'Match Score and Team Input'!C167</f>
        <v>384</v>
      </c>
      <c r="AB367" s="5">
        <v>166</v>
      </c>
      <c r="AC367" s="5">
        <f t="shared" ref="AC367:AH367" si="132">AC167</f>
        <v>-17.666666666666664</v>
      </c>
      <c r="AD367" s="5">
        <f t="shared" si="132"/>
        <v>59.333333333333329</v>
      </c>
      <c r="AE367" s="5">
        <f t="shared" si="132"/>
        <v>20</v>
      </c>
      <c r="AF367" s="5">
        <f t="shared" si="132"/>
        <v>19.826068376068378</v>
      </c>
      <c r="AG367" s="5">
        <f t="shared" si="132"/>
        <v>-11.6017094017094</v>
      </c>
      <c r="AH367" s="5">
        <f t="shared" si="132"/>
        <v>0</v>
      </c>
      <c r="AJ367" s="40" t="e">
        <f>#REF!</f>
        <v>#REF!</v>
      </c>
    </row>
    <row r="368" spans="1:36">
      <c r="A368" s="5">
        <f t="shared" si="90"/>
        <v>4476</v>
      </c>
      <c r="B368" s="5">
        <f t="shared" si="91"/>
        <v>167</v>
      </c>
      <c r="C368" s="5">
        <f t="shared" si="92"/>
        <v>-7.5999999999999943</v>
      </c>
      <c r="D368" s="5">
        <f t="shared" si="93"/>
        <v>-4.2666666666666657</v>
      </c>
      <c r="E368" s="5">
        <f t="shared" si="94"/>
        <v>20</v>
      </c>
      <c r="F368" s="5">
        <f t="shared" si="95"/>
        <v>23.439393939393938</v>
      </c>
      <c r="G368" s="5">
        <f t="shared" si="96"/>
        <v>-28.896969696969705</v>
      </c>
      <c r="H368" s="5">
        <f t="shared" si="97"/>
        <v>0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5">
        <f>'Match Score and Team Input'!C168</f>
        <v>4476</v>
      </c>
      <c r="AB368" s="5">
        <v>167</v>
      </c>
      <c r="AC368" s="5">
        <f t="shared" ref="AC368:AH368" si="133">AC168</f>
        <v>-7.5999999999999943</v>
      </c>
      <c r="AD368" s="5">
        <f t="shared" si="133"/>
        <v>-4.2666666666666657</v>
      </c>
      <c r="AE368" s="5">
        <f t="shared" si="133"/>
        <v>20</v>
      </c>
      <c r="AF368" s="5">
        <f t="shared" si="133"/>
        <v>23.439393939393938</v>
      </c>
      <c r="AG368" s="5">
        <f t="shared" si="133"/>
        <v>-28.896969696969705</v>
      </c>
      <c r="AH368" s="5">
        <f t="shared" si="133"/>
        <v>0</v>
      </c>
      <c r="AJ368" s="40" t="e">
        <f>#REF!</f>
        <v>#REF!</v>
      </c>
    </row>
    <row r="369" spans="1:36">
      <c r="A369" s="5">
        <f t="shared" si="90"/>
        <v>4940</v>
      </c>
      <c r="B369" s="5">
        <f t="shared" si="91"/>
        <v>168</v>
      </c>
      <c r="C369" s="5">
        <f t="shared" si="92"/>
        <v>15.266666666666666</v>
      </c>
      <c r="D369" s="5">
        <f t="shared" si="93"/>
        <v>25.199999999999989</v>
      </c>
      <c r="E369" s="5">
        <f t="shared" si="94"/>
        <v>0</v>
      </c>
      <c r="F369" s="5">
        <f t="shared" si="95"/>
        <v>33.336507936507928</v>
      </c>
      <c r="G369" s="5">
        <f t="shared" si="96"/>
        <v>-18.701058201058189</v>
      </c>
      <c r="H369" s="5">
        <f t="shared" si="97"/>
        <v>0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5">
        <f>'Match Score and Team Input'!C169</f>
        <v>4940</v>
      </c>
      <c r="AB369" s="5">
        <v>168</v>
      </c>
      <c r="AC369" s="5">
        <f t="shared" ref="AC369:AH369" si="134">AC169</f>
        <v>15.266666666666666</v>
      </c>
      <c r="AD369" s="5">
        <f t="shared" si="134"/>
        <v>25.199999999999989</v>
      </c>
      <c r="AE369" s="5">
        <f t="shared" si="134"/>
        <v>0</v>
      </c>
      <c r="AF369" s="5">
        <f t="shared" si="134"/>
        <v>33.336507936507928</v>
      </c>
      <c r="AG369" s="5">
        <f t="shared" si="134"/>
        <v>-18.701058201058189</v>
      </c>
      <c r="AH369" s="5">
        <f t="shared" si="134"/>
        <v>0</v>
      </c>
      <c r="AJ369" s="40" t="e">
        <f>#REF!</f>
        <v>#REF!</v>
      </c>
    </row>
    <row r="370" spans="1:36">
      <c r="A370" s="5">
        <f t="shared" si="90"/>
        <v>604</v>
      </c>
      <c r="B370" s="5">
        <f t="shared" si="91"/>
        <v>169</v>
      </c>
      <c r="C370" s="5">
        <f t="shared" si="92"/>
        <v>2.8504273504273527</v>
      </c>
      <c r="D370" s="5">
        <f t="shared" si="93"/>
        <v>-10.385185185185179</v>
      </c>
      <c r="E370" s="5">
        <f t="shared" si="94"/>
        <v>0</v>
      </c>
      <c r="F370" s="5">
        <f t="shared" si="95"/>
        <v>-13.819047619047623</v>
      </c>
      <c r="G370" s="5">
        <f t="shared" si="96"/>
        <v>24.36666666666666</v>
      </c>
      <c r="H370" s="5">
        <f t="shared" si="97"/>
        <v>0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5">
        <f>'Match Score and Team Input'!C170</f>
        <v>604</v>
      </c>
      <c r="AB370" s="5">
        <v>169</v>
      </c>
      <c r="AC370" s="5">
        <f t="shared" ref="AC370:AH370" si="135">AC170</f>
        <v>2.8504273504273527</v>
      </c>
      <c r="AD370" s="5">
        <f t="shared" si="135"/>
        <v>-10.385185185185179</v>
      </c>
      <c r="AE370" s="5">
        <f t="shared" si="135"/>
        <v>0</v>
      </c>
      <c r="AF370" s="5">
        <f t="shared" si="135"/>
        <v>-13.819047619047623</v>
      </c>
      <c r="AG370" s="5">
        <f t="shared" si="135"/>
        <v>24.36666666666666</v>
      </c>
      <c r="AH370" s="5">
        <f t="shared" si="135"/>
        <v>0</v>
      </c>
      <c r="AJ370" s="40" t="e">
        <f>#REF!</f>
        <v>#REF!</v>
      </c>
    </row>
    <row r="371" spans="1:36">
      <c r="A371" s="5">
        <f t="shared" si="90"/>
        <v>4965</v>
      </c>
      <c r="B371" s="5">
        <f t="shared" si="91"/>
        <v>170</v>
      </c>
      <c r="C371" s="5">
        <f t="shared" si="92"/>
        <v>-15.299999999999997</v>
      </c>
      <c r="D371" s="5">
        <f t="shared" si="93"/>
        <v>-8.13333333333334</v>
      </c>
      <c r="E371" s="5">
        <f t="shared" si="94"/>
        <v>0</v>
      </c>
      <c r="F371" s="5">
        <f t="shared" si="95"/>
        <v>-7.0272727272727238</v>
      </c>
      <c r="G371" s="5">
        <f t="shared" si="96"/>
        <v>7.5242424242424306</v>
      </c>
      <c r="H371" s="5">
        <f t="shared" si="97"/>
        <v>20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5">
        <f>'Match Score and Team Input'!C171</f>
        <v>4965</v>
      </c>
      <c r="AB371" s="5">
        <v>170</v>
      </c>
      <c r="AC371" s="5">
        <f t="shared" ref="AC371:AH371" si="136">AC171</f>
        <v>-15.299999999999997</v>
      </c>
      <c r="AD371" s="5">
        <f t="shared" si="136"/>
        <v>-8.13333333333334</v>
      </c>
      <c r="AE371" s="5">
        <f t="shared" si="136"/>
        <v>0</v>
      </c>
      <c r="AF371" s="5">
        <f t="shared" si="136"/>
        <v>-7.0272727272727238</v>
      </c>
      <c r="AG371" s="5">
        <f t="shared" si="136"/>
        <v>7.5242424242424306</v>
      </c>
      <c r="AH371" s="5">
        <f t="shared" si="136"/>
        <v>20</v>
      </c>
      <c r="AJ371" s="40" t="e">
        <f>#REF!</f>
        <v>#REF!</v>
      </c>
    </row>
    <row r="372" spans="1:36">
      <c r="A372" s="5">
        <f t="shared" si="90"/>
        <v>228</v>
      </c>
      <c r="B372" s="5">
        <f t="shared" si="91"/>
        <v>171</v>
      </c>
      <c r="C372" s="5">
        <f t="shared" si="92"/>
        <v>1.87222222222222</v>
      </c>
      <c r="D372" s="5">
        <f t="shared" si="93"/>
        <v>-24.538888888888891</v>
      </c>
      <c r="E372" s="5">
        <f t="shared" si="94"/>
        <v>0</v>
      </c>
      <c r="F372" s="5">
        <f t="shared" si="95"/>
        <v>1.5666666666666629</v>
      </c>
      <c r="G372" s="5">
        <f t="shared" si="96"/>
        <v>32.433333333333337</v>
      </c>
      <c r="H372" s="5">
        <f t="shared" si="97"/>
        <v>0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5">
        <f>'Match Score and Team Input'!C172</f>
        <v>228</v>
      </c>
      <c r="AB372" s="5">
        <v>171</v>
      </c>
      <c r="AC372" s="5">
        <f t="shared" ref="AC372:AH372" si="137">AC172</f>
        <v>1.87222222222222</v>
      </c>
      <c r="AD372" s="5">
        <f t="shared" si="137"/>
        <v>-24.538888888888891</v>
      </c>
      <c r="AE372" s="5">
        <f t="shared" si="137"/>
        <v>0</v>
      </c>
      <c r="AF372" s="5">
        <f t="shared" si="137"/>
        <v>1.5666666666666629</v>
      </c>
      <c r="AG372" s="5">
        <f t="shared" si="137"/>
        <v>32.433333333333337</v>
      </c>
      <c r="AH372" s="5">
        <f t="shared" si="137"/>
        <v>0</v>
      </c>
      <c r="AJ372" s="40" t="e">
        <f>#REF!</f>
        <v>#REF!</v>
      </c>
    </row>
    <row r="373" spans="1:36">
      <c r="A373" s="5">
        <f t="shared" si="90"/>
        <v>3309</v>
      </c>
      <c r="B373" s="5">
        <f t="shared" si="91"/>
        <v>172</v>
      </c>
      <c r="C373" s="5">
        <f t="shared" si="92"/>
        <v>-14.214285714285715</v>
      </c>
      <c r="D373" s="5">
        <f t="shared" si="93"/>
        <v>-23.690476190476204</v>
      </c>
      <c r="E373" s="5">
        <f t="shared" si="94"/>
        <v>0</v>
      </c>
      <c r="F373" s="5">
        <f t="shared" si="95"/>
        <v>4.0000000000000071</v>
      </c>
      <c r="G373" s="5">
        <f t="shared" si="96"/>
        <v>35.433333333333337</v>
      </c>
      <c r="H373" s="5">
        <f t="shared" si="97"/>
        <v>0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5">
        <f>'Match Score and Team Input'!C173</f>
        <v>3309</v>
      </c>
      <c r="AB373" s="5">
        <v>172</v>
      </c>
      <c r="AC373" s="5">
        <f t="shared" ref="AC373:AH373" si="138">AC173</f>
        <v>-14.214285714285715</v>
      </c>
      <c r="AD373" s="5">
        <f t="shared" si="138"/>
        <v>-23.690476190476204</v>
      </c>
      <c r="AE373" s="5">
        <f t="shared" si="138"/>
        <v>0</v>
      </c>
      <c r="AF373" s="5">
        <f t="shared" si="138"/>
        <v>4.0000000000000071</v>
      </c>
      <c r="AG373" s="5">
        <f t="shared" si="138"/>
        <v>35.433333333333337</v>
      </c>
      <c r="AH373" s="5">
        <f t="shared" si="138"/>
        <v>0</v>
      </c>
      <c r="AJ373" s="40" t="e">
        <f>#REF!</f>
        <v>#REF!</v>
      </c>
    </row>
    <row r="374" spans="1:36">
      <c r="A374" s="5">
        <f t="shared" si="90"/>
        <v>2424</v>
      </c>
      <c r="B374" s="5">
        <f t="shared" si="91"/>
        <v>173</v>
      </c>
      <c r="C374" s="5">
        <f t="shared" si="92"/>
        <v>8.4000000000000057</v>
      </c>
      <c r="D374" s="5">
        <f t="shared" si="93"/>
        <v>-5.671794871794873</v>
      </c>
      <c r="E374" s="5">
        <f t="shared" si="94"/>
        <v>0</v>
      </c>
      <c r="F374" s="5">
        <f t="shared" si="95"/>
        <v>-18.466666666666669</v>
      </c>
      <c r="G374" s="5">
        <f t="shared" si="96"/>
        <v>-11.23333333333332</v>
      </c>
      <c r="H374" s="5">
        <f t="shared" si="97"/>
        <v>0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5">
        <f>'Match Score and Team Input'!C174</f>
        <v>2424</v>
      </c>
      <c r="AB374" s="5">
        <v>173</v>
      </c>
      <c r="AC374" s="5">
        <f t="shared" ref="AC374:AH374" si="139">AC174</f>
        <v>8.4000000000000057</v>
      </c>
      <c r="AD374" s="5">
        <f t="shared" si="139"/>
        <v>-5.671794871794873</v>
      </c>
      <c r="AE374" s="5">
        <f t="shared" si="139"/>
        <v>0</v>
      </c>
      <c r="AF374" s="5">
        <f t="shared" si="139"/>
        <v>-18.466666666666669</v>
      </c>
      <c r="AG374" s="5">
        <f t="shared" si="139"/>
        <v>-11.23333333333332</v>
      </c>
      <c r="AH374" s="5">
        <f t="shared" si="139"/>
        <v>0</v>
      </c>
      <c r="AJ374" s="40" t="e">
        <f>#REF!</f>
        <v>#REF!</v>
      </c>
    </row>
    <row r="375" spans="1:36">
      <c r="A375" s="5">
        <f t="shared" si="90"/>
        <v>353</v>
      </c>
      <c r="B375" s="5">
        <f t="shared" si="91"/>
        <v>174</v>
      </c>
      <c r="C375" s="5">
        <f t="shared" si="92"/>
        <v>4.1346801346801314</v>
      </c>
      <c r="D375" s="5">
        <f t="shared" si="93"/>
        <v>-39.375420875420872</v>
      </c>
      <c r="E375" s="5">
        <f t="shared" si="94"/>
        <v>0</v>
      </c>
      <c r="F375" s="5">
        <f t="shared" si="95"/>
        <v>15.400000000000006</v>
      </c>
      <c r="G375" s="5">
        <f t="shared" si="96"/>
        <v>31.040740740740745</v>
      </c>
      <c r="H375" s="5">
        <f t="shared" si="97"/>
        <v>0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5">
        <f>'Match Score and Team Input'!C175</f>
        <v>353</v>
      </c>
      <c r="AB375" s="5">
        <v>174</v>
      </c>
      <c r="AC375" s="5">
        <f t="shared" ref="AC375:AH375" si="140">AC175</f>
        <v>4.1346801346801314</v>
      </c>
      <c r="AD375" s="5">
        <f t="shared" si="140"/>
        <v>-39.375420875420872</v>
      </c>
      <c r="AE375" s="5">
        <f t="shared" si="140"/>
        <v>0</v>
      </c>
      <c r="AF375" s="5">
        <f t="shared" si="140"/>
        <v>15.400000000000006</v>
      </c>
      <c r="AG375" s="5">
        <f t="shared" si="140"/>
        <v>31.040740740740745</v>
      </c>
      <c r="AH375" s="5">
        <f t="shared" si="140"/>
        <v>0</v>
      </c>
      <c r="AJ375" s="40" t="e">
        <f>#REF!</f>
        <v>#REF!</v>
      </c>
    </row>
    <row r="376" spans="1:36">
      <c r="A376" s="5">
        <f t="shared" si="90"/>
        <v>1775</v>
      </c>
      <c r="B376" s="5">
        <f t="shared" si="91"/>
        <v>175</v>
      </c>
      <c r="C376" s="5">
        <f t="shared" si="92"/>
        <v>15.799999999999997</v>
      </c>
      <c r="D376" s="5">
        <f t="shared" si="93"/>
        <v>18</v>
      </c>
      <c r="E376" s="5">
        <f t="shared" si="94"/>
        <v>0</v>
      </c>
      <c r="F376" s="5">
        <f t="shared" si="95"/>
        <v>1.794117647058826</v>
      </c>
      <c r="G376" s="5">
        <f t="shared" si="96"/>
        <v>17.281045751633982</v>
      </c>
      <c r="H376" s="5">
        <f t="shared" si="97"/>
        <v>0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5">
        <f>'Match Score and Team Input'!C176</f>
        <v>1775</v>
      </c>
      <c r="AB376" s="5">
        <v>175</v>
      </c>
      <c r="AC376" s="5">
        <f t="shared" ref="AC376:AH376" si="141">AC176</f>
        <v>15.799999999999997</v>
      </c>
      <c r="AD376" s="5">
        <f t="shared" si="141"/>
        <v>18</v>
      </c>
      <c r="AE376" s="5">
        <f t="shared" si="141"/>
        <v>0</v>
      </c>
      <c r="AF376" s="5">
        <f t="shared" si="141"/>
        <v>1.794117647058826</v>
      </c>
      <c r="AG376" s="5">
        <f t="shared" si="141"/>
        <v>17.281045751633982</v>
      </c>
      <c r="AH376" s="5">
        <f t="shared" si="141"/>
        <v>0</v>
      </c>
      <c r="AJ376" s="40" t="e">
        <f>#REF!</f>
        <v>#REF!</v>
      </c>
    </row>
    <row r="377" spans="1:36">
      <c r="A377" s="5">
        <f t="shared" si="90"/>
        <v>3138</v>
      </c>
      <c r="B377" s="5">
        <f t="shared" si="91"/>
        <v>176</v>
      </c>
      <c r="C377" s="5">
        <f t="shared" si="92"/>
        <v>21.922222222222217</v>
      </c>
      <c r="D377" s="5">
        <f t="shared" si="93"/>
        <v>-43.996296296296293</v>
      </c>
      <c r="E377" s="5">
        <f t="shared" si="94"/>
        <v>0</v>
      </c>
      <c r="F377" s="5">
        <f t="shared" si="95"/>
        <v>-4.2111111111111086</v>
      </c>
      <c r="G377" s="5">
        <f t="shared" si="96"/>
        <v>8.0111111111111057</v>
      </c>
      <c r="H377" s="5">
        <f t="shared" si="97"/>
        <v>0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5">
        <f>'Match Score and Team Input'!C177</f>
        <v>3138</v>
      </c>
      <c r="AB377" s="5">
        <v>176</v>
      </c>
      <c r="AC377" s="5">
        <f t="shared" ref="AC377:AH377" si="142">AC177</f>
        <v>21.922222222222217</v>
      </c>
      <c r="AD377" s="5">
        <f t="shared" si="142"/>
        <v>-43.996296296296293</v>
      </c>
      <c r="AE377" s="5">
        <f t="shared" si="142"/>
        <v>0</v>
      </c>
      <c r="AF377" s="5">
        <f t="shared" si="142"/>
        <v>-4.2111111111111086</v>
      </c>
      <c r="AG377" s="5">
        <f t="shared" si="142"/>
        <v>8.0111111111111057</v>
      </c>
      <c r="AH377" s="5">
        <f t="shared" si="142"/>
        <v>0</v>
      </c>
      <c r="AJ377" s="40" t="e">
        <f>#REF!</f>
        <v>#REF!</v>
      </c>
    </row>
    <row r="378" spans="1:36">
      <c r="A378" s="5">
        <f t="shared" si="90"/>
        <v>4982</v>
      </c>
      <c r="B378" s="5">
        <f t="shared" si="91"/>
        <v>177</v>
      </c>
      <c r="C378" s="5">
        <f t="shared" si="92"/>
        <v>5.6538461538461533</v>
      </c>
      <c r="D378" s="5">
        <f t="shared" si="93"/>
        <v>-22.912820512820502</v>
      </c>
      <c r="E378" s="5">
        <f t="shared" si="94"/>
        <v>0</v>
      </c>
      <c r="F378" s="5">
        <f t="shared" si="95"/>
        <v>13.037037037037038</v>
      </c>
      <c r="G378" s="5">
        <f t="shared" si="96"/>
        <v>8.0777777777777828</v>
      </c>
      <c r="H378" s="5">
        <f t="shared" si="97"/>
        <v>0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5">
        <f>'Match Score and Team Input'!C178</f>
        <v>4982</v>
      </c>
      <c r="AB378" s="5">
        <v>177</v>
      </c>
      <c r="AC378" s="5">
        <f t="shared" ref="AC378:AH378" si="143">AC178</f>
        <v>5.6538461538461533</v>
      </c>
      <c r="AD378" s="5">
        <f t="shared" si="143"/>
        <v>-22.912820512820502</v>
      </c>
      <c r="AE378" s="5">
        <f t="shared" si="143"/>
        <v>0</v>
      </c>
      <c r="AF378" s="5">
        <f t="shared" si="143"/>
        <v>13.037037037037038</v>
      </c>
      <c r="AG378" s="5">
        <f t="shared" si="143"/>
        <v>8.0777777777777828</v>
      </c>
      <c r="AH378" s="5">
        <f t="shared" si="143"/>
        <v>0</v>
      </c>
      <c r="AJ378" s="40" t="e">
        <f>#REF!</f>
        <v>#REF!</v>
      </c>
    </row>
    <row r="379" spans="1:36">
      <c r="A379" s="5">
        <f t="shared" si="90"/>
        <v>2665</v>
      </c>
      <c r="B379" s="5">
        <f t="shared" si="91"/>
        <v>178</v>
      </c>
      <c r="C379" s="5">
        <f t="shared" si="92"/>
        <v>27.699999999999996</v>
      </c>
      <c r="D379" s="5">
        <f t="shared" si="93"/>
        <v>19.433333333333323</v>
      </c>
      <c r="E379" s="5">
        <f t="shared" si="94"/>
        <v>0</v>
      </c>
      <c r="F379" s="5">
        <f t="shared" si="95"/>
        <v>15.409401709401706</v>
      </c>
      <c r="G379" s="5">
        <f t="shared" si="96"/>
        <v>-35.833760683760687</v>
      </c>
      <c r="H379" s="5">
        <f t="shared" si="97"/>
        <v>0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5">
        <f>'Match Score and Team Input'!C179</f>
        <v>2665</v>
      </c>
      <c r="AB379" s="5">
        <v>178</v>
      </c>
      <c r="AC379" s="5">
        <f t="shared" ref="AC379:AH379" si="144">AC179</f>
        <v>27.699999999999996</v>
      </c>
      <c r="AD379" s="5">
        <f t="shared" si="144"/>
        <v>19.433333333333323</v>
      </c>
      <c r="AE379" s="5">
        <f t="shared" si="144"/>
        <v>0</v>
      </c>
      <c r="AF379" s="5">
        <f t="shared" si="144"/>
        <v>15.409401709401706</v>
      </c>
      <c r="AG379" s="5">
        <f t="shared" si="144"/>
        <v>-35.833760683760687</v>
      </c>
      <c r="AH379" s="5">
        <f t="shared" si="144"/>
        <v>0</v>
      </c>
      <c r="AJ379" s="40" t="e">
        <f>#REF!</f>
        <v>#REF!</v>
      </c>
    </row>
    <row r="380" spans="1:36">
      <c r="A380" s="5">
        <f t="shared" si="90"/>
        <v>4945</v>
      </c>
      <c r="B380" s="5">
        <f t="shared" si="91"/>
        <v>179</v>
      </c>
      <c r="C380" s="5">
        <f t="shared" si="92"/>
        <v>12.887179487179488</v>
      </c>
      <c r="D380" s="5">
        <f t="shared" si="93"/>
        <v>0.27179487179488149</v>
      </c>
      <c r="E380" s="5">
        <f t="shared" si="94"/>
        <v>0</v>
      </c>
      <c r="F380" s="5">
        <f t="shared" si="95"/>
        <v>2.2555555555555529</v>
      </c>
      <c r="G380" s="5">
        <f t="shared" si="96"/>
        <v>29.272222222222226</v>
      </c>
      <c r="H380" s="5">
        <f t="shared" si="97"/>
        <v>0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5">
        <f>'Match Score and Team Input'!C180</f>
        <v>4945</v>
      </c>
      <c r="AB380" s="5">
        <v>179</v>
      </c>
      <c r="AC380" s="5">
        <f t="shared" ref="AC380:AH380" si="145">AC180</f>
        <v>12.887179487179488</v>
      </c>
      <c r="AD380" s="5">
        <f t="shared" si="145"/>
        <v>0.27179487179488149</v>
      </c>
      <c r="AE380" s="5">
        <f t="shared" si="145"/>
        <v>0</v>
      </c>
      <c r="AF380" s="5">
        <f t="shared" si="145"/>
        <v>2.2555555555555529</v>
      </c>
      <c r="AG380" s="5">
        <f t="shared" si="145"/>
        <v>29.272222222222226</v>
      </c>
      <c r="AH380" s="5">
        <f t="shared" si="145"/>
        <v>0</v>
      </c>
      <c r="AJ380" s="40" t="e">
        <f>#REF!</f>
        <v>#REF!</v>
      </c>
    </row>
    <row r="381" spans="1:36">
      <c r="A381" s="5">
        <f t="shared" si="90"/>
        <v>4967</v>
      </c>
      <c r="B381" s="5">
        <f t="shared" si="91"/>
        <v>180</v>
      </c>
      <c r="C381" s="5">
        <f t="shared" si="92"/>
        <v>16.766666666666666</v>
      </c>
      <c r="D381" s="5">
        <f t="shared" si="93"/>
        <v>73.900000000000006</v>
      </c>
      <c r="E381" s="5">
        <f t="shared" si="94"/>
        <v>40</v>
      </c>
      <c r="F381" s="5">
        <f t="shared" si="95"/>
        <v>-17.972222222222221</v>
      </c>
      <c r="G381" s="5">
        <f t="shared" si="96"/>
        <v>12.200000000000003</v>
      </c>
      <c r="H381" s="5">
        <f t="shared" si="97"/>
        <v>0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5">
        <f>'Match Score and Team Input'!C181</f>
        <v>4967</v>
      </c>
      <c r="AB381" s="5">
        <v>180</v>
      </c>
      <c r="AC381" s="5">
        <f t="shared" ref="AC381:AH381" si="146">AC181</f>
        <v>16.766666666666666</v>
      </c>
      <c r="AD381" s="5">
        <f t="shared" si="146"/>
        <v>73.900000000000006</v>
      </c>
      <c r="AE381" s="5">
        <f t="shared" si="146"/>
        <v>40</v>
      </c>
      <c r="AF381" s="5">
        <f t="shared" si="146"/>
        <v>-17.972222222222221</v>
      </c>
      <c r="AG381" s="5">
        <f t="shared" si="146"/>
        <v>12.200000000000003</v>
      </c>
      <c r="AH381" s="5">
        <f t="shared" si="146"/>
        <v>0</v>
      </c>
      <c r="AJ381" s="40" t="e">
        <f>#REF!</f>
        <v>#REF!</v>
      </c>
    </row>
    <row r="382" spans="1:36">
      <c r="A382" s="5">
        <f t="shared" si="90"/>
        <v>1885</v>
      </c>
      <c r="B382" s="5">
        <f t="shared" si="91"/>
        <v>181</v>
      </c>
      <c r="C382" s="5">
        <f t="shared" si="92"/>
        <v>-16.49404761904762</v>
      </c>
      <c r="D382" s="5">
        <f t="shared" si="93"/>
        <v>-37.454761904761909</v>
      </c>
      <c r="E382" s="5">
        <f t="shared" si="94"/>
        <v>0</v>
      </c>
      <c r="F382" s="5">
        <f t="shared" si="95"/>
        <v>-12.415343915343911</v>
      </c>
      <c r="G382" s="5">
        <f t="shared" si="96"/>
        <v>-5.9703703703703752</v>
      </c>
      <c r="H382" s="5">
        <f t="shared" si="97"/>
        <v>0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5">
        <f>'Match Score and Team Input'!C182</f>
        <v>1885</v>
      </c>
      <c r="AB382" s="5">
        <v>181</v>
      </c>
      <c r="AC382" s="5">
        <f t="shared" ref="AC382:AH382" si="147">AC182</f>
        <v>-16.49404761904762</v>
      </c>
      <c r="AD382" s="5">
        <f t="shared" si="147"/>
        <v>-37.454761904761909</v>
      </c>
      <c r="AE382" s="5">
        <f t="shared" si="147"/>
        <v>0</v>
      </c>
      <c r="AF382" s="5">
        <f t="shared" si="147"/>
        <v>-12.415343915343911</v>
      </c>
      <c r="AG382" s="5">
        <f t="shared" si="147"/>
        <v>-5.9703703703703752</v>
      </c>
      <c r="AH382" s="5">
        <f t="shared" si="147"/>
        <v>0</v>
      </c>
      <c r="AJ382" s="40" t="e">
        <f>#REF!</f>
        <v>#REF!</v>
      </c>
    </row>
    <row r="383" spans="1:36">
      <c r="A383" s="5">
        <f t="shared" si="90"/>
        <v>4985</v>
      </c>
      <c r="B383" s="5">
        <f t="shared" si="91"/>
        <v>182</v>
      </c>
      <c r="C383" s="5">
        <f t="shared" si="92"/>
        <v>-5.7783068783068785</v>
      </c>
      <c r="D383" s="5">
        <f t="shared" si="93"/>
        <v>-44.723280423280414</v>
      </c>
      <c r="E383" s="5">
        <f t="shared" si="94"/>
        <v>0</v>
      </c>
      <c r="F383" s="5">
        <f t="shared" si="95"/>
        <v>4.4222222222222243</v>
      </c>
      <c r="G383" s="5">
        <f t="shared" si="96"/>
        <v>47.94814814814815</v>
      </c>
      <c r="H383" s="5">
        <f t="shared" si="97"/>
        <v>0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5">
        <f>'Match Score and Team Input'!C183</f>
        <v>4985</v>
      </c>
      <c r="AB383" s="5">
        <v>182</v>
      </c>
      <c r="AC383" s="5">
        <f t="shared" ref="AC383:AH383" si="148">AC183</f>
        <v>-5.7783068783068785</v>
      </c>
      <c r="AD383" s="5">
        <f t="shared" si="148"/>
        <v>-44.723280423280414</v>
      </c>
      <c r="AE383" s="5">
        <f t="shared" si="148"/>
        <v>0</v>
      </c>
      <c r="AF383" s="5">
        <f t="shared" si="148"/>
        <v>4.4222222222222243</v>
      </c>
      <c r="AG383" s="5">
        <f t="shared" si="148"/>
        <v>47.94814814814815</v>
      </c>
      <c r="AH383" s="5">
        <f t="shared" si="148"/>
        <v>0</v>
      </c>
      <c r="AJ383" s="40" t="e">
        <f>#REF!</f>
        <v>#REF!</v>
      </c>
    </row>
    <row r="384" spans="1:36">
      <c r="A384" s="5">
        <f t="shared" si="90"/>
        <v>4719</v>
      </c>
      <c r="B384" s="5">
        <f t="shared" si="91"/>
        <v>183</v>
      </c>
      <c r="C384" s="5">
        <f t="shared" si="92"/>
        <v>18.170329670329672</v>
      </c>
      <c r="D384" s="5">
        <f t="shared" si="93"/>
        <v>-32.327106227106228</v>
      </c>
      <c r="E384" s="5">
        <f t="shared" si="94"/>
        <v>0</v>
      </c>
      <c r="F384" s="5">
        <f t="shared" si="95"/>
        <v>18.017171717171721</v>
      </c>
      <c r="G384" s="5">
        <f t="shared" si="96"/>
        <v>-58.108080808080814</v>
      </c>
      <c r="H384" s="5">
        <f t="shared" si="97"/>
        <v>0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5">
        <f>'Match Score and Team Input'!C184</f>
        <v>4719</v>
      </c>
      <c r="AB384" s="5">
        <v>183</v>
      </c>
      <c r="AC384" s="5">
        <f t="shared" ref="AC384:AH384" si="149">AC184</f>
        <v>18.170329670329672</v>
      </c>
      <c r="AD384" s="5">
        <f t="shared" si="149"/>
        <v>-32.327106227106228</v>
      </c>
      <c r="AE384" s="5">
        <f t="shared" si="149"/>
        <v>0</v>
      </c>
      <c r="AF384" s="5">
        <f t="shared" si="149"/>
        <v>18.017171717171721</v>
      </c>
      <c r="AG384" s="5">
        <f t="shared" si="149"/>
        <v>-58.108080808080814</v>
      </c>
      <c r="AH384" s="5">
        <f t="shared" si="149"/>
        <v>0</v>
      </c>
      <c r="AJ384" s="40" t="e">
        <f>#REF!</f>
        <v>#REF!</v>
      </c>
    </row>
    <row r="385" spans="1:36">
      <c r="A385" s="5">
        <f t="shared" si="90"/>
        <v>1011</v>
      </c>
      <c r="B385" s="5">
        <f t="shared" si="91"/>
        <v>184</v>
      </c>
      <c r="C385" s="5">
        <f t="shared" si="92"/>
        <v>10.433333333333337</v>
      </c>
      <c r="D385" s="5">
        <f t="shared" si="93"/>
        <v>11.425925925925924</v>
      </c>
      <c r="E385" s="5">
        <f t="shared" si="94"/>
        <v>0</v>
      </c>
      <c r="F385" s="5">
        <f t="shared" si="95"/>
        <v>5.3319088319088337</v>
      </c>
      <c r="G385" s="5">
        <f t="shared" si="96"/>
        <v>-3.4629629629629619</v>
      </c>
      <c r="H385" s="5">
        <f t="shared" si="97"/>
        <v>0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5">
        <f>'Match Score and Team Input'!C185</f>
        <v>1011</v>
      </c>
      <c r="AB385" s="5">
        <v>184</v>
      </c>
      <c r="AC385" s="5">
        <f t="shared" ref="AC385:AH385" si="150">AC185</f>
        <v>10.433333333333337</v>
      </c>
      <c r="AD385" s="5">
        <f t="shared" si="150"/>
        <v>11.425925925925924</v>
      </c>
      <c r="AE385" s="5">
        <f t="shared" si="150"/>
        <v>0</v>
      </c>
      <c r="AF385" s="5">
        <f t="shared" si="150"/>
        <v>5.3319088319088337</v>
      </c>
      <c r="AG385" s="5">
        <f t="shared" si="150"/>
        <v>-3.4629629629629619</v>
      </c>
      <c r="AH385" s="5">
        <f t="shared" si="150"/>
        <v>0</v>
      </c>
      <c r="AJ385" s="40" t="e">
        <f>#REF!</f>
        <v>#REF!</v>
      </c>
    </row>
    <row r="386" spans="1:36">
      <c r="A386" s="5">
        <f t="shared" si="90"/>
        <v>4991</v>
      </c>
      <c r="B386" s="5">
        <f t="shared" si="91"/>
        <v>185</v>
      </c>
      <c r="C386" s="5">
        <f t="shared" si="92"/>
        <v>29.6</v>
      </c>
      <c r="D386" s="5">
        <f t="shared" si="93"/>
        <v>75.833333333333329</v>
      </c>
      <c r="E386" s="5">
        <f t="shared" si="94"/>
        <v>100</v>
      </c>
      <c r="F386" s="5">
        <f t="shared" si="95"/>
        <v>-7.5381263616557774</v>
      </c>
      <c r="G386" s="5">
        <f t="shared" si="96"/>
        <v>-19.409803921568638</v>
      </c>
      <c r="H386" s="5">
        <f t="shared" si="97"/>
        <v>0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5">
        <f>'Match Score and Team Input'!C186</f>
        <v>4991</v>
      </c>
      <c r="AB386" s="5">
        <v>185</v>
      </c>
      <c r="AC386" s="5">
        <f t="shared" ref="AC386:AH386" si="151">AC186</f>
        <v>29.6</v>
      </c>
      <c r="AD386" s="5">
        <f t="shared" si="151"/>
        <v>75.833333333333329</v>
      </c>
      <c r="AE386" s="5">
        <f t="shared" si="151"/>
        <v>100</v>
      </c>
      <c r="AF386" s="5">
        <f t="shared" si="151"/>
        <v>-7.5381263616557774</v>
      </c>
      <c r="AG386" s="5">
        <f t="shared" si="151"/>
        <v>-19.409803921568638</v>
      </c>
      <c r="AH386" s="5">
        <f t="shared" si="151"/>
        <v>0</v>
      </c>
      <c r="AJ386" s="40" t="e">
        <f>#REF!</f>
        <v>#REF!</v>
      </c>
    </row>
    <row r="387" spans="1:36">
      <c r="A387" s="5">
        <f t="shared" si="90"/>
        <v>3103</v>
      </c>
      <c r="B387" s="5">
        <f t="shared" si="91"/>
        <v>186</v>
      </c>
      <c r="C387" s="5">
        <f t="shared" si="92"/>
        <v>35.138888888888886</v>
      </c>
      <c r="D387" s="5">
        <f t="shared" si="93"/>
        <v>44.561111111111103</v>
      </c>
      <c r="E387" s="5">
        <f t="shared" si="94"/>
        <v>0</v>
      </c>
      <c r="F387" s="5">
        <f t="shared" si="95"/>
        <v>22.166666666666664</v>
      </c>
      <c r="G387" s="5">
        <f t="shared" si="96"/>
        <v>37.885185185185179</v>
      </c>
      <c r="H387" s="5">
        <f t="shared" si="97"/>
        <v>0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5">
        <f>'Match Score and Team Input'!C187</f>
        <v>3103</v>
      </c>
      <c r="AB387" s="5">
        <v>186</v>
      </c>
      <c r="AC387" s="5">
        <f t="shared" ref="AC387:AH387" si="152">AC187</f>
        <v>35.138888888888886</v>
      </c>
      <c r="AD387" s="5">
        <f t="shared" si="152"/>
        <v>44.561111111111103</v>
      </c>
      <c r="AE387" s="5">
        <f t="shared" si="152"/>
        <v>0</v>
      </c>
      <c r="AF387" s="5">
        <f t="shared" si="152"/>
        <v>22.166666666666664</v>
      </c>
      <c r="AG387" s="5">
        <f t="shared" si="152"/>
        <v>37.885185185185179</v>
      </c>
      <c r="AH387" s="5">
        <f t="shared" si="152"/>
        <v>0</v>
      </c>
      <c r="AJ387" s="40" t="e">
        <f>#REF!</f>
        <v>#REF!</v>
      </c>
    </row>
    <row r="388" spans="1:36">
      <c r="A388" s="5">
        <f t="shared" si="90"/>
        <v>0</v>
      </c>
      <c r="B388" s="5">
        <f t="shared" si="91"/>
        <v>187</v>
      </c>
      <c r="C388" s="5" t="e">
        <f t="shared" si="92"/>
        <v>#N/A</v>
      </c>
      <c r="D388" s="5" t="e">
        <f t="shared" si="93"/>
        <v>#N/A</v>
      </c>
      <c r="E388" s="5">
        <f t="shared" si="94"/>
        <v>0</v>
      </c>
      <c r="F388" s="5" t="e">
        <f t="shared" si="95"/>
        <v>#N/A</v>
      </c>
      <c r="G388" s="5" t="e">
        <f t="shared" si="96"/>
        <v>#N/A</v>
      </c>
      <c r="H388" s="5">
        <f t="shared" si="97"/>
        <v>0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5">
        <f>'Match Score and Team Input'!C188</f>
        <v>0</v>
      </c>
      <c r="AB388" s="5">
        <v>187</v>
      </c>
      <c r="AC388" s="5" t="e">
        <f t="shared" ref="AC388:AH388" si="153">AC188</f>
        <v>#N/A</v>
      </c>
      <c r="AD388" s="5" t="e">
        <f t="shared" si="153"/>
        <v>#N/A</v>
      </c>
      <c r="AE388" s="5">
        <f t="shared" si="153"/>
        <v>0</v>
      </c>
      <c r="AF388" s="5" t="e">
        <f t="shared" si="153"/>
        <v>#N/A</v>
      </c>
      <c r="AG388" s="5" t="e">
        <f t="shared" si="153"/>
        <v>#N/A</v>
      </c>
      <c r="AH388" s="5">
        <f t="shared" si="153"/>
        <v>0</v>
      </c>
      <c r="AJ388" s="40" t="e">
        <f>#REF!</f>
        <v>#REF!</v>
      </c>
    </row>
    <row r="389" spans="1:36">
      <c r="A389" s="5">
        <f t="shared" si="90"/>
        <v>0</v>
      </c>
      <c r="B389" s="5">
        <f t="shared" si="91"/>
        <v>188</v>
      </c>
      <c r="C389" s="5" t="e">
        <f t="shared" si="92"/>
        <v>#N/A</v>
      </c>
      <c r="D389" s="5" t="e">
        <f t="shared" si="93"/>
        <v>#N/A</v>
      </c>
      <c r="E389" s="5">
        <f t="shared" si="94"/>
        <v>0</v>
      </c>
      <c r="F389" s="5" t="e">
        <f t="shared" si="95"/>
        <v>#N/A</v>
      </c>
      <c r="G389" s="5" t="e">
        <f t="shared" si="96"/>
        <v>#N/A</v>
      </c>
      <c r="H389" s="5">
        <f t="shared" si="97"/>
        <v>0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5">
        <f>'Match Score and Team Input'!C189</f>
        <v>0</v>
      </c>
      <c r="AB389" s="5">
        <v>188</v>
      </c>
      <c r="AC389" s="5" t="e">
        <f t="shared" ref="AC389:AH389" si="154">AC189</f>
        <v>#N/A</v>
      </c>
      <c r="AD389" s="5" t="e">
        <f t="shared" si="154"/>
        <v>#N/A</v>
      </c>
      <c r="AE389" s="5">
        <f t="shared" si="154"/>
        <v>0</v>
      </c>
      <c r="AF389" s="5" t="e">
        <f t="shared" si="154"/>
        <v>#N/A</v>
      </c>
      <c r="AG389" s="5" t="e">
        <f t="shared" si="154"/>
        <v>#N/A</v>
      </c>
      <c r="AH389" s="5">
        <f t="shared" si="154"/>
        <v>0</v>
      </c>
      <c r="AJ389" s="40" t="e">
        <f>#REF!</f>
        <v>#REF!</v>
      </c>
    </row>
    <row r="390" spans="1:36">
      <c r="A390" s="5">
        <f t="shared" si="90"/>
        <v>0</v>
      </c>
      <c r="B390" s="5">
        <f t="shared" si="91"/>
        <v>189</v>
      </c>
      <c r="C390" s="5" t="e">
        <f t="shared" si="92"/>
        <v>#N/A</v>
      </c>
      <c r="D390" s="5" t="e">
        <f t="shared" si="93"/>
        <v>#N/A</v>
      </c>
      <c r="E390" s="5">
        <f t="shared" si="94"/>
        <v>0</v>
      </c>
      <c r="F390" s="5" t="e">
        <f t="shared" si="95"/>
        <v>#N/A</v>
      </c>
      <c r="G390" s="5" t="e">
        <f t="shared" si="96"/>
        <v>#N/A</v>
      </c>
      <c r="H390" s="5">
        <f t="shared" si="97"/>
        <v>0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5">
        <f>'Match Score and Team Input'!C190</f>
        <v>0</v>
      </c>
      <c r="AB390" s="5">
        <v>189</v>
      </c>
      <c r="AC390" s="5" t="e">
        <f t="shared" ref="AC390:AH390" si="155">AC190</f>
        <v>#N/A</v>
      </c>
      <c r="AD390" s="5" t="e">
        <f t="shared" si="155"/>
        <v>#N/A</v>
      </c>
      <c r="AE390" s="5">
        <f t="shared" si="155"/>
        <v>0</v>
      </c>
      <c r="AF390" s="5" t="e">
        <f t="shared" si="155"/>
        <v>#N/A</v>
      </c>
      <c r="AG390" s="5" t="e">
        <f t="shared" si="155"/>
        <v>#N/A</v>
      </c>
      <c r="AH390" s="5">
        <f t="shared" si="155"/>
        <v>0</v>
      </c>
      <c r="AJ390" s="40" t="e">
        <f>#REF!</f>
        <v>#REF!</v>
      </c>
    </row>
    <row r="391" spans="1:36">
      <c r="A391" s="5">
        <f t="shared" si="90"/>
        <v>0</v>
      </c>
      <c r="B391" s="5">
        <f t="shared" si="91"/>
        <v>190</v>
      </c>
      <c r="C391" s="5" t="e">
        <f t="shared" si="92"/>
        <v>#N/A</v>
      </c>
      <c r="D391" s="5" t="e">
        <f t="shared" si="93"/>
        <v>#N/A</v>
      </c>
      <c r="E391" s="5">
        <f t="shared" si="94"/>
        <v>0</v>
      </c>
      <c r="F391" s="5" t="e">
        <f t="shared" si="95"/>
        <v>#N/A</v>
      </c>
      <c r="G391" s="5" t="e">
        <f t="shared" si="96"/>
        <v>#N/A</v>
      </c>
      <c r="H391" s="5">
        <f t="shared" si="97"/>
        <v>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5">
        <f>'Match Score and Team Input'!C191</f>
        <v>0</v>
      </c>
      <c r="AB391" s="5">
        <v>190</v>
      </c>
      <c r="AC391" s="5" t="e">
        <f t="shared" ref="AC391:AH391" si="156">AC191</f>
        <v>#N/A</v>
      </c>
      <c r="AD391" s="5" t="e">
        <f t="shared" si="156"/>
        <v>#N/A</v>
      </c>
      <c r="AE391" s="5">
        <f t="shared" si="156"/>
        <v>0</v>
      </c>
      <c r="AF391" s="5" t="e">
        <f t="shared" si="156"/>
        <v>#N/A</v>
      </c>
      <c r="AG391" s="5" t="e">
        <f t="shared" si="156"/>
        <v>#N/A</v>
      </c>
      <c r="AH391" s="5">
        <f t="shared" si="156"/>
        <v>0</v>
      </c>
      <c r="AJ391" s="40" t="e">
        <f>#REF!</f>
        <v>#REF!</v>
      </c>
    </row>
    <row r="392" spans="1:36">
      <c r="A392" s="5">
        <f t="shared" si="90"/>
        <v>0</v>
      </c>
      <c r="B392" s="5">
        <f t="shared" si="91"/>
        <v>191</v>
      </c>
      <c r="C392" s="5" t="e">
        <f t="shared" si="92"/>
        <v>#N/A</v>
      </c>
      <c r="D392" s="5" t="e">
        <f t="shared" si="93"/>
        <v>#N/A</v>
      </c>
      <c r="E392" s="5">
        <f t="shared" si="94"/>
        <v>0</v>
      </c>
      <c r="F392" s="5" t="e">
        <f t="shared" si="95"/>
        <v>#N/A</v>
      </c>
      <c r="G392" s="5" t="e">
        <f t="shared" si="96"/>
        <v>#N/A</v>
      </c>
      <c r="H392" s="5">
        <f t="shared" si="97"/>
        <v>0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5">
        <f>'Match Score and Team Input'!C192</f>
        <v>0</v>
      </c>
      <c r="AB392" s="5">
        <v>191</v>
      </c>
      <c r="AC392" s="5" t="e">
        <f t="shared" ref="AC392:AH392" si="157">AC192</f>
        <v>#N/A</v>
      </c>
      <c r="AD392" s="5" t="e">
        <f t="shared" si="157"/>
        <v>#N/A</v>
      </c>
      <c r="AE392" s="5">
        <f t="shared" si="157"/>
        <v>0</v>
      </c>
      <c r="AF392" s="5" t="e">
        <f t="shared" si="157"/>
        <v>#N/A</v>
      </c>
      <c r="AG392" s="5" t="e">
        <f t="shared" si="157"/>
        <v>#N/A</v>
      </c>
      <c r="AH392" s="5">
        <f t="shared" si="157"/>
        <v>0</v>
      </c>
      <c r="AJ392" s="40" t="e">
        <f>#REF!</f>
        <v>#REF!</v>
      </c>
    </row>
    <row r="393" spans="1:36">
      <c r="A393" s="5">
        <f t="shared" si="90"/>
        <v>0</v>
      </c>
      <c r="B393" s="5">
        <f t="shared" si="91"/>
        <v>192</v>
      </c>
      <c r="C393" s="5" t="e">
        <f t="shared" si="92"/>
        <v>#N/A</v>
      </c>
      <c r="D393" s="5" t="e">
        <f t="shared" si="93"/>
        <v>#N/A</v>
      </c>
      <c r="E393" s="5">
        <f t="shared" si="94"/>
        <v>0</v>
      </c>
      <c r="F393" s="5" t="e">
        <f t="shared" si="95"/>
        <v>#N/A</v>
      </c>
      <c r="G393" s="5" t="e">
        <f t="shared" si="96"/>
        <v>#N/A</v>
      </c>
      <c r="H393" s="5">
        <f t="shared" si="97"/>
        <v>0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5">
        <f>'Match Score and Team Input'!C193</f>
        <v>0</v>
      </c>
      <c r="AB393" s="5">
        <v>192</v>
      </c>
      <c r="AC393" s="5" t="e">
        <f t="shared" ref="AC393:AH393" si="158">AC193</f>
        <v>#N/A</v>
      </c>
      <c r="AD393" s="5" t="e">
        <f t="shared" si="158"/>
        <v>#N/A</v>
      </c>
      <c r="AE393" s="5">
        <f t="shared" si="158"/>
        <v>0</v>
      </c>
      <c r="AF393" s="5" t="e">
        <f t="shared" si="158"/>
        <v>#N/A</v>
      </c>
      <c r="AG393" s="5" t="e">
        <f t="shared" si="158"/>
        <v>#N/A</v>
      </c>
      <c r="AH393" s="5">
        <f t="shared" si="158"/>
        <v>0</v>
      </c>
      <c r="AJ393" s="40" t="e">
        <f>#REF!</f>
        <v>#REF!</v>
      </c>
    </row>
    <row r="394" spans="1:36">
      <c r="A394" s="5">
        <f t="shared" si="90"/>
        <v>0</v>
      </c>
      <c r="B394" s="5">
        <f t="shared" si="91"/>
        <v>193</v>
      </c>
      <c r="C394" s="5" t="e">
        <f t="shared" si="92"/>
        <v>#N/A</v>
      </c>
      <c r="D394" s="5" t="e">
        <f t="shared" si="93"/>
        <v>#N/A</v>
      </c>
      <c r="E394" s="5">
        <f t="shared" si="94"/>
        <v>0</v>
      </c>
      <c r="F394" s="5" t="e">
        <f t="shared" si="95"/>
        <v>#N/A</v>
      </c>
      <c r="G394" s="5" t="e">
        <f t="shared" si="96"/>
        <v>#N/A</v>
      </c>
      <c r="H394" s="5">
        <f t="shared" si="97"/>
        <v>0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5">
        <f>'Match Score and Team Input'!C194</f>
        <v>0</v>
      </c>
      <c r="AB394" s="5">
        <v>193</v>
      </c>
      <c r="AC394" s="5" t="e">
        <f t="shared" ref="AC394:AH394" si="159">AC194</f>
        <v>#N/A</v>
      </c>
      <c r="AD394" s="5" t="e">
        <f t="shared" si="159"/>
        <v>#N/A</v>
      </c>
      <c r="AE394" s="5">
        <f t="shared" si="159"/>
        <v>0</v>
      </c>
      <c r="AF394" s="5" t="e">
        <f t="shared" si="159"/>
        <v>#N/A</v>
      </c>
      <c r="AG394" s="5" t="e">
        <f t="shared" si="159"/>
        <v>#N/A</v>
      </c>
      <c r="AH394" s="5">
        <f t="shared" si="159"/>
        <v>0</v>
      </c>
      <c r="AJ394" s="40" t="e">
        <f>#REF!</f>
        <v>#REF!</v>
      </c>
    </row>
    <row r="395" spans="1:36">
      <c r="A395" s="5">
        <f t="shared" si="90"/>
        <v>0</v>
      </c>
      <c r="B395" s="5">
        <f t="shared" si="91"/>
        <v>194</v>
      </c>
      <c r="C395" s="5" t="e">
        <f t="shared" si="92"/>
        <v>#N/A</v>
      </c>
      <c r="D395" s="5" t="e">
        <f t="shared" si="93"/>
        <v>#N/A</v>
      </c>
      <c r="E395" s="5">
        <f t="shared" si="94"/>
        <v>0</v>
      </c>
      <c r="F395" s="5" t="e">
        <f t="shared" si="95"/>
        <v>#N/A</v>
      </c>
      <c r="G395" s="5" t="e">
        <f t="shared" si="96"/>
        <v>#N/A</v>
      </c>
      <c r="H395" s="5">
        <f t="shared" si="97"/>
        <v>0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5">
        <f>'Match Score and Team Input'!C195</f>
        <v>0</v>
      </c>
      <c r="AB395" s="5">
        <v>194</v>
      </c>
      <c r="AC395" s="5" t="e">
        <f t="shared" ref="AC395:AH395" si="160">AC195</f>
        <v>#N/A</v>
      </c>
      <c r="AD395" s="5" t="e">
        <f t="shared" si="160"/>
        <v>#N/A</v>
      </c>
      <c r="AE395" s="5">
        <f t="shared" si="160"/>
        <v>0</v>
      </c>
      <c r="AF395" s="5" t="e">
        <f t="shared" si="160"/>
        <v>#N/A</v>
      </c>
      <c r="AG395" s="5" t="e">
        <f t="shared" si="160"/>
        <v>#N/A</v>
      </c>
      <c r="AH395" s="5">
        <f t="shared" si="160"/>
        <v>0</v>
      </c>
      <c r="AJ395" s="40" t="e">
        <f>#REF!</f>
        <v>#REF!</v>
      </c>
    </row>
    <row r="396" spans="1:36">
      <c r="A396" s="5">
        <f t="shared" si="90"/>
        <v>0</v>
      </c>
      <c r="B396" s="5">
        <f t="shared" si="91"/>
        <v>195</v>
      </c>
      <c r="C396" s="5" t="e">
        <f t="shared" si="92"/>
        <v>#N/A</v>
      </c>
      <c r="D396" s="5" t="e">
        <f t="shared" si="93"/>
        <v>#N/A</v>
      </c>
      <c r="E396" s="5">
        <f t="shared" si="94"/>
        <v>0</v>
      </c>
      <c r="F396" s="5" t="e">
        <f t="shared" si="95"/>
        <v>#N/A</v>
      </c>
      <c r="G396" s="5" t="e">
        <f t="shared" si="96"/>
        <v>#N/A</v>
      </c>
      <c r="H396" s="5">
        <f t="shared" si="97"/>
        <v>0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5">
        <f>'Match Score and Team Input'!C196</f>
        <v>0</v>
      </c>
      <c r="AB396" s="5">
        <v>195</v>
      </c>
      <c r="AC396" s="5" t="e">
        <f t="shared" ref="AC396:AH396" si="161">AC196</f>
        <v>#N/A</v>
      </c>
      <c r="AD396" s="5" t="e">
        <f t="shared" si="161"/>
        <v>#N/A</v>
      </c>
      <c r="AE396" s="5">
        <f t="shared" si="161"/>
        <v>0</v>
      </c>
      <c r="AF396" s="5" t="e">
        <f t="shared" si="161"/>
        <v>#N/A</v>
      </c>
      <c r="AG396" s="5" t="e">
        <f t="shared" si="161"/>
        <v>#N/A</v>
      </c>
      <c r="AH396" s="5">
        <f t="shared" si="161"/>
        <v>0</v>
      </c>
      <c r="AJ396" s="40" t="e">
        <f>#REF!</f>
        <v>#REF!</v>
      </c>
    </row>
    <row r="397" spans="1:36">
      <c r="A397" s="5">
        <f t="shared" ref="A397:A460" si="162">AA397</f>
        <v>0</v>
      </c>
      <c r="B397" s="5">
        <f t="shared" ref="B397:B460" si="163">AB397</f>
        <v>196</v>
      </c>
      <c r="C397" s="5" t="e">
        <f t="shared" ref="C397:C460" si="164">AC397</f>
        <v>#N/A</v>
      </c>
      <c r="D397" s="5" t="e">
        <f t="shared" ref="D397:D460" si="165">AD397</f>
        <v>#N/A</v>
      </c>
      <c r="E397" s="5">
        <f t="shared" ref="E397:E460" si="166">AE397</f>
        <v>0</v>
      </c>
      <c r="F397" s="5" t="e">
        <f t="shared" ref="F397:F460" si="167">AF397</f>
        <v>#N/A</v>
      </c>
      <c r="G397" s="5" t="e">
        <f t="shared" ref="G397:G460" si="168">AG397</f>
        <v>#N/A</v>
      </c>
      <c r="H397" s="5">
        <f t="shared" ref="H397:H460" si="169">AH397</f>
        <v>0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5">
        <f>'Match Score and Team Input'!C197</f>
        <v>0</v>
      </c>
      <c r="AB397" s="5">
        <v>196</v>
      </c>
      <c r="AC397" s="5" t="e">
        <f t="shared" ref="AC397:AH397" si="170">AC197</f>
        <v>#N/A</v>
      </c>
      <c r="AD397" s="5" t="e">
        <f t="shared" si="170"/>
        <v>#N/A</v>
      </c>
      <c r="AE397" s="5">
        <f t="shared" si="170"/>
        <v>0</v>
      </c>
      <c r="AF397" s="5" t="e">
        <f t="shared" si="170"/>
        <v>#N/A</v>
      </c>
      <c r="AG397" s="5" t="e">
        <f t="shared" si="170"/>
        <v>#N/A</v>
      </c>
      <c r="AH397" s="5">
        <f t="shared" si="170"/>
        <v>0</v>
      </c>
      <c r="AJ397" s="40" t="e">
        <f>#REF!</f>
        <v>#REF!</v>
      </c>
    </row>
    <row r="398" spans="1:36">
      <c r="A398" s="5">
        <f t="shared" si="162"/>
        <v>0</v>
      </c>
      <c r="B398" s="5">
        <f t="shared" si="163"/>
        <v>197</v>
      </c>
      <c r="C398" s="5" t="e">
        <f t="shared" si="164"/>
        <v>#N/A</v>
      </c>
      <c r="D398" s="5" t="e">
        <f t="shared" si="165"/>
        <v>#N/A</v>
      </c>
      <c r="E398" s="5">
        <f t="shared" si="166"/>
        <v>0</v>
      </c>
      <c r="F398" s="5" t="e">
        <f t="shared" si="167"/>
        <v>#N/A</v>
      </c>
      <c r="G398" s="5" t="e">
        <f t="shared" si="168"/>
        <v>#N/A</v>
      </c>
      <c r="H398" s="5">
        <f t="shared" si="169"/>
        <v>0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5">
        <f>'Match Score and Team Input'!C198</f>
        <v>0</v>
      </c>
      <c r="AB398" s="5">
        <v>197</v>
      </c>
      <c r="AC398" s="5" t="e">
        <f t="shared" ref="AC398:AH398" si="171">AC198</f>
        <v>#N/A</v>
      </c>
      <c r="AD398" s="5" t="e">
        <f t="shared" si="171"/>
        <v>#N/A</v>
      </c>
      <c r="AE398" s="5">
        <f t="shared" si="171"/>
        <v>0</v>
      </c>
      <c r="AF398" s="5" t="e">
        <f t="shared" si="171"/>
        <v>#N/A</v>
      </c>
      <c r="AG398" s="5" t="e">
        <f t="shared" si="171"/>
        <v>#N/A</v>
      </c>
      <c r="AH398" s="5">
        <f t="shared" si="171"/>
        <v>0</v>
      </c>
      <c r="AJ398" s="40" t="e">
        <f>#REF!</f>
        <v>#REF!</v>
      </c>
    </row>
    <row r="399" spans="1:36">
      <c r="A399" s="5">
        <f t="shared" si="162"/>
        <v>0</v>
      </c>
      <c r="B399" s="5">
        <f t="shared" si="163"/>
        <v>198</v>
      </c>
      <c r="C399" s="5" t="e">
        <f t="shared" si="164"/>
        <v>#N/A</v>
      </c>
      <c r="D399" s="5" t="e">
        <f t="shared" si="165"/>
        <v>#N/A</v>
      </c>
      <c r="E399" s="5">
        <f t="shared" si="166"/>
        <v>0</v>
      </c>
      <c r="F399" s="5" t="e">
        <f t="shared" si="167"/>
        <v>#N/A</v>
      </c>
      <c r="G399" s="5" t="e">
        <f t="shared" si="168"/>
        <v>#N/A</v>
      </c>
      <c r="H399" s="5">
        <f t="shared" si="169"/>
        <v>0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5">
        <f>'Match Score and Team Input'!C199</f>
        <v>0</v>
      </c>
      <c r="AB399" s="5">
        <v>198</v>
      </c>
      <c r="AC399" s="5" t="e">
        <f t="shared" ref="AC399:AH399" si="172">AC199</f>
        <v>#N/A</v>
      </c>
      <c r="AD399" s="5" t="e">
        <f t="shared" si="172"/>
        <v>#N/A</v>
      </c>
      <c r="AE399" s="5">
        <f t="shared" si="172"/>
        <v>0</v>
      </c>
      <c r="AF399" s="5" t="e">
        <f t="shared" si="172"/>
        <v>#N/A</v>
      </c>
      <c r="AG399" s="5" t="e">
        <f t="shared" si="172"/>
        <v>#N/A</v>
      </c>
      <c r="AH399" s="5">
        <f t="shared" si="172"/>
        <v>0</v>
      </c>
      <c r="AJ399" s="40" t="e">
        <f>#REF!</f>
        <v>#REF!</v>
      </c>
    </row>
    <row r="400" spans="1:36">
      <c r="A400" s="5">
        <f t="shared" si="162"/>
        <v>0</v>
      </c>
      <c r="B400" s="5">
        <f t="shared" si="163"/>
        <v>199</v>
      </c>
      <c r="C400" s="5" t="e">
        <f t="shared" si="164"/>
        <v>#N/A</v>
      </c>
      <c r="D400" s="5" t="e">
        <f t="shared" si="165"/>
        <v>#N/A</v>
      </c>
      <c r="E400" s="5">
        <f t="shared" si="166"/>
        <v>0</v>
      </c>
      <c r="F400" s="5" t="e">
        <f t="shared" si="167"/>
        <v>#N/A</v>
      </c>
      <c r="G400" s="5" t="e">
        <f t="shared" si="168"/>
        <v>#N/A</v>
      </c>
      <c r="H400" s="5">
        <f t="shared" si="169"/>
        <v>0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5">
        <f>'Match Score and Team Input'!C200</f>
        <v>0</v>
      </c>
      <c r="AB400" s="5">
        <v>199</v>
      </c>
      <c r="AC400" s="5" t="e">
        <f t="shared" ref="AC400:AH400" si="173">AC200</f>
        <v>#N/A</v>
      </c>
      <c r="AD400" s="5" t="e">
        <f t="shared" si="173"/>
        <v>#N/A</v>
      </c>
      <c r="AE400" s="5">
        <f t="shared" si="173"/>
        <v>0</v>
      </c>
      <c r="AF400" s="5" t="e">
        <f t="shared" si="173"/>
        <v>#N/A</v>
      </c>
      <c r="AG400" s="5" t="e">
        <f t="shared" si="173"/>
        <v>#N/A</v>
      </c>
      <c r="AH400" s="5">
        <f t="shared" si="173"/>
        <v>0</v>
      </c>
      <c r="AJ400" s="40" t="e">
        <f>#REF!</f>
        <v>#REF!</v>
      </c>
    </row>
    <row r="401" spans="1:36">
      <c r="A401" s="5">
        <f t="shared" si="162"/>
        <v>0</v>
      </c>
      <c r="B401" s="5">
        <f t="shared" si="163"/>
        <v>200</v>
      </c>
      <c r="C401" s="5" t="e">
        <f t="shared" si="164"/>
        <v>#N/A</v>
      </c>
      <c r="D401" s="5" t="e">
        <f t="shared" si="165"/>
        <v>#N/A</v>
      </c>
      <c r="E401" s="5">
        <f t="shared" si="166"/>
        <v>0</v>
      </c>
      <c r="F401" s="5" t="e">
        <f t="shared" si="167"/>
        <v>#N/A</v>
      </c>
      <c r="G401" s="5" t="e">
        <f t="shared" si="168"/>
        <v>#N/A</v>
      </c>
      <c r="H401" s="5">
        <f t="shared" si="169"/>
        <v>0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5">
        <f>'Match Score and Team Input'!C201</f>
        <v>0</v>
      </c>
      <c r="AB401" s="5">
        <v>200</v>
      </c>
      <c r="AC401" s="5" t="e">
        <f t="shared" ref="AC401:AH401" si="174">AC201</f>
        <v>#N/A</v>
      </c>
      <c r="AD401" s="5" t="e">
        <f t="shared" si="174"/>
        <v>#N/A</v>
      </c>
      <c r="AE401" s="5">
        <f t="shared" si="174"/>
        <v>0</v>
      </c>
      <c r="AF401" s="5" t="e">
        <f t="shared" si="174"/>
        <v>#N/A</v>
      </c>
      <c r="AG401" s="5" t="e">
        <f t="shared" si="174"/>
        <v>#N/A</v>
      </c>
      <c r="AH401" s="5">
        <f t="shared" si="174"/>
        <v>0</v>
      </c>
      <c r="AJ401" s="40" t="e">
        <f>#REF!</f>
        <v>#REF!</v>
      </c>
    </row>
    <row r="402" spans="1:36">
      <c r="A402" s="5">
        <f t="shared" si="162"/>
        <v>2481</v>
      </c>
      <c r="B402" s="5">
        <f t="shared" si="163"/>
        <v>1</v>
      </c>
      <c r="C402" s="5">
        <f t="shared" si="164"/>
        <v>-6.8518518518518547</v>
      </c>
      <c r="D402" s="5">
        <f t="shared" si="165"/>
        <v>-31.296296296296305</v>
      </c>
      <c r="E402" s="5">
        <f t="shared" si="166"/>
        <v>0</v>
      </c>
      <c r="F402" s="5">
        <f t="shared" si="167"/>
        <v>-14.150326797385617</v>
      </c>
      <c r="G402" s="5">
        <f t="shared" si="168"/>
        <v>37.81808278867102</v>
      </c>
      <c r="H402" s="5">
        <f t="shared" si="169"/>
        <v>0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5">
        <f>'Match Score and Team Input'!D2</f>
        <v>2481</v>
      </c>
      <c r="AB402" s="5">
        <v>1</v>
      </c>
      <c r="AC402" s="5">
        <f t="shared" ref="AC402:AH411" si="175">AC202</f>
        <v>-6.8518518518518547</v>
      </c>
      <c r="AD402" s="5">
        <f t="shared" si="175"/>
        <v>-31.296296296296305</v>
      </c>
      <c r="AE402" s="5">
        <f t="shared" si="175"/>
        <v>0</v>
      </c>
      <c r="AF402" s="5">
        <f t="shared" si="175"/>
        <v>-14.150326797385617</v>
      </c>
      <c r="AG402" s="5">
        <f t="shared" si="175"/>
        <v>37.81808278867102</v>
      </c>
      <c r="AH402" s="5">
        <f t="shared" si="175"/>
        <v>0</v>
      </c>
      <c r="AJ402" s="40" t="e">
        <f>#REF!</f>
        <v>#REF!</v>
      </c>
    </row>
    <row r="403" spans="1:36">
      <c r="A403" s="5">
        <f t="shared" si="162"/>
        <v>2481</v>
      </c>
      <c r="B403" s="5">
        <f t="shared" si="163"/>
        <v>2</v>
      </c>
      <c r="C403" s="5">
        <f t="shared" si="164"/>
        <v>-6.8518518518518547</v>
      </c>
      <c r="D403" s="5">
        <f t="shared" si="165"/>
        <v>-1.2962962962963047</v>
      </c>
      <c r="E403" s="5">
        <f t="shared" si="166"/>
        <v>90</v>
      </c>
      <c r="F403" s="5">
        <f t="shared" si="167"/>
        <v>5.8496732026143832</v>
      </c>
      <c r="G403" s="5">
        <f t="shared" si="168"/>
        <v>46.81808278867102</v>
      </c>
      <c r="H403" s="5">
        <f t="shared" si="169"/>
        <v>0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5">
        <f>'Match Score and Team Input'!D3</f>
        <v>2481</v>
      </c>
      <c r="AB403" s="5">
        <v>2</v>
      </c>
      <c r="AC403" s="5">
        <f t="shared" si="175"/>
        <v>-6.8518518518518547</v>
      </c>
      <c r="AD403" s="5">
        <f t="shared" si="175"/>
        <v>-1.2962962962963047</v>
      </c>
      <c r="AE403" s="5">
        <f t="shared" si="175"/>
        <v>90</v>
      </c>
      <c r="AF403" s="5">
        <f t="shared" si="175"/>
        <v>5.8496732026143832</v>
      </c>
      <c r="AG403" s="5">
        <f t="shared" si="175"/>
        <v>46.81808278867102</v>
      </c>
      <c r="AH403" s="5">
        <f t="shared" si="175"/>
        <v>0</v>
      </c>
      <c r="AJ403" s="40" t="e">
        <f>#REF!</f>
        <v>#REF!</v>
      </c>
    </row>
    <row r="404" spans="1:36">
      <c r="A404" s="5">
        <f t="shared" si="162"/>
        <v>2481</v>
      </c>
      <c r="B404" s="5">
        <f t="shared" si="163"/>
        <v>3</v>
      </c>
      <c r="C404" s="5">
        <f t="shared" si="164"/>
        <v>-6.8518518518518547</v>
      </c>
      <c r="D404" s="5">
        <f t="shared" si="165"/>
        <v>-81.296296296296305</v>
      </c>
      <c r="E404" s="5">
        <f t="shared" si="166"/>
        <v>0</v>
      </c>
      <c r="F404" s="5">
        <f t="shared" si="167"/>
        <v>26.996732026143789</v>
      </c>
      <c r="G404" s="5">
        <f t="shared" si="168"/>
        <v>61.419389978213502</v>
      </c>
      <c r="H404" s="5">
        <f t="shared" si="169"/>
        <v>0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5">
        <f>'Match Score and Team Input'!D4</f>
        <v>2481</v>
      </c>
      <c r="AB404" s="5">
        <v>3</v>
      </c>
      <c r="AC404" s="5">
        <f t="shared" si="175"/>
        <v>-6.8518518518518547</v>
      </c>
      <c r="AD404" s="5">
        <f t="shared" si="175"/>
        <v>-81.296296296296305</v>
      </c>
      <c r="AE404" s="5">
        <f t="shared" si="175"/>
        <v>0</v>
      </c>
      <c r="AF404" s="5">
        <f t="shared" si="175"/>
        <v>26.996732026143789</v>
      </c>
      <c r="AG404" s="5">
        <f t="shared" si="175"/>
        <v>61.419389978213502</v>
      </c>
      <c r="AH404" s="5">
        <f t="shared" si="175"/>
        <v>0</v>
      </c>
      <c r="AJ404" s="40" t="e">
        <f>#REF!</f>
        <v>#REF!</v>
      </c>
    </row>
    <row r="405" spans="1:36">
      <c r="A405" s="5">
        <f t="shared" si="162"/>
        <v>1153</v>
      </c>
      <c r="B405" s="5">
        <f t="shared" si="163"/>
        <v>4</v>
      </c>
      <c r="C405" s="5">
        <f t="shared" si="164"/>
        <v>-13.003267973856211</v>
      </c>
      <c r="D405" s="5">
        <f t="shared" si="165"/>
        <v>-37.580610021786498</v>
      </c>
      <c r="E405" s="5">
        <f t="shared" si="166"/>
        <v>0</v>
      </c>
      <c r="F405" s="5">
        <f t="shared" si="167"/>
        <v>-14.602106227106233</v>
      </c>
      <c r="G405" s="5">
        <f t="shared" si="168"/>
        <v>9.0979853479853432</v>
      </c>
      <c r="H405" s="5">
        <f t="shared" si="169"/>
        <v>0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5">
        <f>'Match Score and Team Input'!D5</f>
        <v>1153</v>
      </c>
      <c r="AB405" s="5">
        <v>4</v>
      </c>
      <c r="AC405" s="5">
        <f t="shared" si="175"/>
        <v>-13.003267973856211</v>
      </c>
      <c r="AD405" s="5">
        <f t="shared" si="175"/>
        <v>-37.580610021786498</v>
      </c>
      <c r="AE405" s="5">
        <f t="shared" si="175"/>
        <v>0</v>
      </c>
      <c r="AF405" s="5">
        <f t="shared" si="175"/>
        <v>-14.602106227106233</v>
      </c>
      <c r="AG405" s="5">
        <f t="shared" si="175"/>
        <v>9.0979853479853432</v>
      </c>
      <c r="AH405" s="5">
        <f t="shared" si="175"/>
        <v>0</v>
      </c>
      <c r="AJ405" s="40" t="e">
        <f>#REF!</f>
        <v>#REF!</v>
      </c>
    </row>
    <row r="406" spans="1:36">
      <c r="A406" s="5">
        <f t="shared" si="162"/>
        <v>1153</v>
      </c>
      <c r="B406" s="5">
        <f t="shared" si="163"/>
        <v>5</v>
      </c>
      <c r="C406" s="5">
        <f t="shared" si="164"/>
        <v>-13.003267973856211</v>
      </c>
      <c r="D406" s="5">
        <f t="shared" si="165"/>
        <v>12.419389978213502</v>
      </c>
      <c r="E406" s="5">
        <f t="shared" si="166"/>
        <v>50</v>
      </c>
      <c r="F406" s="5">
        <f t="shared" si="167"/>
        <v>20.397893772893767</v>
      </c>
      <c r="G406" s="5">
        <f t="shared" si="168"/>
        <v>-3.9020146520146568</v>
      </c>
      <c r="H406" s="5">
        <f t="shared" si="169"/>
        <v>0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5">
        <f>'Match Score and Team Input'!D6</f>
        <v>1153</v>
      </c>
      <c r="AB406" s="5">
        <v>5</v>
      </c>
      <c r="AC406" s="5">
        <f t="shared" si="175"/>
        <v>-13.003267973856211</v>
      </c>
      <c r="AD406" s="5">
        <f t="shared" si="175"/>
        <v>12.419389978213502</v>
      </c>
      <c r="AE406" s="5">
        <f t="shared" si="175"/>
        <v>50</v>
      </c>
      <c r="AF406" s="5">
        <f t="shared" si="175"/>
        <v>20.397893772893767</v>
      </c>
      <c r="AG406" s="5">
        <f t="shared" si="175"/>
        <v>-3.9020146520146568</v>
      </c>
      <c r="AH406" s="5">
        <f t="shared" si="175"/>
        <v>0</v>
      </c>
      <c r="AJ406" s="40" t="e">
        <f>#REF!</f>
        <v>#REF!</v>
      </c>
    </row>
    <row r="407" spans="1:36">
      <c r="A407" s="5">
        <f t="shared" si="162"/>
        <v>558</v>
      </c>
      <c r="B407" s="5">
        <f t="shared" si="163"/>
        <v>6</v>
      </c>
      <c r="C407" s="5">
        <f t="shared" si="164"/>
        <v>19.439393939393945</v>
      </c>
      <c r="D407" s="5">
        <f t="shared" si="165"/>
        <v>58.850649350649348</v>
      </c>
      <c r="E407" s="5">
        <f t="shared" si="166"/>
        <v>0</v>
      </c>
      <c r="F407" s="5">
        <f t="shared" si="167"/>
        <v>13.148148148148145</v>
      </c>
      <c r="G407" s="5">
        <f t="shared" si="168"/>
        <v>8.7037037037036953</v>
      </c>
      <c r="H407" s="5">
        <f t="shared" si="169"/>
        <v>50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5">
        <f>'Match Score and Team Input'!D7</f>
        <v>558</v>
      </c>
      <c r="AB407" s="5">
        <v>6</v>
      </c>
      <c r="AC407" s="5">
        <f t="shared" si="175"/>
        <v>19.439393939393945</v>
      </c>
      <c r="AD407" s="5">
        <f t="shared" si="175"/>
        <v>58.850649350649348</v>
      </c>
      <c r="AE407" s="5">
        <f t="shared" si="175"/>
        <v>0</v>
      </c>
      <c r="AF407" s="5">
        <f t="shared" si="175"/>
        <v>13.148148148148145</v>
      </c>
      <c r="AG407" s="5">
        <f t="shared" si="175"/>
        <v>8.7037037037036953</v>
      </c>
      <c r="AH407" s="5">
        <f t="shared" si="175"/>
        <v>50</v>
      </c>
      <c r="AJ407" s="40" t="e">
        <f>#REF!</f>
        <v>#REF!</v>
      </c>
    </row>
    <row r="408" spans="1:36">
      <c r="A408" s="5">
        <f t="shared" si="162"/>
        <v>1153</v>
      </c>
      <c r="B408" s="5">
        <f t="shared" si="163"/>
        <v>7</v>
      </c>
      <c r="C408" s="5">
        <f t="shared" si="164"/>
        <v>-13.003267973856211</v>
      </c>
      <c r="D408" s="5">
        <f t="shared" si="165"/>
        <v>-28.580610021786498</v>
      </c>
      <c r="E408" s="5">
        <f t="shared" si="166"/>
        <v>0</v>
      </c>
      <c r="F408" s="5">
        <f t="shared" si="167"/>
        <v>9.3264652014651972</v>
      </c>
      <c r="G408" s="5">
        <f t="shared" si="168"/>
        <v>15.383699633699635</v>
      </c>
      <c r="H408" s="5">
        <f t="shared" si="169"/>
        <v>0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5">
        <f>'Match Score and Team Input'!D8</f>
        <v>1153</v>
      </c>
      <c r="AB408" s="5">
        <v>7</v>
      </c>
      <c r="AC408" s="5">
        <f t="shared" si="175"/>
        <v>-13.003267973856211</v>
      </c>
      <c r="AD408" s="5">
        <f t="shared" si="175"/>
        <v>-28.580610021786498</v>
      </c>
      <c r="AE408" s="5">
        <f t="shared" si="175"/>
        <v>0</v>
      </c>
      <c r="AF408" s="5">
        <f t="shared" si="175"/>
        <v>9.3264652014651972</v>
      </c>
      <c r="AG408" s="5">
        <f t="shared" si="175"/>
        <v>15.383699633699635</v>
      </c>
      <c r="AH408" s="5">
        <f t="shared" si="175"/>
        <v>0</v>
      </c>
      <c r="AJ408" s="40" t="e">
        <f>#REF!</f>
        <v>#REF!</v>
      </c>
    </row>
    <row r="409" spans="1:36">
      <c r="A409" s="5">
        <f t="shared" si="162"/>
        <v>558</v>
      </c>
      <c r="B409" s="5">
        <f t="shared" si="163"/>
        <v>8</v>
      </c>
      <c r="C409" s="5">
        <f t="shared" si="164"/>
        <v>19.628205128205131</v>
      </c>
      <c r="D409" s="5">
        <f t="shared" si="165"/>
        <v>19.214285714285722</v>
      </c>
      <c r="E409" s="5">
        <f t="shared" si="166"/>
        <v>0</v>
      </c>
      <c r="F409" s="5">
        <f t="shared" si="167"/>
        <v>-6.8518518518518547</v>
      </c>
      <c r="G409" s="5">
        <f t="shared" si="168"/>
        <v>-21.296296296296305</v>
      </c>
      <c r="H409" s="5">
        <f t="shared" si="169"/>
        <v>0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5">
        <f>'Match Score and Team Input'!D9</f>
        <v>558</v>
      </c>
      <c r="AB409" s="5">
        <v>8</v>
      </c>
      <c r="AC409" s="5">
        <f t="shared" si="175"/>
        <v>19.628205128205131</v>
      </c>
      <c r="AD409" s="5">
        <f t="shared" si="175"/>
        <v>19.214285714285722</v>
      </c>
      <c r="AE409" s="5">
        <f t="shared" si="175"/>
        <v>0</v>
      </c>
      <c r="AF409" s="5">
        <f t="shared" si="175"/>
        <v>-6.8518518518518547</v>
      </c>
      <c r="AG409" s="5">
        <f t="shared" si="175"/>
        <v>-21.296296296296305</v>
      </c>
      <c r="AH409" s="5">
        <f t="shared" si="175"/>
        <v>0</v>
      </c>
      <c r="AJ409" s="40" t="e">
        <f>#REF!</f>
        <v>#REF!</v>
      </c>
    </row>
    <row r="410" spans="1:36">
      <c r="A410" s="5">
        <f t="shared" si="162"/>
        <v>1730</v>
      </c>
      <c r="B410" s="5">
        <f t="shared" si="163"/>
        <v>9</v>
      </c>
      <c r="C410" s="5">
        <f t="shared" si="164"/>
        <v>-10.673534798534803</v>
      </c>
      <c r="D410" s="5">
        <f t="shared" si="165"/>
        <v>35.383699633699635</v>
      </c>
      <c r="E410" s="5">
        <f t="shared" si="166"/>
        <v>0</v>
      </c>
      <c r="F410" s="5">
        <f t="shared" si="167"/>
        <v>-18.644688644688642</v>
      </c>
      <c r="G410" s="5">
        <f t="shared" si="168"/>
        <v>33.525641025641022</v>
      </c>
      <c r="H410" s="5">
        <f t="shared" si="169"/>
        <v>20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5">
        <f>'Match Score and Team Input'!D10</f>
        <v>1730</v>
      </c>
      <c r="AB410" s="5">
        <v>9</v>
      </c>
      <c r="AC410" s="5">
        <f t="shared" si="175"/>
        <v>-10.673534798534803</v>
      </c>
      <c r="AD410" s="5">
        <f t="shared" si="175"/>
        <v>35.383699633699635</v>
      </c>
      <c r="AE410" s="5">
        <f t="shared" si="175"/>
        <v>0</v>
      </c>
      <c r="AF410" s="5">
        <f t="shared" si="175"/>
        <v>-18.644688644688642</v>
      </c>
      <c r="AG410" s="5">
        <f t="shared" si="175"/>
        <v>33.525641025641022</v>
      </c>
      <c r="AH410" s="5">
        <f t="shared" si="175"/>
        <v>20</v>
      </c>
      <c r="AJ410" s="40" t="e">
        <f>#REF!</f>
        <v>#REF!</v>
      </c>
    </row>
    <row r="411" spans="1:36">
      <c r="A411" s="5">
        <f t="shared" si="162"/>
        <v>1218</v>
      </c>
      <c r="B411" s="5">
        <f t="shared" si="163"/>
        <v>10</v>
      </c>
      <c r="C411" s="5">
        <f t="shared" si="164"/>
        <v>7.5359477124183059</v>
      </c>
      <c r="D411" s="5">
        <f t="shared" si="165"/>
        <v>-22.75054466230938</v>
      </c>
      <c r="E411" s="5">
        <f t="shared" si="166"/>
        <v>0</v>
      </c>
      <c r="F411" s="5">
        <f t="shared" si="167"/>
        <v>-10.805555555555557</v>
      </c>
      <c r="G411" s="5">
        <f t="shared" si="168"/>
        <v>2.5277777777777857</v>
      </c>
      <c r="H411" s="5">
        <f t="shared" si="169"/>
        <v>50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5">
        <f>'Match Score and Team Input'!D11</f>
        <v>1218</v>
      </c>
      <c r="AB411" s="5">
        <v>10</v>
      </c>
      <c r="AC411" s="5">
        <f t="shared" si="175"/>
        <v>7.5359477124183059</v>
      </c>
      <c r="AD411" s="5">
        <f t="shared" si="175"/>
        <v>-22.75054466230938</v>
      </c>
      <c r="AE411" s="5">
        <f t="shared" si="175"/>
        <v>0</v>
      </c>
      <c r="AF411" s="5">
        <f t="shared" si="175"/>
        <v>-10.805555555555557</v>
      </c>
      <c r="AG411" s="5">
        <f t="shared" si="175"/>
        <v>2.5277777777777857</v>
      </c>
      <c r="AH411" s="5">
        <f t="shared" si="175"/>
        <v>50</v>
      </c>
      <c r="AJ411" s="40" t="e">
        <f>#REF!</f>
        <v>#REF!</v>
      </c>
    </row>
    <row r="412" spans="1:36">
      <c r="A412" s="5">
        <f t="shared" si="162"/>
        <v>488</v>
      </c>
      <c r="B412" s="5">
        <f t="shared" si="163"/>
        <v>11</v>
      </c>
      <c r="C412" s="5">
        <f t="shared" si="164"/>
        <v>4.6573426573426531</v>
      </c>
      <c r="D412" s="5">
        <f t="shared" si="165"/>
        <v>-29.960372960372951</v>
      </c>
      <c r="E412" s="5">
        <f t="shared" si="166"/>
        <v>0</v>
      </c>
      <c r="F412" s="5">
        <f t="shared" si="167"/>
        <v>-6.8518518518518547</v>
      </c>
      <c r="G412" s="5">
        <f t="shared" si="168"/>
        <v>-11.296296296296305</v>
      </c>
      <c r="H412" s="5">
        <f t="shared" si="169"/>
        <v>0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5">
        <f>'Match Score and Team Input'!D12</f>
        <v>488</v>
      </c>
      <c r="AB412" s="5">
        <v>11</v>
      </c>
      <c r="AC412" s="5">
        <f t="shared" ref="AC412:AH421" si="176">AC212</f>
        <v>4.6573426573426531</v>
      </c>
      <c r="AD412" s="5">
        <f t="shared" si="176"/>
        <v>-29.960372960372951</v>
      </c>
      <c r="AE412" s="5">
        <f t="shared" si="176"/>
        <v>0</v>
      </c>
      <c r="AF412" s="5">
        <f t="shared" si="176"/>
        <v>-6.8518518518518547</v>
      </c>
      <c r="AG412" s="5">
        <f t="shared" si="176"/>
        <v>-11.296296296296305</v>
      </c>
      <c r="AH412" s="5">
        <f t="shared" si="176"/>
        <v>0</v>
      </c>
      <c r="AJ412" s="40" t="e">
        <f>#REF!</f>
        <v>#REF!</v>
      </c>
    </row>
    <row r="413" spans="1:36">
      <c r="A413" s="5">
        <f t="shared" si="162"/>
        <v>1730</v>
      </c>
      <c r="B413" s="5">
        <f t="shared" si="163"/>
        <v>12</v>
      </c>
      <c r="C413" s="5">
        <f t="shared" si="164"/>
        <v>8.4583333333333286</v>
      </c>
      <c r="D413" s="5">
        <f t="shared" si="165"/>
        <v>21.154761904761898</v>
      </c>
      <c r="E413" s="5">
        <f t="shared" si="166"/>
        <v>0</v>
      </c>
      <c r="F413" s="5">
        <f t="shared" si="167"/>
        <v>-18.644688644688642</v>
      </c>
      <c r="G413" s="5">
        <f t="shared" si="168"/>
        <v>-25.474358974358978</v>
      </c>
      <c r="H413" s="5">
        <f t="shared" si="169"/>
        <v>0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5">
        <f>'Match Score and Team Input'!D13</f>
        <v>1730</v>
      </c>
      <c r="AB413" s="5">
        <v>12</v>
      </c>
      <c r="AC413" s="5">
        <f t="shared" si="176"/>
        <v>8.4583333333333286</v>
      </c>
      <c r="AD413" s="5">
        <f t="shared" si="176"/>
        <v>21.154761904761898</v>
      </c>
      <c r="AE413" s="5">
        <f t="shared" si="176"/>
        <v>0</v>
      </c>
      <c r="AF413" s="5">
        <f t="shared" si="176"/>
        <v>-18.644688644688642</v>
      </c>
      <c r="AG413" s="5">
        <f t="shared" si="176"/>
        <v>-25.474358974358978</v>
      </c>
      <c r="AH413" s="5">
        <f t="shared" si="176"/>
        <v>0</v>
      </c>
      <c r="AJ413" s="40" t="e">
        <f>#REF!</f>
        <v>#REF!</v>
      </c>
    </row>
    <row r="414" spans="1:36">
      <c r="A414" s="5">
        <f t="shared" si="162"/>
        <v>1153</v>
      </c>
      <c r="B414" s="5">
        <f t="shared" si="163"/>
        <v>13</v>
      </c>
      <c r="C414" s="5">
        <f t="shared" si="164"/>
        <v>6.9967320261437891</v>
      </c>
      <c r="D414" s="5">
        <f t="shared" si="165"/>
        <v>31.419389978213502</v>
      </c>
      <c r="E414" s="5">
        <f t="shared" si="166"/>
        <v>0</v>
      </c>
      <c r="F414" s="5">
        <f t="shared" si="167"/>
        <v>-5.8055555555555571</v>
      </c>
      <c r="G414" s="5">
        <f t="shared" si="168"/>
        <v>20.527777777777786</v>
      </c>
      <c r="H414" s="5">
        <f t="shared" si="169"/>
        <v>0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5">
        <f>'Match Score and Team Input'!D14</f>
        <v>1153</v>
      </c>
      <c r="AB414" s="5">
        <v>13</v>
      </c>
      <c r="AC414" s="5">
        <f t="shared" si="176"/>
        <v>6.9967320261437891</v>
      </c>
      <c r="AD414" s="5">
        <f t="shared" si="176"/>
        <v>31.419389978213502</v>
      </c>
      <c r="AE414" s="5">
        <f t="shared" si="176"/>
        <v>0</v>
      </c>
      <c r="AF414" s="5">
        <f t="shared" si="176"/>
        <v>-5.8055555555555571</v>
      </c>
      <c r="AG414" s="5">
        <f t="shared" si="176"/>
        <v>20.527777777777786</v>
      </c>
      <c r="AH414" s="5">
        <f t="shared" si="176"/>
        <v>0</v>
      </c>
      <c r="AJ414" s="40" t="e">
        <f>#REF!</f>
        <v>#REF!</v>
      </c>
    </row>
    <row r="415" spans="1:36">
      <c r="A415" s="5">
        <f t="shared" si="162"/>
        <v>179</v>
      </c>
      <c r="B415" s="5">
        <f t="shared" si="163"/>
        <v>14</v>
      </c>
      <c r="C415" s="5">
        <f t="shared" si="164"/>
        <v>15.106837606837608</v>
      </c>
      <c r="D415" s="5">
        <f t="shared" si="165"/>
        <v>40.309829059829056</v>
      </c>
      <c r="E415" s="5">
        <f t="shared" si="166"/>
        <v>0</v>
      </c>
      <c r="F415" s="5">
        <f t="shared" si="167"/>
        <v>-6.8518518518518547</v>
      </c>
      <c r="G415" s="5">
        <f t="shared" si="168"/>
        <v>67.703703703703695</v>
      </c>
      <c r="H415" s="5">
        <f t="shared" si="169"/>
        <v>0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5">
        <f>'Match Score and Team Input'!D15</f>
        <v>179</v>
      </c>
      <c r="AB415" s="5">
        <v>14</v>
      </c>
      <c r="AC415" s="5">
        <f t="shared" si="176"/>
        <v>15.106837606837608</v>
      </c>
      <c r="AD415" s="5">
        <f t="shared" si="176"/>
        <v>40.309829059829056</v>
      </c>
      <c r="AE415" s="5">
        <f t="shared" si="176"/>
        <v>0</v>
      </c>
      <c r="AF415" s="5">
        <f t="shared" si="176"/>
        <v>-6.8518518518518547</v>
      </c>
      <c r="AG415" s="5">
        <f t="shared" si="176"/>
        <v>67.703703703703695</v>
      </c>
      <c r="AH415" s="5">
        <f t="shared" si="176"/>
        <v>0</v>
      </c>
      <c r="AJ415" s="40" t="e">
        <f>#REF!</f>
        <v>#REF!</v>
      </c>
    </row>
    <row r="416" spans="1:36">
      <c r="A416" s="5">
        <f t="shared" si="162"/>
        <v>558</v>
      </c>
      <c r="B416" s="5">
        <f t="shared" si="163"/>
        <v>15</v>
      </c>
      <c r="C416" s="5">
        <f t="shared" si="164"/>
        <v>-15.371794871794869</v>
      </c>
      <c r="D416" s="5">
        <f t="shared" si="165"/>
        <v>0.21428571428572241</v>
      </c>
      <c r="E416" s="5">
        <f t="shared" si="166"/>
        <v>0</v>
      </c>
      <c r="F416" s="5">
        <f t="shared" si="167"/>
        <v>-16.222222222222229</v>
      </c>
      <c r="G416" s="5">
        <f t="shared" si="168"/>
        <v>-30.777777777777771</v>
      </c>
      <c r="H416" s="5">
        <f t="shared" si="169"/>
        <v>20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5">
        <f>'Match Score and Team Input'!D16</f>
        <v>558</v>
      </c>
      <c r="AB416" s="5">
        <v>15</v>
      </c>
      <c r="AC416" s="5">
        <f t="shared" si="176"/>
        <v>-15.371794871794869</v>
      </c>
      <c r="AD416" s="5">
        <f t="shared" si="176"/>
        <v>0.21428571428572241</v>
      </c>
      <c r="AE416" s="5">
        <f t="shared" si="176"/>
        <v>0</v>
      </c>
      <c r="AF416" s="5">
        <f t="shared" si="176"/>
        <v>-16.222222222222229</v>
      </c>
      <c r="AG416" s="5">
        <f t="shared" si="176"/>
        <v>-30.777777777777771</v>
      </c>
      <c r="AH416" s="5">
        <f t="shared" si="176"/>
        <v>20</v>
      </c>
      <c r="AJ416" s="40" t="e">
        <f>#REF!</f>
        <v>#REF!</v>
      </c>
    </row>
    <row r="417" spans="1:36">
      <c r="A417" s="5">
        <f t="shared" si="162"/>
        <v>1730</v>
      </c>
      <c r="B417" s="5">
        <f t="shared" si="163"/>
        <v>16</v>
      </c>
      <c r="C417" s="5">
        <f t="shared" si="164"/>
        <v>-11.541666666666671</v>
      </c>
      <c r="D417" s="5">
        <f t="shared" si="165"/>
        <v>-18.845238095238102</v>
      </c>
      <c r="E417" s="5">
        <f t="shared" si="166"/>
        <v>0</v>
      </c>
      <c r="F417" s="5">
        <f t="shared" si="167"/>
        <v>10.355311355311358</v>
      </c>
      <c r="G417" s="5">
        <f t="shared" si="168"/>
        <v>-25.474358974358978</v>
      </c>
      <c r="H417" s="5">
        <f t="shared" si="169"/>
        <v>0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5">
        <f>'Match Score and Team Input'!D17</f>
        <v>1730</v>
      </c>
      <c r="AB417" s="5">
        <v>16</v>
      </c>
      <c r="AC417" s="5">
        <f t="shared" si="176"/>
        <v>-11.541666666666671</v>
      </c>
      <c r="AD417" s="5">
        <f t="shared" si="176"/>
        <v>-18.845238095238102</v>
      </c>
      <c r="AE417" s="5">
        <f t="shared" si="176"/>
        <v>0</v>
      </c>
      <c r="AF417" s="5">
        <f t="shared" si="176"/>
        <v>10.355311355311358</v>
      </c>
      <c r="AG417" s="5">
        <f t="shared" si="176"/>
        <v>-25.474358974358978</v>
      </c>
      <c r="AH417" s="5">
        <f t="shared" si="176"/>
        <v>0</v>
      </c>
      <c r="AJ417" s="40" t="e">
        <f>#REF!</f>
        <v>#REF!</v>
      </c>
    </row>
    <row r="418" spans="1:36">
      <c r="A418" s="5">
        <f t="shared" si="162"/>
        <v>1153</v>
      </c>
      <c r="B418" s="5">
        <f t="shared" si="163"/>
        <v>17</v>
      </c>
      <c r="C418" s="5">
        <f t="shared" si="164"/>
        <v>-18.003267973856211</v>
      </c>
      <c r="D418" s="5">
        <f t="shared" si="165"/>
        <v>-36.580610021786498</v>
      </c>
      <c r="E418" s="5">
        <f t="shared" si="166"/>
        <v>0</v>
      </c>
      <c r="F418" s="5">
        <f t="shared" si="167"/>
        <v>-5.8055555555555571</v>
      </c>
      <c r="G418" s="5">
        <f t="shared" si="168"/>
        <v>13.527777777777786</v>
      </c>
      <c r="H418" s="5">
        <f t="shared" si="169"/>
        <v>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5">
        <f>'Match Score and Team Input'!D18</f>
        <v>1153</v>
      </c>
      <c r="AB418" s="5">
        <v>17</v>
      </c>
      <c r="AC418" s="5">
        <f t="shared" si="176"/>
        <v>-18.003267973856211</v>
      </c>
      <c r="AD418" s="5">
        <f t="shared" si="176"/>
        <v>-36.580610021786498</v>
      </c>
      <c r="AE418" s="5">
        <f t="shared" si="176"/>
        <v>0</v>
      </c>
      <c r="AF418" s="5">
        <f t="shared" si="176"/>
        <v>-5.8055555555555571</v>
      </c>
      <c r="AG418" s="5">
        <f t="shared" si="176"/>
        <v>13.527777777777786</v>
      </c>
      <c r="AH418" s="5">
        <f t="shared" si="176"/>
        <v>0</v>
      </c>
      <c r="AJ418" s="40" t="e">
        <f>#REF!</f>
        <v>#REF!</v>
      </c>
    </row>
    <row r="419" spans="1:36">
      <c r="A419" s="5">
        <f t="shared" si="162"/>
        <v>179</v>
      </c>
      <c r="B419" s="5">
        <f t="shared" si="163"/>
        <v>18</v>
      </c>
      <c r="C419" s="5">
        <f t="shared" si="164"/>
        <v>-4.8931623931623918</v>
      </c>
      <c r="D419" s="5">
        <f t="shared" si="165"/>
        <v>29.309829059829056</v>
      </c>
      <c r="E419" s="5">
        <f t="shared" si="166"/>
        <v>0</v>
      </c>
      <c r="F419" s="5">
        <f t="shared" si="167"/>
        <v>-6.8518518518518547</v>
      </c>
      <c r="G419" s="5">
        <f t="shared" si="168"/>
        <v>26.703703703703695</v>
      </c>
      <c r="H419" s="5">
        <f t="shared" si="169"/>
        <v>50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5">
        <f>'Match Score and Team Input'!D19</f>
        <v>179</v>
      </c>
      <c r="AB419" s="5">
        <v>18</v>
      </c>
      <c r="AC419" s="5">
        <f t="shared" si="176"/>
        <v>-4.8931623931623918</v>
      </c>
      <c r="AD419" s="5">
        <f t="shared" si="176"/>
        <v>29.309829059829056</v>
      </c>
      <c r="AE419" s="5">
        <f t="shared" si="176"/>
        <v>0</v>
      </c>
      <c r="AF419" s="5">
        <f t="shared" si="176"/>
        <v>-6.8518518518518547</v>
      </c>
      <c r="AG419" s="5">
        <f t="shared" si="176"/>
        <v>26.703703703703695</v>
      </c>
      <c r="AH419" s="5">
        <f t="shared" si="176"/>
        <v>50</v>
      </c>
      <c r="AJ419" s="40" t="e">
        <f>#REF!</f>
        <v>#REF!</v>
      </c>
    </row>
    <row r="420" spans="1:36">
      <c r="A420" s="5">
        <f t="shared" si="162"/>
        <v>558</v>
      </c>
      <c r="B420" s="5">
        <f t="shared" si="163"/>
        <v>19</v>
      </c>
      <c r="C420" s="5">
        <f t="shared" si="164"/>
        <v>-15.371794871794869</v>
      </c>
      <c r="D420" s="5">
        <f t="shared" si="165"/>
        <v>9.2142857142857224</v>
      </c>
      <c r="E420" s="5">
        <f t="shared" si="166"/>
        <v>0</v>
      </c>
      <c r="F420" s="5">
        <f t="shared" si="167"/>
        <v>3.7777777777777715</v>
      </c>
      <c r="G420" s="5">
        <f t="shared" si="168"/>
        <v>-2.7777777777777715</v>
      </c>
      <c r="H420" s="5">
        <f t="shared" si="169"/>
        <v>50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5">
        <f>'Match Score and Team Input'!D20</f>
        <v>558</v>
      </c>
      <c r="AB420" s="5">
        <v>19</v>
      </c>
      <c r="AC420" s="5">
        <f t="shared" si="176"/>
        <v>-15.371794871794869</v>
      </c>
      <c r="AD420" s="5">
        <f t="shared" si="176"/>
        <v>9.2142857142857224</v>
      </c>
      <c r="AE420" s="5">
        <f t="shared" si="176"/>
        <v>0</v>
      </c>
      <c r="AF420" s="5">
        <f t="shared" si="176"/>
        <v>3.7777777777777715</v>
      </c>
      <c r="AG420" s="5">
        <f t="shared" si="176"/>
        <v>-2.7777777777777715</v>
      </c>
      <c r="AH420" s="5">
        <f t="shared" si="176"/>
        <v>50</v>
      </c>
      <c r="AJ420" s="40" t="e">
        <f>#REF!</f>
        <v>#REF!</v>
      </c>
    </row>
    <row r="421" spans="1:36">
      <c r="A421" s="5">
        <f t="shared" si="162"/>
        <v>353</v>
      </c>
      <c r="B421" s="5">
        <f t="shared" si="163"/>
        <v>20</v>
      </c>
      <c r="C421" s="5">
        <f t="shared" si="164"/>
        <v>40.221717171717174</v>
      </c>
      <c r="D421" s="5">
        <f t="shared" si="165"/>
        <v>38.472727272727269</v>
      </c>
      <c r="E421" s="5">
        <f t="shared" si="166"/>
        <v>50</v>
      </c>
      <c r="F421" s="5">
        <f t="shared" si="167"/>
        <v>-18.571428571428569</v>
      </c>
      <c r="G421" s="5">
        <f t="shared" si="168"/>
        <v>-11.704761904761909</v>
      </c>
      <c r="H421" s="5">
        <f t="shared" si="169"/>
        <v>0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5">
        <f>'Match Score and Team Input'!D21</f>
        <v>353</v>
      </c>
      <c r="AB421" s="5">
        <v>20</v>
      </c>
      <c r="AC421" s="5">
        <f t="shared" si="176"/>
        <v>40.221717171717174</v>
      </c>
      <c r="AD421" s="5">
        <f t="shared" si="176"/>
        <v>38.472727272727269</v>
      </c>
      <c r="AE421" s="5">
        <f t="shared" si="176"/>
        <v>50</v>
      </c>
      <c r="AF421" s="5">
        <f t="shared" si="176"/>
        <v>-18.571428571428569</v>
      </c>
      <c r="AG421" s="5">
        <f t="shared" si="176"/>
        <v>-11.704761904761909</v>
      </c>
      <c r="AH421" s="5">
        <f t="shared" si="176"/>
        <v>0</v>
      </c>
      <c r="AJ421" s="40" t="e">
        <f>#REF!</f>
        <v>#REF!</v>
      </c>
    </row>
    <row r="422" spans="1:36">
      <c r="A422" s="5">
        <f t="shared" si="162"/>
        <v>4060</v>
      </c>
      <c r="B422" s="5">
        <f t="shared" si="163"/>
        <v>21</v>
      </c>
      <c r="C422" s="5">
        <f t="shared" si="164"/>
        <v>5.7094017094017033</v>
      </c>
      <c r="D422" s="5">
        <f t="shared" si="165"/>
        <v>18.195868945868938</v>
      </c>
      <c r="E422" s="5">
        <f t="shared" si="166"/>
        <v>0</v>
      </c>
      <c r="F422" s="5">
        <f t="shared" si="167"/>
        <v>-12.592592592592595</v>
      </c>
      <c r="G422" s="5">
        <f t="shared" si="168"/>
        <v>27.914814814814804</v>
      </c>
      <c r="H422" s="5">
        <f t="shared" si="169"/>
        <v>0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5">
        <f>'Match Score and Team Input'!D22</f>
        <v>4060</v>
      </c>
      <c r="AB422" s="5">
        <v>21</v>
      </c>
      <c r="AC422" s="5">
        <f t="shared" ref="AC422:AH431" si="177">AC222</f>
        <v>5.7094017094017033</v>
      </c>
      <c r="AD422" s="5">
        <f t="shared" si="177"/>
        <v>18.195868945868938</v>
      </c>
      <c r="AE422" s="5">
        <f t="shared" si="177"/>
        <v>0</v>
      </c>
      <c r="AF422" s="5">
        <f t="shared" si="177"/>
        <v>-12.592592592592595</v>
      </c>
      <c r="AG422" s="5">
        <f t="shared" si="177"/>
        <v>27.914814814814804</v>
      </c>
      <c r="AH422" s="5">
        <f t="shared" si="177"/>
        <v>0</v>
      </c>
      <c r="AJ422" s="40" t="e">
        <f>#REF!</f>
        <v>#REF!</v>
      </c>
    </row>
    <row r="423" spans="1:36">
      <c r="A423" s="5">
        <f t="shared" si="162"/>
        <v>4979</v>
      </c>
      <c r="B423" s="5">
        <f t="shared" si="163"/>
        <v>22</v>
      </c>
      <c r="C423" s="5">
        <f t="shared" si="164"/>
        <v>-7.2407407407407405</v>
      </c>
      <c r="D423" s="5">
        <f t="shared" si="165"/>
        <v>11.255555555555546</v>
      </c>
      <c r="E423" s="5">
        <f t="shared" si="166"/>
        <v>0</v>
      </c>
      <c r="F423" s="5">
        <f t="shared" si="167"/>
        <v>-10.42962962962963</v>
      </c>
      <c r="G423" s="5">
        <f t="shared" si="168"/>
        <v>-30.003703703703707</v>
      </c>
      <c r="H423" s="5">
        <f t="shared" si="169"/>
        <v>0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5">
        <f>'Match Score and Team Input'!D23</f>
        <v>4979</v>
      </c>
      <c r="AB423" s="5">
        <v>22</v>
      </c>
      <c r="AC423" s="5">
        <f t="shared" si="177"/>
        <v>-7.2407407407407405</v>
      </c>
      <c r="AD423" s="5">
        <f t="shared" si="177"/>
        <v>11.255555555555546</v>
      </c>
      <c r="AE423" s="5">
        <f t="shared" si="177"/>
        <v>0</v>
      </c>
      <c r="AF423" s="5">
        <f t="shared" si="177"/>
        <v>-10.42962962962963</v>
      </c>
      <c r="AG423" s="5">
        <f t="shared" si="177"/>
        <v>-30.003703703703707</v>
      </c>
      <c r="AH423" s="5">
        <f t="shared" si="177"/>
        <v>0</v>
      </c>
      <c r="AJ423" s="40" t="e">
        <f>#REF!</f>
        <v>#REF!</v>
      </c>
    </row>
    <row r="424" spans="1:36">
      <c r="A424" s="5">
        <f t="shared" si="162"/>
        <v>2471</v>
      </c>
      <c r="B424" s="5">
        <f t="shared" si="163"/>
        <v>23</v>
      </c>
      <c r="C424" s="5">
        <f t="shared" si="164"/>
        <v>-21.72727272727272</v>
      </c>
      <c r="D424" s="5">
        <f t="shared" si="165"/>
        <v>-29.596969696969694</v>
      </c>
      <c r="E424" s="5">
        <f t="shared" si="166"/>
        <v>20</v>
      </c>
      <c r="F424" s="5">
        <f t="shared" si="167"/>
        <v>-15.677777777777777</v>
      </c>
      <c r="G424" s="5">
        <f t="shared" si="168"/>
        <v>7.3944444444444315</v>
      </c>
      <c r="H424" s="5">
        <f t="shared" si="169"/>
        <v>0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5">
        <f>'Match Score and Team Input'!D24</f>
        <v>2471</v>
      </c>
      <c r="AB424" s="5">
        <v>23</v>
      </c>
      <c r="AC424" s="5">
        <f t="shared" si="177"/>
        <v>-21.72727272727272</v>
      </c>
      <c r="AD424" s="5">
        <f t="shared" si="177"/>
        <v>-29.596969696969694</v>
      </c>
      <c r="AE424" s="5">
        <f t="shared" si="177"/>
        <v>20</v>
      </c>
      <c r="AF424" s="5">
        <f t="shared" si="177"/>
        <v>-15.677777777777777</v>
      </c>
      <c r="AG424" s="5">
        <f t="shared" si="177"/>
        <v>7.3944444444444315</v>
      </c>
      <c r="AH424" s="5">
        <f t="shared" si="177"/>
        <v>0</v>
      </c>
      <c r="AJ424" s="40" t="e">
        <f>#REF!</f>
        <v>#REF!</v>
      </c>
    </row>
    <row r="425" spans="1:36">
      <c r="A425" s="5">
        <f t="shared" si="162"/>
        <v>188</v>
      </c>
      <c r="B425" s="5">
        <f t="shared" si="163"/>
        <v>24</v>
      </c>
      <c r="C425" s="5">
        <f t="shared" si="164"/>
        <v>-15.419047619047618</v>
      </c>
      <c r="D425" s="5">
        <f t="shared" si="165"/>
        <v>19.428571428571416</v>
      </c>
      <c r="E425" s="5">
        <f t="shared" si="166"/>
        <v>0</v>
      </c>
      <c r="F425" s="5">
        <f t="shared" si="167"/>
        <v>20.07222222222223</v>
      </c>
      <c r="G425" s="5">
        <f t="shared" si="168"/>
        <v>-2.7388888888888943</v>
      </c>
      <c r="H425" s="5">
        <f t="shared" si="169"/>
        <v>50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5">
        <f>'Match Score and Team Input'!D25</f>
        <v>188</v>
      </c>
      <c r="AB425" s="5">
        <v>24</v>
      </c>
      <c r="AC425" s="5">
        <f t="shared" si="177"/>
        <v>-15.419047619047618</v>
      </c>
      <c r="AD425" s="5">
        <f t="shared" si="177"/>
        <v>19.428571428571416</v>
      </c>
      <c r="AE425" s="5">
        <f t="shared" si="177"/>
        <v>0</v>
      </c>
      <c r="AF425" s="5">
        <f t="shared" si="177"/>
        <v>20.07222222222223</v>
      </c>
      <c r="AG425" s="5">
        <f t="shared" si="177"/>
        <v>-2.7388888888888943</v>
      </c>
      <c r="AH425" s="5">
        <f t="shared" si="177"/>
        <v>50</v>
      </c>
      <c r="AJ425" s="40" t="e">
        <f>#REF!</f>
        <v>#REF!</v>
      </c>
    </row>
    <row r="426" spans="1:36">
      <c r="A426" s="5">
        <f t="shared" si="162"/>
        <v>2177</v>
      </c>
      <c r="B426" s="5">
        <f t="shared" si="163"/>
        <v>25</v>
      </c>
      <c r="C426" s="5">
        <f t="shared" si="164"/>
        <v>3.2333333333333343</v>
      </c>
      <c r="D426" s="5">
        <f t="shared" si="165"/>
        <v>-3.2777777777777715</v>
      </c>
      <c r="E426" s="5">
        <f t="shared" si="166"/>
        <v>50</v>
      </c>
      <c r="F426" s="5">
        <f t="shared" si="167"/>
        <v>1.6666666666666572</v>
      </c>
      <c r="G426" s="5">
        <f t="shared" si="168"/>
        <v>-15.366666666666674</v>
      </c>
      <c r="H426" s="5">
        <f t="shared" si="169"/>
        <v>50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5">
        <f>'Match Score and Team Input'!D26</f>
        <v>2177</v>
      </c>
      <c r="AB426" s="5">
        <v>25</v>
      </c>
      <c r="AC426" s="5">
        <f t="shared" si="177"/>
        <v>3.2333333333333343</v>
      </c>
      <c r="AD426" s="5">
        <f t="shared" si="177"/>
        <v>-3.2777777777777715</v>
      </c>
      <c r="AE426" s="5">
        <f t="shared" si="177"/>
        <v>50</v>
      </c>
      <c r="AF426" s="5">
        <f t="shared" si="177"/>
        <v>1.6666666666666572</v>
      </c>
      <c r="AG426" s="5">
        <f t="shared" si="177"/>
        <v>-15.366666666666674</v>
      </c>
      <c r="AH426" s="5">
        <f t="shared" si="177"/>
        <v>50</v>
      </c>
      <c r="AJ426" s="40" t="e">
        <f>#REF!</f>
        <v>#REF!</v>
      </c>
    </row>
    <row r="427" spans="1:36">
      <c r="A427" s="5">
        <f t="shared" si="162"/>
        <v>4917</v>
      </c>
      <c r="B427" s="5">
        <f t="shared" si="163"/>
        <v>26</v>
      </c>
      <c r="C427" s="5">
        <f t="shared" si="164"/>
        <v>-9.13333333333334</v>
      </c>
      <c r="D427" s="5">
        <f t="shared" si="165"/>
        <v>-19.033333333333331</v>
      </c>
      <c r="E427" s="5">
        <f t="shared" si="166"/>
        <v>0</v>
      </c>
      <c r="F427" s="5">
        <f t="shared" si="167"/>
        <v>-2.2000000000000028</v>
      </c>
      <c r="G427" s="5">
        <f t="shared" si="168"/>
        <v>26.092592592592581</v>
      </c>
      <c r="H427" s="5">
        <f t="shared" si="169"/>
        <v>0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5">
        <f>'Match Score and Team Input'!D27</f>
        <v>4917</v>
      </c>
      <c r="AB427" s="5">
        <v>26</v>
      </c>
      <c r="AC427" s="5">
        <f t="shared" si="177"/>
        <v>-9.13333333333334</v>
      </c>
      <c r="AD427" s="5">
        <f t="shared" si="177"/>
        <v>-19.033333333333331</v>
      </c>
      <c r="AE427" s="5">
        <f t="shared" si="177"/>
        <v>0</v>
      </c>
      <c r="AF427" s="5">
        <f t="shared" si="177"/>
        <v>-2.2000000000000028</v>
      </c>
      <c r="AG427" s="5">
        <f t="shared" si="177"/>
        <v>26.092592592592581</v>
      </c>
      <c r="AH427" s="5">
        <f t="shared" si="177"/>
        <v>0</v>
      </c>
      <c r="AJ427" s="40" t="e">
        <f>#REF!</f>
        <v>#REF!</v>
      </c>
    </row>
    <row r="428" spans="1:36">
      <c r="A428" s="5">
        <f t="shared" si="162"/>
        <v>2980</v>
      </c>
      <c r="B428" s="5">
        <f t="shared" si="163"/>
        <v>27</v>
      </c>
      <c r="C428" s="5">
        <f t="shared" si="164"/>
        <v>31.937037037037044</v>
      </c>
      <c r="D428" s="5">
        <f t="shared" si="165"/>
        <v>50.811111111111117</v>
      </c>
      <c r="E428" s="5">
        <f t="shared" si="166"/>
        <v>0</v>
      </c>
      <c r="F428" s="5">
        <f t="shared" si="167"/>
        <v>15.921652421652425</v>
      </c>
      <c r="G428" s="5">
        <f t="shared" si="168"/>
        <v>6.6575498575498671</v>
      </c>
      <c r="H428" s="5">
        <f t="shared" si="169"/>
        <v>0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5">
        <f>'Match Score and Team Input'!D28</f>
        <v>2980</v>
      </c>
      <c r="AB428" s="5">
        <v>27</v>
      </c>
      <c r="AC428" s="5">
        <f t="shared" si="177"/>
        <v>31.937037037037044</v>
      </c>
      <c r="AD428" s="5">
        <f t="shared" si="177"/>
        <v>50.811111111111117</v>
      </c>
      <c r="AE428" s="5">
        <f t="shared" si="177"/>
        <v>0</v>
      </c>
      <c r="AF428" s="5">
        <f t="shared" si="177"/>
        <v>15.921652421652425</v>
      </c>
      <c r="AG428" s="5">
        <f t="shared" si="177"/>
        <v>6.6575498575498671</v>
      </c>
      <c r="AH428" s="5">
        <f t="shared" si="177"/>
        <v>0</v>
      </c>
      <c r="AJ428" s="40" t="e">
        <f>#REF!</f>
        <v>#REF!</v>
      </c>
    </row>
    <row r="429" spans="1:36">
      <c r="A429" s="5">
        <f t="shared" si="162"/>
        <v>1756</v>
      </c>
      <c r="B429" s="5">
        <f t="shared" si="163"/>
        <v>28</v>
      </c>
      <c r="C429" s="5">
        <f t="shared" si="164"/>
        <v>3.1223227752639531</v>
      </c>
      <c r="D429" s="5">
        <f t="shared" si="165"/>
        <v>69.525490196078437</v>
      </c>
      <c r="E429" s="5">
        <f t="shared" si="166"/>
        <v>0</v>
      </c>
      <c r="F429" s="5">
        <f t="shared" si="167"/>
        <v>-9.4666666666666615</v>
      </c>
      <c r="G429" s="5">
        <f t="shared" si="168"/>
        <v>57</v>
      </c>
      <c r="H429" s="5">
        <f t="shared" si="169"/>
        <v>0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5">
        <f>'Match Score and Team Input'!D29</f>
        <v>1756</v>
      </c>
      <c r="AB429" s="5">
        <v>28</v>
      </c>
      <c r="AC429" s="5">
        <f t="shared" si="177"/>
        <v>3.1223227752639531</v>
      </c>
      <c r="AD429" s="5">
        <f t="shared" si="177"/>
        <v>69.525490196078437</v>
      </c>
      <c r="AE429" s="5">
        <f t="shared" si="177"/>
        <v>0</v>
      </c>
      <c r="AF429" s="5">
        <f t="shared" si="177"/>
        <v>-9.4666666666666615</v>
      </c>
      <c r="AG429" s="5">
        <f t="shared" si="177"/>
        <v>57</v>
      </c>
      <c r="AH429" s="5">
        <f t="shared" si="177"/>
        <v>0</v>
      </c>
      <c r="AJ429" s="40" t="e">
        <f>#REF!</f>
        <v>#REF!</v>
      </c>
    </row>
    <row r="430" spans="1:36">
      <c r="A430" s="5">
        <f t="shared" si="162"/>
        <v>2974</v>
      </c>
      <c r="B430" s="5">
        <f t="shared" si="163"/>
        <v>29</v>
      </c>
      <c r="C430" s="5">
        <f t="shared" si="164"/>
        <v>23.425000000000004</v>
      </c>
      <c r="D430" s="5">
        <f t="shared" si="165"/>
        <v>46.25</v>
      </c>
      <c r="E430" s="5">
        <f t="shared" si="166"/>
        <v>50</v>
      </c>
      <c r="F430" s="5">
        <f t="shared" si="167"/>
        <v>-3.3333333333333286</v>
      </c>
      <c r="G430" s="5">
        <f t="shared" si="168"/>
        <v>29.033333333333346</v>
      </c>
      <c r="H430" s="5">
        <f t="shared" si="169"/>
        <v>0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5">
        <f>'Match Score and Team Input'!D30</f>
        <v>2974</v>
      </c>
      <c r="AB430" s="5">
        <v>29</v>
      </c>
      <c r="AC430" s="5">
        <f t="shared" si="177"/>
        <v>23.425000000000004</v>
      </c>
      <c r="AD430" s="5">
        <f t="shared" si="177"/>
        <v>46.25</v>
      </c>
      <c r="AE430" s="5">
        <f t="shared" si="177"/>
        <v>50</v>
      </c>
      <c r="AF430" s="5">
        <f t="shared" si="177"/>
        <v>-3.3333333333333286</v>
      </c>
      <c r="AG430" s="5">
        <f t="shared" si="177"/>
        <v>29.033333333333346</v>
      </c>
      <c r="AH430" s="5">
        <f t="shared" si="177"/>
        <v>0</v>
      </c>
      <c r="AJ430" s="40" t="e">
        <f>#REF!</f>
        <v>#REF!</v>
      </c>
    </row>
    <row r="431" spans="1:36">
      <c r="A431" s="5">
        <f t="shared" si="162"/>
        <v>4256</v>
      </c>
      <c r="B431" s="5">
        <f t="shared" si="163"/>
        <v>30</v>
      </c>
      <c r="C431" s="5">
        <f t="shared" si="164"/>
        <v>-6.3809523809523796</v>
      </c>
      <c r="D431" s="5">
        <f t="shared" si="165"/>
        <v>21.452380952380949</v>
      </c>
      <c r="E431" s="5">
        <f t="shared" si="166"/>
        <v>40</v>
      </c>
      <c r="F431" s="5">
        <f t="shared" si="167"/>
        <v>-5.6925925925925895</v>
      </c>
      <c r="G431" s="5">
        <f t="shared" si="168"/>
        <v>-10.720370370370375</v>
      </c>
      <c r="H431" s="5">
        <f t="shared" si="169"/>
        <v>50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5">
        <f>'Match Score and Team Input'!D31</f>
        <v>4256</v>
      </c>
      <c r="AB431" s="5">
        <v>30</v>
      </c>
      <c r="AC431" s="5">
        <f t="shared" si="177"/>
        <v>-6.3809523809523796</v>
      </c>
      <c r="AD431" s="5">
        <f t="shared" si="177"/>
        <v>21.452380952380949</v>
      </c>
      <c r="AE431" s="5">
        <f t="shared" si="177"/>
        <v>40</v>
      </c>
      <c r="AF431" s="5">
        <f t="shared" si="177"/>
        <v>-5.6925925925925895</v>
      </c>
      <c r="AG431" s="5">
        <f t="shared" si="177"/>
        <v>-10.720370370370375</v>
      </c>
      <c r="AH431" s="5">
        <f t="shared" si="177"/>
        <v>50</v>
      </c>
      <c r="AJ431" s="40" t="e">
        <f>#REF!</f>
        <v>#REF!</v>
      </c>
    </row>
    <row r="432" spans="1:36">
      <c r="A432" s="5">
        <f t="shared" si="162"/>
        <v>126</v>
      </c>
      <c r="B432" s="5">
        <f t="shared" si="163"/>
        <v>31</v>
      </c>
      <c r="C432" s="5">
        <f t="shared" si="164"/>
        <v>2.1939393939394023</v>
      </c>
      <c r="D432" s="5">
        <f t="shared" si="165"/>
        <v>5.8060606060606119</v>
      </c>
      <c r="E432" s="5">
        <f t="shared" si="166"/>
        <v>0</v>
      </c>
      <c r="F432" s="5">
        <f t="shared" si="167"/>
        <v>-5.0000000000000071</v>
      </c>
      <c r="G432" s="5">
        <f t="shared" si="168"/>
        <v>25.299999999999997</v>
      </c>
      <c r="H432" s="5">
        <f t="shared" si="169"/>
        <v>0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5">
        <f>'Match Score and Team Input'!D32</f>
        <v>126</v>
      </c>
      <c r="AB432" s="5">
        <v>31</v>
      </c>
      <c r="AC432" s="5">
        <f t="shared" ref="AC432:AH441" si="178">AC232</f>
        <v>2.1939393939394023</v>
      </c>
      <c r="AD432" s="5">
        <f t="shared" si="178"/>
        <v>5.8060606060606119</v>
      </c>
      <c r="AE432" s="5">
        <f t="shared" si="178"/>
        <v>0</v>
      </c>
      <c r="AF432" s="5">
        <f t="shared" si="178"/>
        <v>-5.0000000000000071</v>
      </c>
      <c r="AG432" s="5">
        <f t="shared" si="178"/>
        <v>25.299999999999997</v>
      </c>
      <c r="AH432" s="5">
        <f t="shared" si="178"/>
        <v>0</v>
      </c>
      <c r="AJ432" s="40" t="e">
        <f>#REF!</f>
        <v>#REF!</v>
      </c>
    </row>
    <row r="433" spans="1:36">
      <c r="A433" s="5">
        <f t="shared" si="162"/>
        <v>3310</v>
      </c>
      <c r="B433" s="5">
        <f t="shared" si="163"/>
        <v>32</v>
      </c>
      <c r="C433" s="5">
        <f t="shared" si="164"/>
        <v>-6.3128205128205082</v>
      </c>
      <c r="D433" s="5">
        <f t="shared" si="165"/>
        <v>-7.7461538461538453</v>
      </c>
      <c r="E433" s="5">
        <f t="shared" si="166"/>
        <v>0</v>
      </c>
      <c r="F433" s="5">
        <f t="shared" si="167"/>
        <v>27.426573426573427</v>
      </c>
      <c r="G433" s="5">
        <f t="shared" si="168"/>
        <v>-56.403962703962705</v>
      </c>
      <c r="H433" s="5">
        <f t="shared" si="169"/>
        <v>0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5">
        <f>'Match Score and Team Input'!D33</f>
        <v>3310</v>
      </c>
      <c r="AB433" s="5">
        <v>32</v>
      </c>
      <c r="AC433" s="5">
        <f t="shared" si="178"/>
        <v>-6.3128205128205082</v>
      </c>
      <c r="AD433" s="5">
        <f t="shared" si="178"/>
        <v>-7.7461538461538453</v>
      </c>
      <c r="AE433" s="5">
        <f t="shared" si="178"/>
        <v>0</v>
      </c>
      <c r="AF433" s="5">
        <f t="shared" si="178"/>
        <v>27.426573426573427</v>
      </c>
      <c r="AG433" s="5">
        <f t="shared" si="178"/>
        <v>-56.403962703962705</v>
      </c>
      <c r="AH433" s="5">
        <f t="shared" si="178"/>
        <v>0</v>
      </c>
      <c r="AJ433" s="40" t="e">
        <f>#REF!</f>
        <v>#REF!</v>
      </c>
    </row>
    <row r="434" spans="1:36">
      <c r="A434" s="5">
        <f t="shared" si="162"/>
        <v>4991</v>
      </c>
      <c r="B434" s="5">
        <f t="shared" si="163"/>
        <v>33</v>
      </c>
      <c r="C434" s="5">
        <f t="shared" si="164"/>
        <v>24.788888888888884</v>
      </c>
      <c r="D434" s="5">
        <f t="shared" si="165"/>
        <v>36.181481481481484</v>
      </c>
      <c r="E434" s="5">
        <f t="shared" si="166"/>
        <v>0</v>
      </c>
      <c r="F434" s="5">
        <f t="shared" si="167"/>
        <v>-3.93333333333333</v>
      </c>
      <c r="G434" s="5">
        <f t="shared" si="168"/>
        <v>-33.633333333333326</v>
      </c>
      <c r="H434" s="5">
        <f t="shared" si="169"/>
        <v>20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5">
        <f>'Match Score and Team Input'!D34</f>
        <v>4991</v>
      </c>
      <c r="AB434" s="5">
        <v>33</v>
      </c>
      <c r="AC434" s="5">
        <f t="shared" si="178"/>
        <v>24.788888888888884</v>
      </c>
      <c r="AD434" s="5">
        <f t="shared" si="178"/>
        <v>36.181481481481484</v>
      </c>
      <c r="AE434" s="5">
        <f t="shared" si="178"/>
        <v>0</v>
      </c>
      <c r="AF434" s="5">
        <f t="shared" si="178"/>
        <v>-3.93333333333333</v>
      </c>
      <c r="AG434" s="5">
        <f t="shared" si="178"/>
        <v>-33.633333333333326</v>
      </c>
      <c r="AH434" s="5">
        <f t="shared" si="178"/>
        <v>20</v>
      </c>
      <c r="AJ434" s="40" t="e">
        <f>#REF!</f>
        <v>#REF!</v>
      </c>
    </row>
    <row r="435" spans="1:36">
      <c r="A435" s="5">
        <f t="shared" si="162"/>
        <v>337</v>
      </c>
      <c r="B435" s="5">
        <f t="shared" si="163"/>
        <v>34</v>
      </c>
      <c r="C435" s="5">
        <f t="shared" si="164"/>
        <v>-5.9666666666666686</v>
      </c>
      <c r="D435" s="5">
        <f t="shared" si="165"/>
        <v>-39.37777777777778</v>
      </c>
      <c r="E435" s="5">
        <f t="shared" si="166"/>
        <v>20</v>
      </c>
      <c r="F435" s="5">
        <f t="shared" si="167"/>
        <v>-6.37777777777778</v>
      </c>
      <c r="G435" s="5">
        <f t="shared" si="168"/>
        <v>58.711111111111109</v>
      </c>
      <c r="H435" s="5">
        <f t="shared" si="169"/>
        <v>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5">
        <f>'Match Score and Team Input'!D35</f>
        <v>337</v>
      </c>
      <c r="AB435" s="5">
        <v>34</v>
      </c>
      <c r="AC435" s="5">
        <f t="shared" si="178"/>
        <v>-5.9666666666666686</v>
      </c>
      <c r="AD435" s="5">
        <f t="shared" si="178"/>
        <v>-39.37777777777778</v>
      </c>
      <c r="AE435" s="5">
        <f t="shared" si="178"/>
        <v>20</v>
      </c>
      <c r="AF435" s="5">
        <f t="shared" si="178"/>
        <v>-6.37777777777778</v>
      </c>
      <c r="AG435" s="5">
        <f t="shared" si="178"/>
        <v>58.711111111111109</v>
      </c>
      <c r="AH435" s="5">
        <f t="shared" si="178"/>
        <v>0</v>
      </c>
      <c r="AJ435" s="40" t="e">
        <f>#REF!</f>
        <v>#REF!</v>
      </c>
    </row>
    <row r="436" spans="1:36">
      <c r="A436" s="5">
        <f t="shared" si="162"/>
        <v>2337</v>
      </c>
      <c r="B436" s="5">
        <f t="shared" si="163"/>
        <v>35</v>
      </c>
      <c r="C436" s="5">
        <f t="shared" si="164"/>
        <v>-17.633333333333326</v>
      </c>
      <c r="D436" s="5">
        <f t="shared" si="165"/>
        <v>22.89487179487179</v>
      </c>
      <c r="E436" s="5">
        <f t="shared" si="166"/>
        <v>0</v>
      </c>
      <c r="F436" s="5">
        <f t="shared" si="167"/>
        <v>-5.6468253968253919</v>
      </c>
      <c r="G436" s="5">
        <f t="shared" si="168"/>
        <v>2.0185185185185048</v>
      </c>
      <c r="H436" s="5">
        <f t="shared" si="169"/>
        <v>0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5">
        <f>'Match Score and Team Input'!D36</f>
        <v>2337</v>
      </c>
      <c r="AB436" s="5">
        <v>35</v>
      </c>
      <c r="AC436" s="5">
        <f t="shared" si="178"/>
        <v>-17.633333333333326</v>
      </c>
      <c r="AD436" s="5">
        <f t="shared" si="178"/>
        <v>22.89487179487179</v>
      </c>
      <c r="AE436" s="5">
        <f t="shared" si="178"/>
        <v>0</v>
      </c>
      <c r="AF436" s="5">
        <f t="shared" si="178"/>
        <v>-5.6468253968253919</v>
      </c>
      <c r="AG436" s="5">
        <f t="shared" si="178"/>
        <v>2.0185185185185048</v>
      </c>
      <c r="AH436" s="5">
        <f t="shared" si="178"/>
        <v>0</v>
      </c>
      <c r="AJ436" s="40" t="e">
        <f>#REF!</f>
        <v>#REF!</v>
      </c>
    </row>
    <row r="437" spans="1:36">
      <c r="A437" s="5">
        <f t="shared" si="162"/>
        <v>494</v>
      </c>
      <c r="B437" s="5">
        <f t="shared" si="163"/>
        <v>36</v>
      </c>
      <c r="C437" s="5">
        <f t="shared" si="164"/>
        <v>5.9883286647992549</v>
      </c>
      <c r="D437" s="5">
        <f t="shared" si="165"/>
        <v>1.3367569249922155</v>
      </c>
      <c r="E437" s="5">
        <f t="shared" si="166"/>
        <v>0</v>
      </c>
      <c r="F437" s="5">
        <f t="shared" si="167"/>
        <v>27.56666666666667</v>
      </c>
      <c r="G437" s="5">
        <f t="shared" si="168"/>
        <v>55.733333333333334</v>
      </c>
      <c r="H437" s="5">
        <f t="shared" si="169"/>
        <v>0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5">
        <f>'Match Score and Team Input'!D37</f>
        <v>494</v>
      </c>
      <c r="AB437" s="5">
        <v>36</v>
      </c>
      <c r="AC437" s="5">
        <f t="shared" si="178"/>
        <v>5.9883286647992549</v>
      </c>
      <c r="AD437" s="5">
        <f t="shared" si="178"/>
        <v>1.3367569249922155</v>
      </c>
      <c r="AE437" s="5">
        <f t="shared" si="178"/>
        <v>0</v>
      </c>
      <c r="AF437" s="5">
        <f t="shared" si="178"/>
        <v>27.56666666666667</v>
      </c>
      <c r="AG437" s="5">
        <f t="shared" si="178"/>
        <v>55.733333333333334</v>
      </c>
      <c r="AH437" s="5">
        <f t="shared" si="178"/>
        <v>0</v>
      </c>
      <c r="AJ437" s="40" t="e">
        <f>#REF!</f>
        <v>#REF!</v>
      </c>
    </row>
    <row r="438" spans="1:36">
      <c r="A438" s="5">
        <f t="shared" si="162"/>
        <v>5098</v>
      </c>
      <c r="B438" s="5">
        <f t="shared" si="163"/>
        <v>37</v>
      </c>
      <c r="C438" s="5">
        <f t="shared" si="164"/>
        <v>-4.4666666666666615</v>
      </c>
      <c r="D438" s="5">
        <f t="shared" si="165"/>
        <v>50.066666666666663</v>
      </c>
      <c r="E438" s="5">
        <f t="shared" si="166"/>
        <v>0</v>
      </c>
      <c r="F438" s="5">
        <f t="shared" si="167"/>
        <v>-5.1125356125356163</v>
      </c>
      <c r="G438" s="5">
        <f t="shared" si="168"/>
        <v>-51.861111111111114</v>
      </c>
      <c r="H438" s="5">
        <f t="shared" si="169"/>
        <v>0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5">
        <f>'Match Score and Team Input'!D38</f>
        <v>5098</v>
      </c>
      <c r="AB438" s="5">
        <v>37</v>
      </c>
      <c r="AC438" s="5">
        <f t="shared" si="178"/>
        <v>-4.4666666666666615</v>
      </c>
      <c r="AD438" s="5">
        <f t="shared" si="178"/>
        <v>50.066666666666663</v>
      </c>
      <c r="AE438" s="5">
        <f t="shared" si="178"/>
        <v>0</v>
      </c>
      <c r="AF438" s="5">
        <f t="shared" si="178"/>
        <v>-5.1125356125356163</v>
      </c>
      <c r="AG438" s="5">
        <f t="shared" si="178"/>
        <v>-51.861111111111114</v>
      </c>
      <c r="AH438" s="5">
        <f t="shared" si="178"/>
        <v>0</v>
      </c>
      <c r="AJ438" s="40" t="e">
        <f>#REF!</f>
        <v>#REF!</v>
      </c>
    </row>
    <row r="439" spans="1:36">
      <c r="A439" s="5">
        <f t="shared" si="162"/>
        <v>1885</v>
      </c>
      <c r="B439" s="5">
        <f t="shared" si="163"/>
        <v>38</v>
      </c>
      <c r="C439" s="5">
        <f t="shared" si="164"/>
        <v>-23.046296296296291</v>
      </c>
      <c r="D439" s="5">
        <f t="shared" si="165"/>
        <v>19.561111111111117</v>
      </c>
      <c r="E439" s="5">
        <f t="shared" si="166"/>
        <v>0</v>
      </c>
      <c r="F439" s="5">
        <f t="shared" si="167"/>
        <v>17.407407407407405</v>
      </c>
      <c r="G439" s="5">
        <f t="shared" si="168"/>
        <v>48.014814814814798</v>
      </c>
      <c r="H439" s="5">
        <f t="shared" si="169"/>
        <v>0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5">
        <f>'Match Score and Team Input'!D39</f>
        <v>1885</v>
      </c>
      <c r="AB439" s="5">
        <v>38</v>
      </c>
      <c r="AC439" s="5">
        <f t="shared" si="178"/>
        <v>-23.046296296296291</v>
      </c>
      <c r="AD439" s="5">
        <f t="shared" si="178"/>
        <v>19.561111111111117</v>
      </c>
      <c r="AE439" s="5">
        <f t="shared" si="178"/>
        <v>0</v>
      </c>
      <c r="AF439" s="5">
        <f t="shared" si="178"/>
        <v>17.407407407407405</v>
      </c>
      <c r="AG439" s="5">
        <f t="shared" si="178"/>
        <v>48.014814814814798</v>
      </c>
      <c r="AH439" s="5">
        <f t="shared" si="178"/>
        <v>0</v>
      </c>
      <c r="AJ439" s="40" t="e">
        <f>#REF!</f>
        <v>#REF!</v>
      </c>
    </row>
    <row r="440" spans="1:36">
      <c r="A440" s="5">
        <f t="shared" si="162"/>
        <v>3138</v>
      </c>
      <c r="B440" s="5">
        <f t="shared" si="163"/>
        <v>39</v>
      </c>
      <c r="C440" s="5">
        <f t="shared" si="164"/>
        <v>-19.466666666666669</v>
      </c>
      <c r="D440" s="5">
        <f t="shared" si="165"/>
        <v>12.666666666666657</v>
      </c>
      <c r="E440" s="5">
        <f t="shared" si="166"/>
        <v>0</v>
      </c>
      <c r="F440" s="5">
        <f t="shared" si="167"/>
        <v>0.43333333333333712</v>
      </c>
      <c r="G440" s="5">
        <f t="shared" si="168"/>
        <v>-40.433333333333337</v>
      </c>
      <c r="H440" s="5">
        <f t="shared" si="169"/>
        <v>0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5">
        <f>'Match Score and Team Input'!D40</f>
        <v>3138</v>
      </c>
      <c r="AB440" s="5">
        <v>39</v>
      </c>
      <c r="AC440" s="5">
        <f t="shared" si="178"/>
        <v>-19.466666666666669</v>
      </c>
      <c r="AD440" s="5">
        <f t="shared" si="178"/>
        <v>12.666666666666657</v>
      </c>
      <c r="AE440" s="5">
        <f t="shared" si="178"/>
        <v>0</v>
      </c>
      <c r="AF440" s="5">
        <f t="shared" si="178"/>
        <v>0.43333333333333712</v>
      </c>
      <c r="AG440" s="5">
        <f t="shared" si="178"/>
        <v>-40.433333333333337</v>
      </c>
      <c r="AH440" s="5">
        <f t="shared" si="178"/>
        <v>0</v>
      </c>
      <c r="AJ440" s="40" t="e">
        <f>#REF!</f>
        <v>#REF!</v>
      </c>
    </row>
    <row r="441" spans="1:36">
      <c r="A441" s="5">
        <f t="shared" si="162"/>
        <v>4176</v>
      </c>
      <c r="B441" s="5">
        <f t="shared" si="163"/>
        <v>40</v>
      </c>
      <c r="C441" s="5">
        <f t="shared" si="164"/>
        <v>-4.06666666666667</v>
      </c>
      <c r="D441" s="5">
        <f t="shared" si="165"/>
        <v>9.8333333333333286</v>
      </c>
      <c r="E441" s="5">
        <f t="shared" si="166"/>
        <v>0</v>
      </c>
      <c r="F441" s="5">
        <f t="shared" si="167"/>
        <v>6.6666666666666643</v>
      </c>
      <c r="G441" s="5">
        <f t="shared" si="168"/>
        <v>12.433333333333337</v>
      </c>
      <c r="H441" s="5">
        <f t="shared" si="169"/>
        <v>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5">
        <f>'Match Score and Team Input'!D41</f>
        <v>4176</v>
      </c>
      <c r="AB441" s="5">
        <v>40</v>
      </c>
      <c r="AC441" s="5">
        <f t="shared" si="178"/>
        <v>-4.06666666666667</v>
      </c>
      <c r="AD441" s="5">
        <f t="shared" si="178"/>
        <v>9.8333333333333286</v>
      </c>
      <c r="AE441" s="5">
        <f t="shared" si="178"/>
        <v>0</v>
      </c>
      <c r="AF441" s="5">
        <f t="shared" si="178"/>
        <v>6.6666666666666643</v>
      </c>
      <c r="AG441" s="5">
        <f t="shared" si="178"/>
        <v>12.433333333333337</v>
      </c>
      <c r="AH441" s="5">
        <f t="shared" si="178"/>
        <v>0</v>
      </c>
      <c r="AJ441" s="40" t="e">
        <f>#REF!</f>
        <v>#REF!</v>
      </c>
    </row>
    <row r="442" spans="1:36">
      <c r="A442" s="5">
        <f t="shared" si="162"/>
        <v>3309</v>
      </c>
      <c r="B442" s="5">
        <f t="shared" si="163"/>
        <v>41</v>
      </c>
      <c r="C442" s="5">
        <f t="shared" si="164"/>
        <v>-0.43333333333333712</v>
      </c>
      <c r="D442" s="5">
        <f t="shared" si="165"/>
        <v>-19.166666666666657</v>
      </c>
      <c r="E442" s="5">
        <f t="shared" si="166"/>
        <v>0</v>
      </c>
      <c r="F442" s="5">
        <f t="shared" si="167"/>
        <v>8.6179487179487211</v>
      </c>
      <c r="G442" s="5">
        <f t="shared" si="168"/>
        <v>25.38717948717948</v>
      </c>
      <c r="H442" s="5">
        <f t="shared" si="169"/>
        <v>0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5">
        <f>'Match Score and Team Input'!D42</f>
        <v>3309</v>
      </c>
      <c r="AB442" s="5">
        <v>41</v>
      </c>
      <c r="AC442" s="5">
        <f t="shared" ref="AC442:AH451" si="179">AC242</f>
        <v>-0.43333333333333712</v>
      </c>
      <c r="AD442" s="5">
        <f t="shared" si="179"/>
        <v>-19.166666666666657</v>
      </c>
      <c r="AE442" s="5">
        <f t="shared" si="179"/>
        <v>0</v>
      </c>
      <c r="AF442" s="5">
        <f t="shared" si="179"/>
        <v>8.6179487179487211</v>
      </c>
      <c r="AG442" s="5">
        <f t="shared" si="179"/>
        <v>25.38717948717948</v>
      </c>
      <c r="AH442" s="5">
        <f t="shared" si="179"/>
        <v>0</v>
      </c>
      <c r="AJ442" s="40" t="e">
        <f>#REF!</f>
        <v>#REF!</v>
      </c>
    </row>
    <row r="443" spans="1:36">
      <c r="A443" s="5">
        <f t="shared" si="162"/>
        <v>337</v>
      </c>
      <c r="B443" s="5">
        <f t="shared" si="163"/>
        <v>42</v>
      </c>
      <c r="C443" s="5">
        <f t="shared" si="164"/>
        <v>-20.160606060606057</v>
      </c>
      <c r="D443" s="5">
        <f t="shared" si="165"/>
        <v>-16.775757575757567</v>
      </c>
      <c r="E443" s="5">
        <f t="shared" si="166"/>
        <v>0</v>
      </c>
      <c r="F443" s="5">
        <f t="shared" si="167"/>
        <v>-20.435439560439562</v>
      </c>
      <c r="G443" s="5">
        <f t="shared" si="168"/>
        <v>-27.425824175824175</v>
      </c>
      <c r="H443" s="5">
        <f t="shared" si="169"/>
        <v>0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5">
        <f>'Match Score and Team Input'!D43</f>
        <v>337</v>
      </c>
      <c r="AB443" s="5">
        <v>42</v>
      </c>
      <c r="AC443" s="5">
        <f t="shared" si="179"/>
        <v>-20.160606060606057</v>
      </c>
      <c r="AD443" s="5">
        <f t="shared" si="179"/>
        <v>-16.775757575757567</v>
      </c>
      <c r="AE443" s="5">
        <f t="shared" si="179"/>
        <v>0</v>
      </c>
      <c r="AF443" s="5">
        <f t="shared" si="179"/>
        <v>-20.435439560439562</v>
      </c>
      <c r="AG443" s="5">
        <f t="shared" si="179"/>
        <v>-27.425824175824175</v>
      </c>
      <c r="AH443" s="5">
        <f t="shared" si="179"/>
        <v>0</v>
      </c>
      <c r="AJ443" s="40" t="e">
        <f>#REF!</f>
        <v>#REF!</v>
      </c>
    </row>
    <row r="444" spans="1:36">
      <c r="A444" s="5">
        <f t="shared" si="162"/>
        <v>5148</v>
      </c>
      <c r="B444" s="5">
        <f t="shared" si="163"/>
        <v>43</v>
      </c>
      <c r="C444" s="5">
        <f t="shared" si="164"/>
        <v>-5.4444444444444429</v>
      </c>
      <c r="D444" s="5">
        <f t="shared" si="165"/>
        <v>7.5444444444444514</v>
      </c>
      <c r="E444" s="5">
        <f t="shared" si="166"/>
        <v>20</v>
      </c>
      <c r="F444" s="5">
        <f t="shared" si="167"/>
        <v>25.633333333333333</v>
      </c>
      <c r="G444" s="5">
        <f t="shared" si="168"/>
        <v>71.033333333333331</v>
      </c>
      <c r="H444" s="5">
        <f t="shared" si="169"/>
        <v>0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5">
        <f>'Match Score and Team Input'!D44</f>
        <v>5148</v>
      </c>
      <c r="AB444" s="5">
        <v>43</v>
      </c>
      <c r="AC444" s="5">
        <f t="shared" si="179"/>
        <v>-5.4444444444444429</v>
      </c>
      <c r="AD444" s="5">
        <f t="shared" si="179"/>
        <v>7.5444444444444514</v>
      </c>
      <c r="AE444" s="5">
        <f t="shared" si="179"/>
        <v>20</v>
      </c>
      <c r="AF444" s="5">
        <f t="shared" si="179"/>
        <v>25.633333333333333</v>
      </c>
      <c r="AG444" s="5">
        <f t="shared" si="179"/>
        <v>71.033333333333331</v>
      </c>
      <c r="AH444" s="5">
        <f t="shared" si="179"/>
        <v>0</v>
      </c>
      <c r="AJ444" s="40" t="e">
        <f>#REF!</f>
        <v>#REF!</v>
      </c>
    </row>
    <row r="445" spans="1:36">
      <c r="A445" s="5">
        <f t="shared" si="162"/>
        <v>4945</v>
      </c>
      <c r="B445" s="5">
        <f t="shared" si="163"/>
        <v>44</v>
      </c>
      <c r="C445" s="5">
        <f t="shared" si="164"/>
        <v>-22.585714285714282</v>
      </c>
      <c r="D445" s="5">
        <f t="shared" si="165"/>
        <v>-12.471428571428561</v>
      </c>
      <c r="E445" s="5">
        <f t="shared" si="166"/>
        <v>0</v>
      </c>
      <c r="F445" s="5">
        <f t="shared" si="167"/>
        <v>-13.833333333333329</v>
      </c>
      <c r="G445" s="5">
        <f t="shared" si="168"/>
        <v>-0.97920227920226921</v>
      </c>
      <c r="H445" s="5">
        <f t="shared" si="169"/>
        <v>0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5">
        <f>'Match Score and Team Input'!D45</f>
        <v>4945</v>
      </c>
      <c r="AB445" s="5">
        <v>44</v>
      </c>
      <c r="AC445" s="5">
        <f t="shared" si="179"/>
        <v>-22.585714285714282</v>
      </c>
      <c r="AD445" s="5">
        <f t="shared" si="179"/>
        <v>-12.471428571428561</v>
      </c>
      <c r="AE445" s="5">
        <f t="shared" si="179"/>
        <v>0</v>
      </c>
      <c r="AF445" s="5">
        <f t="shared" si="179"/>
        <v>-13.833333333333329</v>
      </c>
      <c r="AG445" s="5">
        <f t="shared" si="179"/>
        <v>-0.97920227920226921</v>
      </c>
      <c r="AH445" s="5">
        <f t="shared" si="179"/>
        <v>0</v>
      </c>
      <c r="AJ445" s="40" t="e">
        <f>#REF!</f>
        <v>#REF!</v>
      </c>
    </row>
    <row r="446" spans="1:36">
      <c r="A446" s="5">
        <f t="shared" si="162"/>
        <v>3316</v>
      </c>
      <c r="B446" s="5">
        <f t="shared" si="163"/>
        <v>45</v>
      </c>
      <c r="C446" s="5">
        <f t="shared" si="164"/>
        <v>-14.719047619047615</v>
      </c>
      <c r="D446" s="5">
        <f t="shared" si="165"/>
        <v>26.033333333333331</v>
      </c>
      <c r="E446" s="5">
        <f t="shared" si="166"/>
        <v>0</v>
      </c>
      <c r="F446" s="5">
        <f t="shared" si="167"/>
        <v>19.238562091503269</v>
      </c>
      <c r="G446" s="5">
        <f t="shared" si="168"/>
        <v>-95.635620915032689</v>
      </c>
      <c r="H446" s="5">
        <f t="shared" si="169"/>
        <v>0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5">
        <f>'Match Score and Team Input'!D46</f>
        <v>3316</v>
      </c>
      <c r="AB446" s="5">
        <v>45</v>
      </c>
      <c r="AC446" s="5">
        <f t="shared" si="179"/>
        <v>-14.719047619047615</v>
      </c>
      <c r="AD446" s="5">
        <f t="shared" si="179"/>
        <v>26.033333333333331</v>
      </c>
      <c r="AE446" s="5">
        <f t="shared" si="179"/>
        <v>0</v>
      </c>
      <c r="AF446" s="5">
        <f t="shared" si="179"/>
        <v>19.238562091503269</v>
      </c>
      <c r="AG446" s="5">
        <f t="shared" si="179"/>
        <v>-95.635620915032689</v>
      </c>
      <c r="AH446" s="5">
        <f t="shared" si="179"/>
        <v>0</v>
      </c>
      <c r="AJ446" s="40" t="e">
        <f>#REF!</f>
        <v>#REF!</v>
      </c>
    </row>
    <row r="447" spans="1:36">
      <c r="A447" s="5">
        <f t="shared" si="162"/>
        <v>604</v>
      </c>
      <c r="B447" s="5">
        <f t="shared" si="163"/>
        <v>46</v>
      </c>
      <c r="C447" s="5">
        <f t="shared" si="164"/>
        <v>-15.123931623931625</v>
      </c>
      <c r="D447" s="5">
        <f t="shared" si="165"/>
        <v>-48.180056980056975</v>
      </c>
      <c r="E447" s="5">
        <f t="shared" si="166"/>
        <v>20</v>
      </c>
      <c r="F447" s="5">
        <f t="shared" si="167"/>
        <v>7.0370370370369528E-2</v>
      </c>
      <c r="G447" s="5">
        <f t="shared" si="168"/>
        <v>10.751851851851853</v>
      </c>
      <c r="H447" s="5">
        <f t="shared" si="169"/>
        <v>0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5">
        <f>'Match Score and Team Input'!D47</f>
        <v>604</v>
      </c>
      <c r="AB447" s="5">
        <v>46</v>
      </c>
      <c r="AC447" s="5">
        <f t="shared" si="179"/>
        <v>-15.123931623931625</v>
      </c>
      <c r="AD447" s="5">
        <f t="shared" si="179"/>
        <v>-48.180056980056975</v>
      </c>
      <c r="AE447" s="5">
        <f t="shared" si="179"/>
        <v>20</v>
      </c>
      <c r="AF447" s="5">
        <f t="shared" si="179"/>
        <v>7.0370370370369528E-2</v>
      </c>
      <c r="AG447" s="5">
        <f t="shared" si="179"/>
        <v>10.751851851851853</v>
      </c>
      <c r="AH447" s="5">
        <f t="shared" si="179"/>
        <v>0</v>
      </c>
      <c r="AJ447" s="40" t="e">
        <f>#REF!</f>
        <v>#REF!</v>
      </c>
    </row>
    <row r="448" spans="1:36">
      <c r="A448" s="5">
        <f t="shared" si="162"/>
        <v>2665</v>
      </c>
      <c r="B448" s="5">
        <f t="shared" si="163"/>
        <v>47</v>
      </c>
      <c r="C448" s="5">
        <f t="shared" si="164"/>
        <v>7.5538461538461519</v>
      </c>
      <c r="D448" s="5">
        <f t="shared" si="165"/>
        <v>38.02051282051282</v>
      </c>
      <c r="E448" s="5">
        <f t="shared" si="166"/>
        <v>0</v>
      </c>
      <c r="F448" s="5">
        <f t="shared" si="167"/>
        <v>-18.766666666666666</v>
      </c>
      <c r="G448" s="5">
        <f t="shared" si="168"/>
        <v>-18.200000000000003</v>
      </c>
      <c r="H448" s="5">
        <f t="shared" si="169"/>
        <v>0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5">
        <f>'Match Score and Team Input'!D48</f>
        <v>2665</v>
      </c>
      <c r="AB448" s="5">
        <v>47</v>
      </c>
      <c r="AC448" s="5">
        <f t="shared" si="179"/>
        <v>7.5538461538461519</v>
      </c>
      <c r="AD448" s="5">
        <f t="shared" si="179"/>
        <v>38.02051282051282</v>
      </c>
      <c r="AE448" s="5">
        <f t="shared" si="179"/>
        <v>0</v>
      </c>
      <c r="AF448" s="5">
        <f t="shared" si="179"/>
        <v>-18.766666666666666</v>
      </c>
      <c r="AG448" s="5">
        <f t="shared" si="179"/>
        <v>-18.200000000000003</v>
      </c>
      <c r="AH448" s="5">
        <f t="shared" si="179"/>
        <v>0</v>
      </c>
      <c r="AJ448" s="40" t="e">
        <f>#REF!</f>
        <v>#REF!</v>
      </c>
    </row>
    <row r="449" spans="1:36">
      <c r="A449" s="5">
        <f t="shared" si="162"/>
        <v>4488</v>
      </c>
      <c r="B449" s="5">
        <f t="shared" si="163"/>
        <v>48</v>
      </c>
      <c r="C449" s="5">
        <f t="shared" si="164"/>
        <v>16.388888888888886</v>
      </c>
      <c r="D449" s="5">
        <f t="shared" si="165"/>
        <v>-13.329629629629636</v>
      </c>
      <c r="E449" s="5">
        <f t="shared" si="166"/>
        <v>0</v>
      </c>
      <c r="F449" s="5">
        <f t="shared" si="167"/>
        <v>14.56666666666667</v>
      </c>
      <c r="G449" s="5">
        <f t="shared" si="168"/>
        <v>24.73333333333332</v>
      </c>
      <c r="H449" s="5">
        <f t="shared" si="169"/>
        <v>100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5">
        <f>'Match Score and Team Input'!D49</f>
        <v>4488</v>
      </c>
      <c r="AB449" s="5">
        <v>48</v>
      </c>
      <c r="AC449" s="5">
        <f t="shared" si="179"/>
        <v>16.388888888888886</v>
      </c>
      <c r="AD449" s="5">
        <f t="shared" si="179"/>
        <v>-13.329629629629636</v>
      </c>
      <c r="AE449" s="5">
        <f t="shared" si="179"/>
        <v>0</v>
      </c>
      <c r="AF449" s="5">
        <f t="shared" si="179"/>
        <v>14.56666666666667</v>
      </c>
      <c r="AG449" s="5">
        <f t="shared" si="179"/>
        <v>24.73333333333332</v>
      </c>
      <c r="AH449" s="5">
        <f t="shared" si="179"/>
        <v>100</v>
      </c>
      <c r="AJ449" s="40" t="e">
        <f>#REF!</f>
        <v>#REF!</v>
      </c>
    </row>
    <row r="450" spans="1:36">
      <c r="A450" s="5">
        <f t="shared" si="162"/>
        <v>3191</v>
      </c>
      <c r="B450" s="5">
        <f t="shared" si="163"/>
        <v>49</v>
      </c>
      <c r="C450" s="5">
        <f t="shared" si="164"/>
        <v>10.427272727272722</v>
      </c>
      <c r="D450" s="5">
        <f t="shared" si="165"/>
        <v>44.072727272727263</v>
      </c>
      <c r="E450" s="5">
        <f t="shared" si="166"/>
        <v>100</v>
      </c>
      <c r="F450" s="5">
        <f t="shared" si="167"/>
        <v>33.452380952380949</v>
      </c>
      <c r="G450" s="5">
        <f t="shared" si="168"/>
        <v>-7.3904761904761926</v>
      </c>
      <c r="H450" s="5">
        <f t="shared" si="169"/>
        <v>0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5">
        <f>'Match Score and Team Input'!D50</f>
        <v>3191</v>
      </c>
      <c r="AB450" s="5">
        <v>49</v>
      </c>
      <c r="AC450" s="5">
        <f t="shared" si="179"/>
        <v>10.427272727272722</v>
      </c>
      <c r="AD450" s="5">
        <f t="shared" si="179"/>
        <v>44.072727272727263</v>
      </c>
      <c r="AE450" s="5">
        <f t="shared" si="179"/>
        <v>100</v>
      </c>
      <c r="AF450" s="5">
        <f t="shared" si="179"/>
        <v>33.452380952380949</v>
      </c>
      <c r="AG450" s="5">
        <f t="shared" si="179"/>
        <v>-7.3904761904761926</v>
      </c>
      <c r="AH450" s="5">
        <f t="shared" si="179"/>
        <v>0</v>
      </c>
      <c r="AJ450" s="40" t="e">
        <f>#REF!</f>
        <v>#REF!</v>
      </c>
    </row>
    <row r="451" spans="1:36">
      <c r="A451" s="5">
        <f t="shared" si="162"/>
        <v>2424</v>
      </c>
      <c r="B451" s="5">
        <f t="shared" si="163"/>
        <v>50</v>
      </c>
      <c r="C451" s="5">
        <f t="shared" si="164"/>
        <v>5.414285714285711</v>
      </c>
      <c r="D451" s="5">
        <f t="shared" si="165"/>
        <v>-35.571428571428569</v>
      </c>
      <c r="E451" s="5">
        <f t="shared" si="166"/>
        <v>0</v>
      </c>
      <c r="F451" s="5">
        <f t="shared" si="167"/>
        <v>-20.188888888888883</v>
      </c>
      <c r="G451" s="5">
        <f t="shared" si="168"/>
        <v>-73.714814814814815</v>
      </c>
      <c r="H451" s="5">
        <f t="shared" si="169"/>
        <v>40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5">
        <f>'Match Score and Team Input'!D51</f>
        <v>2424</v>
      </c>
      <c r="AB451" s="5">
        <v>50</v>
      </c>
      <c r="AC451" s="5">
        <f t="shared" si="179"/>
        <v>5.414285714285711</v>
      </c>
      <c r="AD451" s="5">
        <f t="shared" si="179"/>
        <v>-35.571428571428569</v>
      </c>
      <c r="AE451" s="5">
        <f t="shared" si="179"/>
        <v>0</v>
      </c>
      <c r="AF451" s="5">
        <f t="shared" si="179"/>
        <v>-20.188888888888883</v>
      </c>
      <c r="AG451" s="5">
        <f t="shared" si="179"/>
        <v>-73.714814814814815</v>
      </c>
      <c r="AH451" s="5">
        <f t="shared" si="179"/>
        <v>40</v>
      </c>
      <c r="AJ451" s="40" t="e">
        <f>#REF!</f>
        <v>#REF!</v>
      </c>
    </row>
    <row r="452" spans="1:36">
      <c r="A452" s="5">
        <f t="shared" si="162"/>
        <v>4917</v>
      </c>
      <c r="B452" s="5">
        <f t="shared" si="163"/>
        <v>51</v>
      </c>
      <c r="C452" s="5">
        <f t="shared" si="164"/>
        <v>-15.566666666666663</v>
      </c>
      <c r="D452" s="5">
        <f t="shared" si="165"/>
        <v>12.700000000000003</v>
      </c>
      <c r="E452" s="5">
        <f t="shared" si="166"/>
        <v>0</v>
      </c>
      <c r="F452" s="5">
        <f t="shared" si="167"/>
        <v>-3.3333333333333286</v>
      </c>
      <c r="G452" s="5">
        <f t="shared" si="168"/>
        <v>4.5555555555555571</v>
      </c>
      <c r="H452" s="5">
        <f t="shared" si="169"/>
        <v>0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5">
        <f>'Match Score and Team Input'!D52</f>
        <v>4917</v>
      </c>
      <c r="AB452" s="5">
        <v>51</v>
      </c>
      <c r="AC452" s="5">
        <f t="shared" ref="AC452:AH461" si="180">AC252</f>
        <v>-15.566666666666663</v>
      </c>
      <c r="AD452" s="5">
        <f t="shared" si="180"/>
        <v>12.700000000000003</v>
      </c>
      <c r="AE452" s="5">
        <f t="shared" si="180"/>
        <v>0</v>
      </c>
      <c r="AF452" s="5">
        <f t="shared" si="180"/>
        <v>-3.3333333333333286</v>
      </c>
      <c r="AG452" s="5">
        <f t="shared" si="180"/>
        <v>4.5555555555555571</v>
      </c>
      <c r="AH452" s="5">
        <f t="shared" si="180"/>
        <v>0</v>
      </c>
      <c r="AJ452" s="40" t="e">
        <f>#REF!</f>
        <v>#REF!</v>
      </c>
    </row>
    <row r="453" spans="1:36">
      <c r="A453" s="5">
        <f t="shared" si="162"/>
        <v>1775</v>
      </c>
      <c r="B453" s="5">
        <f t="shared" si="163"/>
        <v>52</v>
      </c>
      <c r="C453" s="5">
        <f t="shared" si="164"/>
        <v>-14.546880570409982</v>
      </c>
      <c r="D453" s="5">
        <f t="shared" si="165"/>
        <v>46.393226381461659</v>
      </c>
      <c r="E453" s="5">
        <f t="shared" si="166"/>
        <v>0</v>
      </c>
      <c r="F453" s="5">
        <f t="shared" si="167"/>
        <v>-19.083333333333343</v>
      </c>
      <c r="G453" s="5">
        <f t="shared" si="168"/>
        <v>-21.120370370370367</v>
      </c>
      <c r="H453" s="5">
        <f t="shared" si="169"/>
        <v>0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5">
        <f>'Match Score and Team Input'!D53</f>
        <v>1775</v>
      </c>
      <c r="AB453" s="5">
        <v>52</v>
      </c>
      <c r="AC453" s="5">
        <f t="shared" si="180"/>
        <v>-14.546880570409982</v>
      </c>
      <c r="AD453" s="5">
        <f t="shared" si="180"/>
        <v>46.393226381461659</v>
      </c>
      <c r="AE453" s="5">
        <f t="shared" si="180"/>
        <v>0</v>
      </c>
      <c r="AF453" s="5">
        <f t="shared" si="180"/>
        <v>-19.083333333333343</v>
      </c>
      <c r="AG453" s="5">
        <f t="shared" si="180"/>
        <v>-21.120370370370367</v>
      </c>
      <c r="AH453" s="5">
        <f t="shared" si="180"/>
        <v>0</v>
      </c>
      <c r="AJ453" s="40" t="e">
        <f>#REF!</f>
        <v>#REF!</v>
      </c>
    </row>
    <row r="454" spans="1:36">
      <c r="A454" s="5">
        <f t="shared" si="162"/>
        <v>884</v>
      </c>
      <c r="B454" s="5">
        <f t="shared" si="163"/>
        <v>53</v>
      </c>
      <c r="C454" s="5">
        <f t="shared" si="164"/>
        <v>-3.7416666666666671</v>
      </c>
      <c r="D454" s="5">
        <f t="shared" si="165"/>
        <v>-61.783333333333346</v>
      </c>
      <c r="E454" s="5">
        <f t="shared" si="166"/>
        <v>0</v>
      </c>
      <c r="F454" s="5">
        <f t="shared" si="167"/>
        <v>-1.3611111111111143</v>
      </c>
      <c r="G454" s="5">
        <f t="shared" si="168"/>
        <v>15.577777777777769</v>
      </c>
      <c r="H454" s="5">
        <f t="shared" si="169"/>
        <v>0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5">
        <f>'Match Score and Team Input'!D54</f>
        <v>884</v>
      </c>
      <c r="AB454" s="5">
        <v>53</v>
      </c>
      <c r="AC454" s="5">
        <f t="shared" si="180"/>
        <v>-3.7416666666666671</v>
      </c>
      <c r="AD454" s="5">
        <f t="shared" si="180"/>
        <v>-61.783333333333346</v>
      </c>
      <c r="AE454" s="5">
        <f t="shared" si="180"/>
        <v>0</v>
      </c>
      <c r="AF454" s="5">
        <f t="shared" si="180"/>
        <v>-1.3611111111111143</v>
      </c>
      <c r="AG454" s="5">
        <f t="shared" si="180"/>
        <v>15.577777777777769</v>
      </c>
      <c r="AH454" s="5">
        <f t="shared" si="180"/>
        <v>0</v>
      </c>
      <c r="AJ454" s="40" t="e">
        <f>#REF!</f>
        <v>#REF!</v>
      </c>
    </row>
    <row r="455" spans="1:36">
      <c r="A455" s="5">
        <f t="shared" si="162"/>
        <v>179</v>
      </c>
      <c r="B455" s="5">
        <f t="shared" si="163"/>
        <v>54</v>
      </c>
      <c r="C455" s="5">
        <f t="shared" si="164"/>
        <v>-8.5820512820512818</v>
      </c>
      <c r="D455" s="5">
        <f t="shared" si="165"/>
        <v>41.15384615384616</v>
      </c>
      <c r="E455" s="5">
        <f t="shared" si="166"/>
        <v>0</v>
      </c>
      <c r="F455" s="5">
        <f t="shared" si="167"/>
        <v>-3.4666666666666686</v>
      </c>
      <c r="G455" s="5">
        <f t="shared" si="168"/>
        <v>10.666666666666671</v>
      </c>
      <c r="H455" s="5">
        <f t="shared" si="169"/>
        <v>70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5">
        <f>'Match Score and Team Input'!D55</f>
        <v>179</v>
      </c>
      <c r="AB455" s="5">
        <v>54</v>
      </c>
      <c r="AC455" s="5">
        <f t="shared" si="180"/>
        <v>-8.5820512820512818</v>
      </c>
      <c r="AD455" s="5">
        <f t="shared" si="180"/>
        <v>41.15384615384616</v>
      </c>
      <c r="AE455" s="5">
        <f t="shared" si="180"/>
        <v>0</v>
      </c>
      <c r="AF455" s="5">
        <f t="shared" si="180"/>
        <v>-3.4666666666666686</v>
      </c>
      <c r="AG455" s="5">
        <f t="shared" si="180"/>
        <v>10.666666666666671</v>
      </c>
      <c r="AH455" s="5">
        <f t="shared" si="180"/>
        <v>70</v>
      </c>
      <c r="AJ455" s="40" t="e">
        <f>#REF!</f>
        <v>#REF!</v>
      </c>
    </row>
    <row r="456" spans="1:36">
      <c r="A456" s="5">
        <f t="shared" si="162"/>
        <v>384</v>
      </c>
      <c r="B456" s="5">
        <f t="shared" si="163"/>
        <v>55</v>
      </c>
      <c r="C456" s="5">
        <f t="shared" si="164"/>
        <v>1.5333333333333314</v>
      </c>
      <c r="D456" s="5">
        <f t="shared" si="165"/>
        <v>52.8</v>
      </c>
      <c r="E456" s="5">
        <f t="shared" si="166"/>
        <v>0</v>
      </c>
      <c r="F456" s="5">
        <f t="shared" si="167"/>
        <v>-19.11349206349206</v>
      </c>
      <c r="G456" s="5">
        <f t="shared" si="168"/>
        <v>-43.276984126984118</v>
      </c>
      <c r="H456" s="5">
        <f t="shared" si="169"/>
        <v>50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5">
        <f>'Match Score and Team Input'!D56</f>
        <v>384</v>
      </c>
      <c r="AB456" s="5">
        <v>55</v>
      </c>
      <c r="AC456" s="5">
        <f t="shared" si="180"/>
        <v>1.5333333333333314</v>
      </c>
      <c r="AD456" s="5">
        <f t="shared" si="180"/>
        <v>52.8</v>
      </c>
      <c r="AE456" s="5">
        <f t="shared" si="180"/>
        <v>0</v>
      </c>
      <c r="AF456" s="5">
        <f t="shared" si="180"/>
        <v>-19.11349206349206</v>
      </c>
      <c r="AG456" s="5">
        <f t="shared" si="180"/>
        <v>-43.276984126984118</v>
      </c>
      <c r="AH456" s="5">
        <f t="shared" si="180"/>
        <v>50</v>
      </c>
      <c r="AJ456" s="40" t="e">
        <f>#REF!</f>
        <v>#REF!</v>
      </c>
    </row>
    <row r="457" spans="1:36">
      <c r="A457" s="5">
        <f t="shared" si="162"/>
        <v>4176</v>
      </c>
      <c r="B457" s="5">
        <f t="shared" si="163"/>
        <v>56</v>
      </c>
      <c r="C457" s="5">
        <f t="shared" si="164"/>
        <v>14.327450980392157</v>
      </c>
      <c r="D457" s="5">
        <f t="shared" si="165"/>
        <v>6.6921568627450938</v>
      </c>
      <c r="E457" s="5">
        <f t="shared" si="166"/>
        <v>0</v>
      </c>
      <c r="F457" s="5">
        <f t="shared" si="167"/>
        <v>21.61904761904762</v>
      </c>
      <c r="G457" s="5">
        <f t="shared" si="168"/>
        <v>-36.047619047619037</v>
      </c>
      <c r="H457" s="5">
        <f t="shared" si="169"/>
        <v>90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5">
        <f>'Match Score and Team Input'!D57</f>
        <v>4176</v>
      </c>
      <c r="AB457" s="5">
        <v>56</v>
      </c>
      <c r="AC457" s="5">
        <f t="shared" si="180"/>
        <v>14.327450980392157</v>
      </c>
      <c r="AD457" s="5">
        <f t="shared" si="180"/>
        <v>6.6921568627450938</v>
      </c>
      <c r="AE457" s="5">
        <f t="shared" si="180"/>
        <v>0</v>
      </c>
      <c r="AF457" s="5">
        <f t="shared" si="180"/>
        <v>21.61904761904762</v>
      </c>
      <c r="AG457" s="5">
        <f t="shared" si="180"/>
        <v>-36.047619047619037</v>
      </c>
      <c r="AH457" s="5">
        <f t="shared" si="180"/>
        <v>90</v>
      </c>
      <c r="AJ457" s="40" t="e">
        <f>#REF!</f>
        <v>#REF!</v>
      </c>
    </row>
    <row r="458" spans="1:36">
      <c r="A458" s="5">
        <f t="shared" si="162"/>
        <v>2642</v>
      </c>
      <c r="B458" s="5">
        <f t="shared" si="163"/>
        <v>57</v>
      </c>
      <c r="C458" s="5">
        <f t="shared" si="164"/>
        <v>16.333333333333336</v>
      </c>
      <c r="D458" s="5">
        <f t="shared" si="165"/>
        <v>24.833333333333329</v>
      </c>
      <c r="E458" s="5">
        <f t="shared" si="166"/>
        <v>0</v>
      </c>
      <c r="F458" s="5">
        <f t="shared" si="167"/>
        <v>19.600000000000001</v>
      </c>
      <c r="G458" s="5">
        <f t="shared" si="168"/>
        <v>6.9925925925925867</v>
      </c>
      <c r="H458" s="5">
        <f t="shared" si="169"/>
        <v>120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5">
        <f>'Match Score and Team Input'!D58</f>
        <v>2642</v>
      </c>
      <c r="AB458" s="5">
        <v>57</v>
      </c>
      <c r="AC458" s="5">
        <f t="shared" si="180"/>
        <v>16.333333333333336</v>
      </c>
      <c r="AD458" s="5">
        <f t="shared" si="180"/>
        <v>24.833333333333329</v>
      </c>
      <c r="AE458" s="5">
        <f t="shared" si="180"/>
        <v>0</v>
      </c>
      <c r="AF458" s="5">
        <f t="shared" si="180"/>
        <v>19.600000000000001</v>
      </c>
      <c r="AG458" s="5">
        <f t="shared" si="180"/>
        <v>6.9925925925925867</v>
      </c>
      <c r="AH458" s="5">
        <f t="shared" si="180"/>
        <v>120</v>
      </c>
      <c r="AJ458" s="40" t="e">
        <f>#REF!</f>
        <v>#REF!</v>
      </c>
    </row>
    <row r="459" spans="1:36">
      <c r="A459" s="5">
        <f t="shared" si="162"/>
        <v>1885</v>
      </c>
      <c r="B459" s="5">
        <f t="shared" si="163"/>
        <v>58</v>
      </c>
      <c r="C459" s="5">
        <f t="shared" si="164"/>
        <v>-8.7333333333333343</v>
      </c>
      <c r="D459" s="5">
        <f t="shared" si="165"/>
        <v>22</v>
      </c>
      <c r="E459" s="5">
        <f t="shared" si="166"/>
        <v>0</v>
      </c>
      <c r="F459" s="5">
        <f t="shared" si="167"/>
        <v>-1.6666666666666714</v>
      </c>
      <c r="G459" s="5">
        <f t="shared" si="168"/>
        <v>-60.620370370370367</v>
      </c>
      <c r="H459" s="5">
        <f t="shared" si="169"/>
        <v>0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5">
        <f>'Match Score and Team Input'!D59</f>
        <v>1885</v>
      </c>
      <c r="AB459" s="5">
        <v>58</v>
      </c>
      <c r="AC459" s="5">
        <f t="shared" si="180"/>
        <v>-8.7333333333333343</v>
      </c>
      <c r="AD459" s="5">
        <f t="shared" si="180"/>
        <v>22</v>
      </c>
      <c r="AE459" s="5">
        <f t="shared" si="180"/>
        <v>0</v>
      </c>
      <c r="AF459" s="5">
        <f t="shared" si="180"/>
        <v>-1.6666666666666714</v>
      </c>
      <c r="AG459" s="5">
        <f t="shared" si="180"/>
        <v>-60.620370370370367</v>
      </c>
      <c r="AH459" s="5">
        <f t="shared" si="180"/>
        <v>0</v>
      </c>
      <c r="AJ459" s="40" t="e">
        <f>#REF!</f>
        <v>#REF!</v>
      </c>
    </row>
    <row r="460" spans="1:36">
      <c r="A460" s="5">
        <f t="shared" si="162"/>
        <v>2135</v>
      </c>
      <c r="B460" s="5">
        <f t="shared" si="163"/>
        <v>59</v>
      </c>
      <c r="C460" s="5">
        <f t="shared" si="164"/>
        <v>14.833333333333336</v>
      </c>
      <c r="D460" s="5">
        <f t="shared" si="165"/>
        <v>67.588888888888889</v>
      </c>
      <c r="E460" s="5">
        <f t="shared" si="166"/>
        <v>0</v>
      </c>
      <c r="F460" s="5">
        <f t="shared" si="167"/>
        <v>-18.499999999999993</v>
      </c>
      <c r="G460" s="5">
        <f t="shared" si="168"/>
        <v>-80.677777777777763</v>
      </c>
      <c r="H460" s="5">
        <f t="shared" si="169"/>
        <v>0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5">
        <f>'Match Score and Team Input'!D60</f>
        <v>2135</v>
      </c>
      <c r="AB460" s="5">
        <v>59</v>
      </c>
      <c r="AC460" s="5">
        <f t="shared" si="180"/>
        <v>14.833333333333336</v>
      </c>
      <c r="AD460" s="5">
        <f t="shared" si="180"/>
        <v>67.588888888888889</v>
      </c>
      <c r="AE460" s="5">
        <f t="shared" si="180"/>
        <v>0</v>
      </c>
      <c r="AF460" s="5">
        <f t="shared" si="180"/>
        <v>-18.499999999999993</v>
      </c>
      <c r="AG460" s="5">
        <f t="shared" si="180"/>
        <v>-80.677777777777763</v>
      </c>
      <c r="AH460" s="5">
        <f t="shared" si="180"/>
        <v>0</v>
      </c>
      <c r="AJ460" s="40" t="e">
        <f>#REF!</f>
        <v>#REF!</v>
      </c>
    </row>
    <row r="461" spans="1:36">
      <c r="A461" s="5">
        <f t="shared" ref="A461:A524" si="181">AA461</f>
        <v>1266</v>
      </c>
      <c r="B461" s="5">
        <f t="shared" ref="B461:B524" si="182">AB461</f>
        <v>60</v>
      </c>
      <c r="C461" s="5">
        <f t="shared" ref="C461:C524" si="183">AC461</f>
        <v>-27.43333333333333</v>
      </c>
      <c r="D461" s="5">
        <f t="shared" ref="D461:D524" si="184">AD461</f>
        <v>-11.799999999999997</v>
      </c>
      <c r="E461" s="5">
        <f t="shared" ref="E461:E524" si="185">AE461</f>
        <v>20</v>
      </c>
      <c r="F461" s="5">
        <f t="shared" ref="F461:F524" si="186">AF461</f>
        <v>-11.452941176470588</v>
      </c>
      <c r="G461" s="5">
        <f t="shared" ref="G461:G524" si="187">AG461</f>
        <v>1.3568627450980273</v>
      </c>
      <c r="H461" s="5">
        <f t="shared" ref="H461:H524" si="188">AH461</f>
        <v>50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5">
        <f>'Match Score and Team Input'!D61</f>
        <v>1266</v>
      </c>
      <c r="AB461" s="5">
        <v>60</v>
      </c>
      <c r="AC461" s="5">
        <f t="shared" si="180"/>
        <v>-27.43333333333333</v>
      </c>
      <c r="AD461" s="5">
        <f t="shared" si="180"/>
        <v>-11.799999999999997</v>
      </c>
      <c r="AE461" s="5">
        <f t="shared" si="180"/>
        <v>20</v>
      </c>
      <c r="AF461" s="5">
        <f t="shared" si="180"/>
        <v>-11.452941176470588</v>
      </c>
      <c r="AG461" s="5">
        <f t="shared" si="180"/>
        <v>1.3568627450980273</v>
      </c>
      <c r="AH461" s="5">
        <f t="shared" si="180"/>
        <v>50</v>
      </c>
      <c r="AJ461" s="40" t="e">
        <f>#REF!</f>
        <v>#REF!</v>
      </c>
    </row>
    <row r="462" spans="1:36">
      <c r="A462" s="5">
        <f t="shared" si="181"/>
        <v>1011</v>
      </c>
      <c r="B462" s="5">
        <f t="shared" si="182"/>
        <v>61</v>
      </c>
      <c r="C462" s="5">
        <f t="shared" si="183"/>
        <v>-6.9939393939393923</v>
      </c>
      <c r="D462" s="5">
        <f t="shared" si="184"/>
        <v>4.7316498316498325</v>
      </c>
      <c r="E462" s="5">
        <f t="shared" si="185"/>
        <v>50</v>
      </c>
      <c r="F462" s="5">
        <f t="shared" si="186"/>
        <v>-17.888888888888886</v>
      </c>
      <c r="G462" s="5">
        <f t="shared" si="187"/>
        <v>-14.311111111111117</v>
      </c>
      <c r="H462" s="5">
        <f t="shared" si="188"/>
        <v>0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5">
        <f>'Match Score and Team Input'!D62</f>
        <v>1011</v>
      </c>
      <c r="AB462" s="5">
        <v>61</v>
      </c>
      <c r="AC462" s="5">
        <f t="shared" ref="AC462:AH471" si="189">AC262</f>
        <v>-6.9939393939393923</v>
      </c>
      <c r="AD462" s="5">
        <f t="shared" si="189"/>
        <v>4.7316498316498325</v>
      </c>
      <c r="AE462" s="5">
        <f t="shared" si="189"/>
        <v>50</v>
      </c>
      <c r="AF462" s="5">
        <f t="shared" si="189"/>
        <v>-17.888888888888886</v>
      </c>
      <c r="AG462" s="5">
        <f t="shared" si="189"/>
        <v>-14.311111111111117</v>
      </c>
      <c r="AH462" s="5">
        <f t="shared" si="189"/>
        <v>0</v>
      </c>
      <c r="AJ462" s="40" t="e">
        <f>#REF!</f>
        <v>#REF!</v>
      </c>
    </row>
    <row r="463" spans="1:36">
      <c r="A463" s="5">
        <f t="shared" si="181"/>
        <v>2980</v>
      </c>
      <c r="B463" s="5">
        <f t="shared" si="182"/>
        <v>62</v>
      </c>
      <c r="C463" s="5">
        <f t="shared" si="183"/>
        <v>3.9148148148148181</v>
      </c>
      <c r="D463" s="5">
        <f t="shared" si="184"/>
        <v>65.7</v>
      </c>
      <c r="E463" s="5">
        <f t="shared" si="185"/>
        <v>20</v>
      </c>
      <c r="F463" s="5">
        <f t="shared" si="186"/>
        <v>-18.560606060606062</v>
      </c>
      <c r="G463" s="5">
        <f t="shared" si="187"/>
        <v>-50.146969696969705</v>
      </c>
      <c r="H463" s="5">
        <f t="shared" si="188"/>
        <v>20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5">
        <f>'Match Score and Team Input'!D63</f>
        <v>2980</v>
      </c>
      <c r="AB463" s="5">
        <v>62</v>
      </c>
      <c r="AC463" s="5">
        <f t="shared" si="189"/>
        <v>3.9148148148148181</v>
      </c>
      <c r="AD463" s="5">
        <f t="shared" si="189"/>
        <v>65.7</v>
      </c>
      <c r="AE463" s="5">
        <f t="shared" si="189"/>
        <v>20</v>
      </c>
      <c r="AF463" s="5">
        <f t="shared" si="189"/>
        <v>-18.560606060606062</v>
      </c>
      <c r="AG463" s="5">
        <f t="shared" si="189"/>
        <v>-50.146969696969705</v>
      </c>
      <c r="AH463" s="5">
        <f t="shared" si="189"/>
        <v>20</v>
      </c>
      <c r="AJ463" s="40" t="e">
        <f>#REF!</f>
        <v>#REF!</v>
      </c>
    </row>
    <row r="464" spans="1:36">
      <c r="A464" s="5">
        <f t="shared" si="181"/>
        <v>4288</v>
      </c>
      <c r="B464" s="5">
        <f t="shared" si="182"/>
        <v>63</v>
      </c>
      <c r="C464" s="5">
        <f t="shared" si="183"/>
        <v>-4.37777777777778</v>
      </c>
      <c r="D464" s="5">
        <f t="shared" si="184"/>
        <v>2.8111111111111029</v>
      </c>
      <c r="E464" s="5">
        <f t="shared" si="185"/>
        <v>50</v>
      </c>
      <c r="F464" s="5">
        <f t="shared" si="186"/>
        <v>-11.844444444444449</v>
      </c>
      <c r="G464" s="5">
        <f t="shared" si="187"/>
        <v>0.40555555555556566</v>
      </c>
      <c r="H464" s="5">
        <f t="shared" si="188"/>
        <v>0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5">
        <f>'Match Score and Team Input'!D64</f>
        <v>4288</v>
      </c>
      <c r="AB464" s="5">
        <v>63</v>
      </c>
      <c r="AC464" s="5">
        <f t="shared" si="189"/>
        <v>-4.37777777777778</v>
      </c>
      <c r="AD464" s="5">
        <f t="shared" si="189"/>
        <v>2.8111111111111029</v>
      </c>
      <c r="AE464" s="5">
        <f t="shared" si="189"/>
        <v>50</v>
      </c>
      <c r="AF464" s="5">
        <f t="shared" si="189"/>
        <v>-11.844444444444449</v>
      </c>
      <c r="AG464" s="5">
        <f t="shared" si="189"/>
        <v>0.40555555555556566</v>
      </c>
      <c r="AH464" s="5">
        <f t="shared" si="189"/>
        <v>0</v>
      </c>
      <c r="AJ464" s="40" t="e">
        <f>#REF!</f>
        <v>#REF!</v>
      </c>
    </row>
    <row r="465" spans="1:36">
      <c r="A465" s="5">
        <f t="shared" si="181"/>
        <v>70</v>
      </c>
      <c r="B465" s="5">
        <f t="shared" si="182"/>
        <v>64</v>
      </c>
      <c r="C465" s="5">
        <f t="shared" si="183"/>
        <v>-10.048677248677251</v>
      </c>
      <c r="D465" s="5">
        <f t="shared" si="184"/>
        <v>-15.029629629629625</v>
      </c>
      <c r="E465" s="5">
        <f t="shared" si="185"/>
        <v>0</v>
      </c>
      <c r="F465" s="5">
        <f t="shared" si="186"/>
        <v>-1.2794871794871838</v>
      </c>
      <c r="G465" s="5">
        <f t="shared" si="187"/>
        <v>16.305128205128199</v>
      </c>
      <c r="H465" s="5">
        <f t="shared" si="188"/>
        <v>0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5">
        <f>'Match Score and Team Input'!D65</f>
        <v>70</v>
      </c>
      <c r="AB465" s="5">
        <v>64</v>
      </c>
      <c r="AC465" s="5">
        <f t="shared" si="189"/>
        <v>-10.048677248677251</v>
      </c>
      <c r="AD465" s="5">
        <f t="shared" si="189"/>
        <v>-15.029629629629625</v>
      </c>
      <c r="AE465" s="5">
        <f t="shared" si="189"/>
        <v>0</v>
      </c>
      <c r="AF465" s="5">
        <f t="shared" si="189"/>
        <v>-1.2794871794871838</v>
      </c>
      <c r="AG465" s="5">
        <f t="shared" si="189"/>
        <v>16.305128205128199</v>
      </c>
      <c r="AH465" s="5">
        <f t="shared" si="189"/>
        <v>0</v>
      </c>
      <c r="AJ465" s="40" t="e">
        <f>#REF!</f>
        <v>#REF!</v>
      </c>
    </row>
    <row r="466" spans="1:36">
      <c r="A466" s="5">
        <f t="shared" si="181"/>
        <v>228</v>
      </c>
      <c r="B466" s="5">
        <f t="shared" si="182"/>
        <v>65</v>
      </c>
      <c r="C466" s="5">
        <f t="shared" si="183"/>
        <v>3.4264550264550238</v>
      </c>
      <c r="D466" s="5">
        <f t="shared" si="184"/>
        <v>33.724338624338628</v>
      </c>
      <c r="E466" s="5">
        <f t="shared" si="185"/>
        <v>0</v>
      </c>
      <c r="F466" s="5">
        <f t="shared" si="186"/>
        <v>-18.438746438746442</v>
      </c>
      <c r="G466" s="5">
        <f t="shared" si="187"/>
        <v>24.150142450142454</v>
      </c>
      <c r="H466" s="5">
        <f t="shared" si="188"/>
        <v>100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5">
        <f>'Match Score and Team Input'!D66</f>
        <v>228</v>
      </c>
      <c r="AB466" s="5">
        <v>65</v>
      </c>
      <c r="AC466" s="5">
        <f t="shared" si="189"/>
        <v>3.4264550264550238</v>
      </c>
      <c r="AD466" s="5">
        <f t="shared" si="189"/>
        <v>33.724338624338628</v>
      </c>
      <c r="AE466" s="5">
        <f t="shared" si="189"/>
        <v>0</v>
      </c>
      <c r="AF466" s="5">
        <f t="shared" si="189"/>
        <v>-18.438746438746442</v>
      </c>
      <c r="AG466" s="5">
        <f t="shared" si="189"/>
        <v>24.150142450142454</v>
      </c>
      <c r="AH466" s="5">
        <f t="shared" si="189"/>
        <v>100</v>
      </c>
      <c r="AJ466" s="40" t="e">
        <f>#REF!</f>
        <v>#REF!</v>
      </c>
    </row>
    <row r="467" spans="1:36">
      <c r="A467" s="5">
        <f t="shared" si="181"/>
        <v>3504</v>
      </c>
      <c r="B467" s="5">
        <f t="shared" si="182"/>
        <v>66</v>
      </c>
      <c r="C467" s="5">
        <f t="shared" si="183"/>
        <v>-14.407264957264957</v>
      </c>
      <c r="D467" s="5">
        <f t="shared" si="184"/>
        <v>3.5162393162393073</v>
      </c>
      <c r="E467" s="5">
        <f t="shared" si="185"/>
        <v>20</v>
      </c>
      <c r="F467" s="5">
        <f t="shared" si="186"/>
        <v>14.503703703703707</v>
      </c>
      <c r="G467" s="5">
        <f t="shared" si="187"/>
        <v>-50.155555555555566</v>
      </c>
      <c r="H467" s="5">
        <f t="shared" si="188"/>
        <v>0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5">
        <f>'Match Score and Team Input'!D67</f>
        <v>3504</v>
      </c>
      <c r="AB467" s="5">
        <v>66</v>
      </c>
      <c r="AC467" s="5">
        <f t="shared" si="189"/>
        <v>-14.407264957264957</v>
      </c>
      <c r="AD467" s="5">
        <f t="shared" si="189"/>
        <v>3.5162393162393073</v>
      </c>
      <c r="AE467" s="5">
        <f t="shared" si="189"/>
        <v>20</v>
      </c>
      <c r="AF467" s="5">
        <f t="shared" si="189"/>
        <v>14.503703703703707</v>
      </c>
      <c r="AG467" s="5">
        <f t="shared" si="189"/>
        <v>-50.155555555555566</v>
      </c>
      <c r="AH467" s="5">
        <f t="shared" si="189"/>
        <v>0</v>
      </c>
      <c r="AJ467" s="40" t="e">
        <f>#REF!</f>
        <v>#REF!</v>
      </c>
    </row>
    <row r="468" spans="1:36">
      <c r="A468" s="5">
        <f t="shared" si="181"/>
        <v>225</v>
      </c>
      <c r="B468" s="5">
        <f t="shared" si="182"/>
        <v>67</v>
      </c>
      <c r="C468" s="5">
        <f t="shared" si="183"/>
        <v>-18.972222222222221</v>
      </c>
      <c r="D468" s="5">
        <f t="shared" si="184"/>
        <v>32.318518518518516</v>
      </c>
      <c r="E468" s="5">
        <f t="shared" si="185"/>
        <v>0</v>
      </c>
      <c r="F468" s="5">
        <f t="shared" si="186"/>
        <v>-14.452380952380956</v>
      </c>
      <c r="G468" s="5">
        <f t="shared" si="187"/>
        <v>-25.704761904761909</v>
      </c>
      <c r="H468" s="5">
        <f t="shared" si="188"/>
        <v>0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5">
        <f>'Match Score and Team Input'!D68</f>
        <v>225</v>
      </c>
      <c r="AB468" s="5">
        <v>67</v>
      </c>
      <c r="AC468" s="5">
        <f t="shared" si="189"/>
        <v>-18.972222222222221</v>
      </c>
      <c r="AD468" s="5">
        <f t="shared" si="189"/>
        <v>32.318518518518516</v>
      </c>
      <c r="AE468" s="5">
        <f t="shared" si="189"/>
        <v>0</v>
      </c>
      <c r="AF468" s="5">
        <f t="shared" si="189"/>
        <v>-14.452380952380956</v>
      </c>
      <c r="AG468" s="5">
        <f t="shared" si="189"/>
        <v>-25.704761904761909</v>
      </c>
      <c r="AH468" s="5">
        <f t="shared" si="189"/>
        <v>0</v>
      </c>
      <c r="AJ468" s="40" t="e">
        <f>#REF!</f>
        <v>#REF!</v>
      </c>
    </row>
    <row r="469" spans="1:36">
      <c r="A469" s="5">
        <f t="shared" si="181"/>
        <v>365</v>
      </c>
      <c r="B469" s="5">
        <f t="shared" si="182"/>
        <v>68</v>
      </c>
      <c r="C469" s="5">
        <f t="shared" si="183"/>
        <v>-15.168091168091166</v>
      </c>
      <c r="D469" s="5">
        <f t="shared" si="184"/>
        <v>-63.670370370370364</v>
      </c>
      <c r="E469" s="5">
        <f t="shared" si="185"/>
        <v>0</v>
      </c>
      <c r="F469" s="5">
        <f t="shared" si="186"/>
        <v>-7.3666666666666742</v>
      </c>
      <c r="G469" s="5">
        <f t="shared" si="187"/>
        <v>19.766666666666666</v>
      </c>
      <c r="H469" s="5">
        <f t="shared" si="188"/>
        <v>0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5">
        <f>'Match Score and Team Input'!D69</f>
        <v>365</v>
      </c>
      <c r="AB469" s="5">
        <v>68</v>
      </c>
      <c r="AC469" s="5">
        <f t="shared" si="189"/>
        <v>-15.168091168091166</v>
      </c>
      <c r="AD469" s="5">
        <f t="shared" si="189"/>
        <v>-63.670370370370364</v>
      </c>
      <c r="AE469" s="5">
        <f t="shared" si="189"/>
        <v>0</v>
      </c>
      <c r="AF469" s="5">
        <f t="shared" si="189"/>
        <v>-7.3666666666666742</v>
      </c>
      <c r="AG469" s="5">
        <f t="shared" si="189"/>
        <v>19.766666666666666</v>
      </c>
      <c r="AH469" s="5">
        <f t="shared" si="189"/>
        <v>0</v>
      </c>
      <c r="AJ469" s="40" t="e">
        <f>#REF!</f>
        <v>#REF!</v>
      </c>
    </row>
    <row r="470" spans="1:36">
      <c r="A470" s="5">
        <f t="shared" si="181"/>
        <v>45</v>
      </c>
      <c r="B470" s="5">
        <f t="shared" si="182"/>
        <v>69</v>
      </c>
      <c r="C470" s="5">
        <f t="shared" si="183"/>
        <v>-4.6333333333333329</v>
      </c>
      <c r="D470" s="5">
        <f t="shared" si="184"/>
        <v>49.533333333333331</v>
      </c>
      <c r="E470" s="5">
        <f t="shared" si="185"/>
        <v>0</v>
      </c>
      <c r="F470" s="5">
        <f t="shared" si="186"/>
        <v>16.36666666666666</v>
      </c>
      <c r="G470" s="5">
        <f t="shared" si="187"/>
        <v>-23.5</v>
      </c>
      <c r="H470" s="5">
        <f t="shared" si="188"/>
        <v>0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5">
        <f>'Match Score and Team Input'!D70</f>
        <v>45</v>
      </c>
      <c r="AB470" s="5">
        <v>69</v>
      </c>
      <c r="AC470" s="5">
        <f t="shared" si="189"/>
        <v>-4.6333333333333329</v>
      </c>
      <c r="AD470" s="5">
        <f t="shared" si="189"/>
        <v>49.533333333333331</v>
      </c>
      <c r="AE470" s="5">
        <f t="shared" si="189"/>
        <v>0</v>
      </c>
      <c r="AF470" s="5">
        <f t="shared" si="189"/>
        <v>16.36666666666666</v>
      </c>
      <c r="AG470" s="5">
        <f t="shared" si="189"/>
        <v>-23.5</v>
      </c>
      <c r="AH470" s="5">
        <f t="shared" si="189"/>
        <v>0</v>
      </c>
      <c r="AJ470" s="40" t="e">
        <f>#REF!</f>
        <v>#REF!</v>
      </c>
    </row>
    <row r="471" spans="1:36">
      <c r="A471" s="5">
        <f t="shared" si="181"/>
        <v>2337</v>
      </c>
      <c r="B471" s="5">
        <f t="shared" si="182"/>
        <v>70</v>
      </c>
      <c r="C471" s="5">
        <f t="shared" si="183"/>
        <v>13.866666666666674</v>
      </c>
      <c r="D471" s="5">
        <f t="shared" si="184"/>
        <v>25.828205128205127</v>
      </c>
      <c r="E471" s="5">
        <f t="shared" si="185"/>
        <v>0</v>
      </c>
      <c r="F471" s="5">
        <f t="shared" si="186"/>
        <v>-14.100000000000001</v>
      </c>
      <c r="G471" s="5">
        <f t="shared" si="187"/>
        <v>-5.6363636363636402</v>
      </c>
      <c r="H471" s="5">
        <f t="shared" si="188"/>
        <v>0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5">
        <f>'Match Score and Team Input'!D71</f>
        <v>2337</v>
      </c>
      <c r="AB471" s="5">
        <v>70</v>
      </c>
      <c r="AC471" s="5">
        <f t="shared" si="189"/>
        <v>13.866666666666674</v>
      </c>
      <c r="AD471" s="5">
        <f t="shared" si="189"/>
        <v>25.828205128205127</v>
      </c>
      <c r="AE471" s="5">
        <f t="shared" si="189"/>
        <v>0</v>
      </c>
      <c r="AF471" s="5">
        <f t="shared" si="189"/>
        <v>-14.100000000000001</v>
      </c>
      <c r="AG471" s="5">
        <f t="shared" si="189"/>
        <v>-5.6363636363636402</v>
      </c>
      <c r="AH471" s="5">
        <f t="shared" si="189"/>
        <v>0</v>
      </c>
      <c r="AJ471" s="40" t="e">
        <f>#REF!</f>
        <v>#REF!</v>
      </c>
    </row>
    <row r="472" spans="1:36">
      <c r="A472" s="5">
        <f t="shared" si="181"/>
        <v>2642</v>
      </c>
      <c r="B472" s="5">
        <f t="shared" si="182"/>
        <v>71</v>
      </c>
      <c r="C472" s="5">
        <f t="shared" si="183"/>
        <v>-14.285714285714285</v>
      </c>
      <c r="D472" s="5">
        <f t="shared" si="184"/>
        <v>18.517460317460319</v>
      </c>
      <c r="E472" s="5">
        <f t="shared" si="185"/>
        <v>50</v>
      </c>
      <c r="F472" s="5">
        <f t="shared" si="186"/>
        <v>15.725000000000001</v>
      </c>
      <c r="G472" s="5">
        <f t="shared" si="187"/>
        <v>-20.816666666666663</v>
      </c>
      <c r="H472" s="5">
        <f t="shared" si="188"/>
        <v>0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5">
        <f>'Match Score and Team Input'!D72</f>
        <v>2642</v>
      </c>
      <c r="AB472" s="5">
        <v>71</v>
      </c>
      <c r="AC472" s="5">
        <f t="shared" ref="AC472:AH481" si="190">AC272</f>
        <v>-14.285714285714285</v>
      </c>
      <c r="AD472" s="5">
        <f t="shared" si="190"/>
        <v>18.517460317460319</v>
      </c>
      <c r="AE472" s="5">
        <f t="shared" si="190"/>
        <v>50</v>
      </c>
      <c r="AF472" s="5">
        <f t="shared" si="190"/>
        <v>15.725000000000001</v>
      </c>
      <c r="AG472" s="5">
        <f t="shared" si="190"/>
        <v>-20.816666666666663</v>
      </c>
      <c r="AH472" s="5">
        <f t="shared" si="190"/>
        <v>0</v>
      </c>
      <c r="AJ472" s="40" t="e">
        <f>#REF!</f>
        <v>#REF!</v>
      </c>
    </row>
    <row r="473" spans="1:36">
      <c r="A473" s="5">
        <f t="shared" si="181"/>
        <v>862</v>
      </c>
      <c r="B473" s="5">
        <f t="shared" si="182"/>
        <v>72</v>
      </c>
      <c r="C473" s="5">
        <f t="shared" si="183"/>
        <v>-2.3968253968253919</v>
      </c>
      <c r="D473" s="5">
        <f t="shared" si="184"/>
        <v>7.6203703703703667</v>
      </c>
      <c r="E473" s="5">
        <f t="shared" si="185"/>
        <v>0</v>
      </c>
      <c r="F473" s="5">
        <f t="shared" si="186"/>
        <v>12.166666666666664</v>
      </c>
      <c r="G473" s="5">
        <f t="shared" si="187"/>
        <v>27.766666666666666</v>
      </c>
      <c r="H473" s="5">
        <f t="shared" si="188"/>
        <v>0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5">
        <f>'Match Score and Team Input'!D73</f>
        <v>862</v>
      </c>
      <c r="AB473" s="5">
        <v>72</v>
      </c>
      <c r="AC473" s="5">
        <f t="shared" si="190"/>
        <v>-2.3968253968253919</v>
      </c>
      <c r="AD473" s="5">
        <f t="shared" si="190"/>
        <v>7.6203703703703667</v>
      </c>
      <c r="AE473" s="5">
        <f t="shared" si="190"/>
        <v>0</v>
      </c>
      <c r="AF473" s="5">
        <f t="shared" si="190"/>
        <v>12.166666666666664</v>
      </c>
      <c r="AG473" s="5">
        <f t="shared" si="190"/>
        <v>27.766666666666666</v>
      </c>
      <c r="AH473" s="5">
        <f t="shared" si="190"/>
        <v>0</v>
      </c>
      <c r="AJ473" s="40" t="e">
        <f>#REF!</f>
        <v>#REF!</v>
      </c>
    </row>
    <row r="474" spans="1:36">
      <c r="A474" s="5">
        <f t="shared" si="181"/>
        <v>4288</v>
      </c>
      <c r="B474" s="5">
        <f t="shared" si="182"/>
        <v>73</v>
      </c>
      <c r="C474" s="5">
        <f t="shared" si="183"/>
        <v>-7.6296296296296333</v>
      </c>
      <c r="D474" s="5">
        <f t="shared" si="184"/>
        <v>-2.8888888888888857</v>
      </c>
      <c r="E474" s="5">
        <f t="shared" si="185"/>
        <v>0</v>
      </c>
      <c r="F474" s="5">
        <f t="shared" si="186"/>
        <v>20.833333333333336</v>
      </c>
      <c r="G474" s="5">
        <f t="shared" si="187"/>
        <v>-22.466666666666669</v>
      </c>
      <c r="H474" s="5">
        <f t="shared" si="188"/>
        <v>0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5">
        <f>'Match Score and Team Input'!D74</f>
        <v>4288</v>
      </c>
      <c r="AB474" s="5">
        <v>73</v>
      </c>
      <c r="AC474" s="5">
        <f t="shared" si="190"/>
        <v>-7.6296296296296333</v>
      </c>
      <c r="AD474" s="5">
        <f t="shared" si="190"/>
        <v>-2.8888888888888857</v>
      </c>
      <c r="AE474" s="5">
        <f t="shared" si="190"/>
        <v>0</v>
      </c>
      <c r="AF474" s="5">
        <f t="shared" si="190"/>
        <v>20.833333333333336</v>
      </c>
      <c r="AG474" s="5">
        <f t="shared" si="190"/>
        <v>-22.466666666666669</v>
      </c>
      <c r="AH474" s="5">
        <f t="shared" si="190"/>
        <v>0</v>
      </c>
      <c r="AJ474" s="40" t="e">
        <f>#REF!</f>
        <v>#REF!</v>
      </c>
    </row>
    <row r="475" spans="1:36">
      <c r="A475" s="5">
        <f t="shared" si="181"/>
        <v>857</v>
      </c>
      <c r="B475" s="5">
        <f t="shared" si="182"/>
        <v>74</v>
      </c>
      <c r="C475" s="5">
        <f t="shared" si="183"/>
        <v>-11.633333333333333</v>
      </c>
      <c r="D475" s="5">
        <f t="shared" si="184"/>
        <v>-35.333333333333343</v>
      </c>
      <c r="E475" s="5">
        <f t="shared" si="185"/>
        <v>0</v>
      </c>
      <c r="F475" s="5">
        <f t="shared" si="186"/>
        <v>-22.748717948717953</v>
      </c>
      <c r="G475" s="5">
        <f t="shared" si="187"/>
        <v>43.553846153846152</v>
      </c>
      <c r="H475" s="5">
        <f t="shared" si="188"/>
        <v>0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5">
        <f>'Match Score and Team Input'!D75</f>
        <v>857</v>
      </c>
      <c r="AB475" s="5">
        <v>74</v>
      </c>
      <c r="AC475" s="5">
        <f t="shared" si="190"/>
        <v>-11.633333333333333</v>
      </c>
      <c r="AD475" s="5">
        <f t="shared" si="190"/>
        <v>-35.333333333333343</v>
      </c>
      <c r="AE475" s="5">
        <f t="shared" si="190"/>
        <v>0</v>
      </c>
      <c r="AF475" s="5">
        <f t="shared" si="190"/>
        <v>-22.748717948717953</v>
      </c>
      <c r="AG475" s="5">
        <f t="shared" si="190"/>
        <v>43.553846153846152</v>
      </c>
      <c r="AH475" s="5">
        <f t="shared" si="190"/>
        <v>0</v>
      </c>
      <c r="AJ475" s="40" t="e">
        <f>#REF!</f>
        <v>#REF!</v>
      </c>
    </row>
    <row r="476" spans="1:36">
      <c r="A476" s="5">
        <f t="shared" si="181"/>
        <v>176</v>
      </c>
      <c r="B476" s="5">
        <f t="shared" si="182"/>
        <v>75</v>
      </c>
      <c r="C476" s="5">
        <f t="shared" si="183"/>
        <v>-20.661111111111111</v>
      </c>
      <c r="D476" s="5">
        <f t="shared" si="184"/>
        <v>-24.900000000000006</v>
      </c>
      <c r="E476" s="5">
        <f t="shared" si="185"/>
        <v>20</v>
      </c>
      <c r="F476" s="5">
        <f t="shared" si="186"/>
        <v>16.466666666666669</v>
      </c>
      <c r="G476" s="5">
        <f t="shared" si="187"/>
        <v>45.599999999999994</v>
      </c>
      <c r="H476" s="5">
        <f t="shared" si="188"/>
        <v>50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5">
        <f>'Match Score and Team Input'!D76</f>
        <v>176</v>
      </c>
      <c r="AB476" s="5">
        <v>75</v>
      </c>
      <c r="AC476" s="5">
        <f t="shared" si="190"/>
        <v>-20.661111111111111</v>
      </c>
      <c r="AD476" s="5">
        <f t="shared" si="190"/>
        <v>-24.900000000000006</v>
      </c>
      <c r="AE476" s="5">
        <f t="shared" si="190"/>
        <v>20</v>
      </c>
      <c r="AF476" s="5">
        <f t="shared" si="190"/>
        <v>16.466666666666669</v>
      </c>
      <c r="AG476" s="5">
        <f t="shared" si="190"/>
        <v>45.599999999999994</v>
      </c>
      <c r="AH476" s="5">
        <f t="shared" si="190"/>
        <v>50</v>
      </c>
      <c r="AJ476" s="40" t="e">
        <f>#REF!</f>
        <v>#REF!</v>
      </c>
    </row>
    <row r="477" spans="1:36">
      <c r="A477" s="5">
        <f t="shared" si="181"/>
        <v>3504</v>
      </c>
      <c r="B477" s="5">
        <f t="shared" si="182"/>
        <v>76</v>
      </c>
      <c r="C477" s="5">
        <f t="shared" si="183"/>
        <v>9.3000000000000043</v>
      </c>
      <c r="D477" s="5">
        <f t="shared" si="184"/>
        <v>7.61666666666666</v>
      </c>
      <c r="E477" s="5">
        <f t="shared" si="185"/>
        <v>0</v>
      </c>
      <c r="F477" s="5">
        <f t="shared" si="186"/>
        <v>-1.0666666666666629</v>
      </c>
      <c r="G477" s="5">
        <f t="shared" si="187"/>
        <v>-7.7333333333333485</v>
      </c>
      <c r="H477" s="5">
        <f t="shared" si="188"/>
        <v>20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5">
        <f>'Match Score and Team Input'!D77</f>
        <v>3504</v>
      </c>
      <c r="AB477" s="5">
        <v>76</v>
      </c>
      <c r="AC477" s="5">
        <f t="shared" si="190"/>
        <v>9.3000000000000043</v>
      </c>
      <c r="AD477" s="5">
        <f t="shared" si="190"/>
        <v>7.61666666666666</v>
      </c>
      <c r="AE477" s="5">
        <f t="shared" si="190"/>
        <v>0</v>
      </c>
      <c r="AF477" s="5">
        <f t="shared" si="190"/>
        <v>-1.0666666666666629</v>
      </c>
      <c r="AG477" s="5">
        <f t="shared" si="190"/>
        <v>-7.7333333333333485</v>
      </c>
      <c r="AH477" s="5">
        <f t="shared" si="190"/>
        <v>20</v>
      </c>
      <c r="AJ477" s="40" t="e">
        <f>#REF!</f>
        <v>#REF!</v>
      </c>
    </row>
    <row r="478" spans="1:36">
      <c r="A478" s="5">
        <f t="shared" si="181"/>
        <v>1023</v>
      </c>
      <c r="B478" s="5">
        <f t="shared" si="182"/>
        <v>77</v>
      </c>
      <c r="C478" s="5">
        <f t="shared" si="183"/>
        <v>-2.9444444444444429</v>
      </c>
      <c r="D478" s="5">
        <f t="shared" si="184"/>
        <v>-67.694444444444443</v>
      </c>
      <c r="E478" s="5">
        <f t="shared" si="185"/>
        <v>0</v>
      </c>
      <c r="F478" s="5">
        <f t="shared" si="186"/>
        <v>-6.5449735449735442</v>
      </c>
      <c r="G478" s="5">
        <f t="shared" si="187"/>
        <v>-39.675132275132285</v>
      </c>
      <c r="H478" s="5">
        <f t="shared" si="188"/>
        <v>0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5">
        <f>'Match Score and Team Input'!D78</f>
        <v>1023</v>
      </c>
      <c r="AB478" s="5">
        <v>77</v>
      </c>
      <c r="AC478" s="5">
        <f t="shared" si="190"/>
        <v>-2.9444444444444429</v>
      </c>
      <c r="AD478" s="5">
        <f t="shared" si="190"/>
        <v>-67.694444444444443</v>
      </c>
      <c r="AE478" s="5">
        <f t="shared" si="190"/>
        <v>0</v>
      </c>
      <c r="AF478" s="5">
        <f t="shared" si="190"/>
        <v>-6.5449735449735442</v>
      </c>
      <c r="AG478" s="5">
        <f t="shared" si="190"/>
        <v>-39.675132275132285</v>
      </c>
      <c r="AH478" s="5">
        <f t="shared" si="190"/>
        <v>0</v>
      </c>
      <c r="AJ478" s="40" t="e">
        <f>#REF!</f>
        <v>#REF!</v>
      </c>
    </row>
    <row r="479" spans="1:36">
      <c r="A479" s="5">
        <f t="shared" si="181"/>
        <v>4917</v>
      </c>
      <c r="B479" s="5">
        <f t="shared" si="182"/>
        <v>78</v>
      </c>
      <c r="C479" s="5">
        <f t="shared" si="183"/>
        <v>-8.2629629629629591</v>
      </c>
      <c r="D479" s="5">
        <f t="shared" si="184"/>
        <v>6.7185185185185219</v>
      </c>
      <c r="E479" s="5">
        <f t="shared" si="185"/>
        <v>0</v>
      </c>
      <c r="F479" s="5">
        <f t="shared" si="186"/>
        <v>-19.946623093681922</v>
      </c>
      <c r="G479" s="5">
        <f t="shared" si="187"/>
        <v>-22.774509803921575</v>
      </c>
      <c r="H479" s="5">
        <f t="shared" si="188"/>
        <v>0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5">
        <f>'Match Score and Team Input'!D79</f>
        <v>4917</v>
      </c>
      <c r="AB479" s="5">
        <v>78</v>
      </c>
      <c r="AC479" s="5">
        <f t="shared" si="190"/>
        <v>-8.2629629629629591</v>
      </c>
      <c r="AD479" s="5">
        <f t="shared" si="190"/>
        <v>6.7185185185185219</v>
      </c>
      <c r="AE479" s="5">
        <f t="shared" si="190"/>
        <v>0</v>
      </c>
      <c r="AF479" s="5">
        <f t="shared" si="190"/>
        <v>-19.946623093681922</v>
      </c>
      <c r="AG479" s="5">
        <f t="shared" si="190"/>
        <v>-22.774509803921575</v>
      </c>
      <c r="AH479" s="5">
        <f t="shared" si="190"/>
        <v>0</v>
      </c>
      <c r="AJ479" s="40" t="e">
        <f>#REF!</f>
        <v>#REF!</v>
      </c>
    </row>
    <row r="480" spans="1:36">
      <c r="A480" s="5">
        <f t="shared" si="181"/>
        <v>4060</v>
      </c>
      <c r="B480" s="5">
        <f t="shared" si="182"/>
        <v>79</v>
      </c>
      <c r="C480" s="5">
        <f t="shared" si="183"/>
        <v>6.1342383107088949</v>
      </c>
      <c r="D480" s="5">
        <f t="shared" si="184"/>
        <v>-67.119490531255252</v>
      </c>
      <c r="E480" s="5">
        <f t="shared" si="185"/>
        <v>0</v>
      </c>
      <c r="F480" s="5">
        <f t="shared" si="186"/>
        <v>7.2333333333333343</v>
      </c>
      <c r="G480" s="5">
        <f t="shared" si="187"/>
        <v>0.93333333333333712</v>
      </c>
      <c r="H480" s="5">
        <f t="shared" si="188"/>
        <v>0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5">
        <f>'Match Score and Team Input'!D80</f>
        <v>4060</v>
      </c>
      <c r="AB480" s="5">
        <v>79</v>
      </c>
      <c r="AC480" s="5">
        <f t="shared" si="190"/>
        <v>6.1342383107088949</v>
      </c>
      <c r="AD480" s="5">
        <f t="shared" si="190"/>
        <v>-67.119490531255252</v>
      </c>
      <c r="AE480" s="5">
        <f t="shared" si="190"/>
        <v>0</v>
      </c>
      <c r="AF480" s="5">
        <f t="shared" si="190"/>
        <v>7.2333333333333343</v>
      </c>
      <c r="AG480" s="5">
        <f t="shared" si="190"/>
        <v>0.93333333333333712</v>
      </c>
      <c r="AH480" s="5">
        <f t="shared" si="190"/>
        <v>0</v>
      </c>
      <c r="AJ480" s="40" t="e">
        <f>#REF!</f>
        <v>#REF!</v>
      </c>
    </row>
    <row r="481" spans="1:36">
      <c r="A481" s="5">
        <f t="shared" si="181"/>
        <v>884</v>
      </c>
      <c r="B481" s="5">
        <f t="shared" si="182"/>
        <v>80</v>
      </c>
      <c r="C481" s="5">
        <f t="shared" si="183"/>
        <v>-1.158974358974362</v>
      </c>
      <c r="D481" s="5">
        <f t="shared" si="184"/>
        <v>-18.441025641025647</v>
      </c>
      <c r="E481" s="5">
        <f t="shared" si="185"/>
        <v>0</v>
      </c>
      <c r="F481" s="5">
        <f t="shared" si="186"/>
        <v>17</v>
      </c>
      <c r="G481" s="5">
        <f t="shared" si="187"/>
        <v>39.800000000000011</v>
      </c>
      <c r="H481" s="5">
        <f t="shared" si="188"/>
        <v>0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5">
        <f>'Match Score and Team Input'!D81</f>
        <v>884</v>
      </c>
      <c r="AB481" s="5">
        <v>80</v>
      </c>
      <c r="AC481" s="5">
        <f t="shared" si="190"/>
        <v>-1.158974358974362</v>
      </c>
      <c r="AD481" s="5">
        <f t="shared" si="190"/>
        <v>-18.441025641025647</v>
      </c>
      <c r="AE481" s="5">
        <f t="shared" si="190"/>
        <v>0</v>
      </c>
      <c r="AF481" s="5">
        <f t="shared" si="190"/>
        <v>17</v>
      </c>
      <c r="AG481" s="5">
        <f t="shared" si="190"/>
        <v>39.800000000000011</v>
      </c>
      <c r="AH481" s="5">
        <f t="shared" si="190"/>
        <v>0</v>
      </c>
      <c r="AJ481" s="40" t="e">
        <f>#REF!</f>
        <v>#REF!</v>
      </c>
    </row>
    <row r="482" spans="1:36">
      <c r="A482" s="5">
        <f t="shared" si="181"/>
        <v>353</v>
      </c>
      <c r="B482" s="5">
        <f t="shared" si="182"/>
        <v>81</v>
      </c>
      <c r="C482" s="5">
        <f t="shared" si="183"/>
        <v>-19.013468013468014</v>
      </c>
      <c r="D482" s="5">
        <f t="shared" si="184"/>
        <v>42.791245791245785</v>
      </c>
      <c r="E482" s="5">
        <f t="shared" si="185"/>
        <v>0</v>
      </c>
      <c r="F482" s="5">
        <f t="shared" si="186"/>
        <v>-2.7272727272727195</v>
      </c>
      <c r="G482" s="5">
        <f t="shared" si="187"/>
        <v>-4.2969696969697111</v>
      </c>
      <c r="H482" s="5">
        <f t="shared" si="188"/>
        <v>50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5">
        <f>'Match Score and Team Input'!D82</f>
        <v>353</v>
      </c>
      <c r="AB482" s="5">
        <v>81</v>
      </c>
      <c r="AC482" s="5">
        <f t="shared" ref="AC482:AH491" si="191">AC282</f>
        <v>-19.013468013468014</v>
      </c>
      <c r="AD482" s="5">
        <f t="shared" si="191"/>
        <v>42.791245791245785</v>
      </c>
      <c r="AE482" s="5">
        <f t="shared" si="191"/>
        <v>0</v>
      </c>
      <c r="AF482" s="5">
        <f t="shared" si="191"/>
        <v>-2.7272727272727195</v>
      </c>
      <c r="AG482" s="5">
        <f t="shared" si="191"/>
        <v>-4.2969696969697111</v>
      </c>
      <c r="AH482" s="5">
        <f t="shared" si="191"/>
        <v>50</v>
      </c>
      <c r="AJ482" s="40" t="e">
        <f>#REF!</f>
        <v>#REF!</v>
      </c>
    </row>
    <row r="483" spans="1:36">
      <c r="A483" s="5">
        <f t="shared" si="181"/>
        <v>1717</v>
      </c>
      <c r="B483" s="5">
        <f t="shared" si="182"/>
        <v>82</v>
      </c>
      <c r="C483" s="5">
        <f t="shared" si="183"/>
        <v>-10.861111111111114</v>
      </c>
      <c r="D483" s="5">
        <f t="shared" si="184"/>
        <v>-86.544017094017079</v>
      </c>
      <c r="E483" s="5">
        <f t="shared" si="185"/>
        <v>0</v>
      </c>
      <c r="F483" s="5">
        <f t="shared" si="186"/>
        <v>-1.0999999999999943</v>
      </c>
      <c r="G483" s="5">
        <f t="shared" si="187"/>
        <v>8.1000000000000085</v>
      </c>
      <c r="H483" s="5">
        <f t="shared" si="188"/>
        <v>0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5">
        <f>'Match Score and Team Input'!D83</f>
        <v>1717</v>
      </c>
      <c r="AB483" s="5">
        <v>82</v>
      </c>
      <c r="AC483" s="5">
        <f t="shared" si="191"/>
        <v>-10.861111111111114</v>
      </c>
      <c r="AD483" s="5">
        <f t="shared" si="191"/>
        <v>-86.544017094017079</v>
      </c>
      <c r="AE483" s="5">
        <f t="shared" si="191"/>
        <v>0</v>
      </c>
      <c r="AF483" s="5">
        <f t="shared" si="191"/>
        <v>-1.0999999999999943</v>
      </c>
      <c r="AG483" s="5">
        <f t="shared" si="191"/>
        <v>8.1000000000000085</v>
      </c>
      <c r="AH483" s="5">
        <f t="shared" si="191"/>
        <v>0</v>
      </c>
      <c r="AJ483" s="40" t="e">
        <f>#REF!</f>
        <v>#REF!</v>
      </c>
    </row>
    <row r="484" spans="1:36">
      <c r="A484" s="5">
        <f t="shared" si="181"/>
        <v>217</v>
      </c>
      <c r="B484" s="5">
        <f t="shared" si="182"/>
        <v>83</v>
      </c>
      <c r="C484" s="5">
        <f t="shared" si="183"/>
        <v>-18.566666666666663</v>
      </c>
      <c r="D484" s="5">
        <f t="shared" si="184"/>
        <v>-32.099999999999994</v>
      </c>
      <c r="E484" s="5">
        <f t="shared" si="185"/>
        <v>0</v>
      </c>
      <c r="F484" s="5">
        <f t="shared" si="186"/>
        <v>-0.68650793650793673</v>
      </c>
      <c r="G484" s="5">
        <f t="shared" si="187"/>
        <v>-36.657142857142858</v>
      </c>
      <c r="H484" s="5">
        <f t="shared" si="188"/>
        <v>0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5">
        <f>'Match Score and Team Input'!D84</f>
        <v>217</v>
      </c>
      <c r="AB484" s="5">
        <v>83</v>
      </c>
      <c r="AC484" s="5">
        <f t="shared" si="191"/>
        <v>-18.566666666666663</v>
      </c>
      <c r="AD484" s="5">
        <f t="shared" si="191"/>
        <v>-32.099999999999994</v>
      </c>
      <c r="AE484" s="5">
        <f t="shared" si="191"/>
        <v>0</v>
      </c>
      <c r="AF484" s="5">
        <f t="shared" si="191"/>
        <v>-0.68650793650793673</v>
      </c>
      <c r="AG484" s="5">
        <f t="shared" si="191"/>
        <v>-36.657142857142858</v>
      </c>
      <c r="AH484" s="5">
        <f t="shared" si="191"/>
        <v>0</v>
      </c>
      <c r="AJ484" s="40" t="e">
        <f>#REF!</f>
        <v>#REF!</v>
      </c>
    </row>
    <row r="485" spans="1:36">
      <c r="A485" s="5">
        <f t="shared" si="181"/>
        <v>955</v>
      </c>
      <c r="B485" s="5">
        <f t="shared" si="182"/>
        <v>84</v>
      </c>
      <c r="C485" s="5">
        <f t="shared" si="183"/>
        <v>7.7407407407407334</v>
      </c>
      <c r="D485" s="5">
        <f t="shared" si="184"/>
        <v>30.048148148148144</v>
      </c>
      <c r="E485" s="5">
        <f t="shared" si="185"/>
        <v>0</v>
      </c>
      <c r="F485" s="5">
        <f t="shared" si="186"/>
        <v>-17.060683760683759</v>
      </c>
      <c r="G485" s="5">
        <f t="shared" si="187"/>
        <v>-9.9111111111111114</v>
      </c>
      <c r="H485" s="5">
        <f t="shared" si="188"/>
        <v>0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5">
        <f>'Match Score and Team Input'!D85</f>
        <v>955</v>
      </c>
      <c r="AB485" s="5">
        <v>84</v>
      </c>
      <c r="AC485" s="5">
        <f t="shared" si="191"/>
        <v>7.7407407407407334</v>
      </c>
      <c r="AD485" s="5">
        <f t="shared" si="191"/>
        <v>30.048148148148144</v>
      </c>
      <c r="AE485" s="5">
        <f t="shared" si="191"/>
        <v>0</v>
      </c>
      <c r="AF485" s="5">
        <f t="shared" si="191"/>
        <v>-17.060683760683759</v>
      </c>
      <c r="AG485" s="5">
        <f t="shared" si="191"/>
        <v>-9.9111111111111114</v>
      </c>
      <c r="AH485" s="5">
        <f t="shared" si="191"/>
        <v>0</v>
      </c>
      <c r="AJ485" s="40" t="e">
        <f>#REF!</f>
        <v>#REF!</v>
      </c>
    </row>
    <row r="486" spans="1:36">
      <c r="A486" s="5">
        <f t="shared" si="181"/>
        <v>228</v>
      </c>
      <c r="B486" s="5">
        <f t="shared" si="182"/>
        <v>85</v>
      </c>
      <c r="C486" s="5">
        <f t="shared" si="183"/>
        <v>0.60000000000000142</v>
      </c>
      <c r="D486" s="5">
        <f t="shared" si="184"/>
        <v>4.9333333333333371</v>
      </c>
      <c r="E486" s="5">
        <f t="shared" si="185"/>
        <v>0</v>
      </c>
      <c r="F486" s="5">
        <f t="shared" si="186"/>
        <v>29.166666666666664</v>
      </c>
      <c r="G486" s="5">
        <f t="shared" si="187"/>
        <v>42.5</v>
      </c>
      <c r="H486" s="5">
        <f t="shared" si="188"/>
        <v>20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5">
        <f>'Match Score and Team Input'!D86</f>
        <v>228</v>
      </c>
      <c r="AB486" s="5">
        <v>85</v>
      </c>
      <c r="AC486" s="5">
        <f t="shared" si="191"/>
        <v>0.60000000000000142</v>
      </c>
      <c r="AD486" s="5">
        <f t="shared" si="191"/>
        <v>4.9333333333333371</v>
      </c>
      <c r="AE486" s="5">
        <f t="shared" si="191"/>
        <v>0</v>
      </c>
      <c r="AF486" s="5">
        <f t="shared" si="191"/>
        <v>29.166666666666664</v>
      </c>
      <c r="AG486" s="5">
        <f t="shared" si="191"/>
        <v>42.5</v>
      </c>
      <c r="AH486" s="5">
        <f t="shared" si="191"/>
        <v>20</v>
      </c>
      <c r="AJ486" s="40" t="e">
        <f>#REF!</f>
        <v>#REF!</v>
      </c>
    </row>
    <row r="487" spans="1:36">
      <c r="A487" s="5">
        <f t="shared" si="181"/>
        <v>3480</v>
      </c>
      <c r="B487" s="5">
        <f t="shared" si="182"/>
        <v>86</v>
      </c>
      <c r="C487" s="5">
        <f t="shared" si="183"/>
        <v>13.166666666666664</v>
      </c>
      <c r="D487" s="5">
        <f t="shared" si="184"/>
        <v>28.533333333333331</v>
      </c>
      <c r="E487" s="5">
        <f t="shared" si="185"/>
        <v>20</v>
      </c>
      <c r="F487" s="5">
        <f t="shared" si="186"/>
        <v>16.819047619047616</v>
      </c>
      <c r="G487" s="5">
        <f t="shared" si="187"/>
        <v>-4.047619047619051</v>
      </c>
      <c r="H487" s="5">
        <f t="shared" si="188"/>
        <v>0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5">
        <f>'Match Score and Team Input'!D87</f>
        <v>3480</v>
      </c>
      <c r="AB487" s="5">
        <v>86</v>
      </c>
      <c r="AC487" s="5">
        <f t="shared" si="191"/>
        <v>13.166666666666664</v>
      </c>
      <c r="AD487" s="5">
        <f t="shared" si="191"/>
        <v>28.533333333333331</v>
      </c>
      <c r="AE487" s="5">
        <f t="shared" si="191"/>
        <v>20</v>
      </c>
      <c r="AF487" s="5">
        <f t="shared" si="191"/>
        <v>16.819047619047616</v>
      </c>
      <c r="AG487" s="5">
        <f t="shared" si="191"/>
        <v>-4.047619047619051</v>
      </c>
      <c r="AH487" s="5">
        <f t="shared" si="191"/>
        <v>0</v>
      </c>
      <c r="AJ487" s="40" t="e">
        <f>#REF!</f>
        <v>#REF!</v>
      </c>
    </row>
    <row r="488" spans="1:36">
      <c r="A488" s="5">
        <f t="shared" si="181"/>
        <v>188</v>
      </c>
      <c r="B488" s="5">
        <f t="shared" si="182"/>
        <v>87</v>
      </c>
      <c r="C488" s="5">
        <f t="shared" si="183"/>
        <v>2.0639589169000914</v>
      </c>
      <c r="D488" s="5">
        <f t="shared" si="184"/>
        <v>-14.568160597572358</v>
      </c>
      <c r="E488" s="5">
        <f t="shared" si="185"/>
        <v>0</v>
      </c>
      <c r="F488" s="5">
        <f t="shared" si="186"/>
        <v>-16.640598290598291</v>
      </c>
      <c r="G488" s="5">
        <f t="shared" si="187"/>
        <v>10.982905982905976</v>
      </c>
      <c r="H488" s="5">
        <f t="shared" si="188"/>
        <v>0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5">
        <f>'Match Score and Team Input'!D88</f>
        <v>188</v>
      </c>
      <c r="AB488" s="5">
        <v>87</v>
      </c>
      <c r="AC488" s="5">
        <f t="shared" si="191"/>
        <v>2.0639589169000914</v>
      </c>
      <c r="AD488" s="5">
        <f t="shared" si="191"/>
        <v>-14.568160597572358</v>
      </c>
      <c r="AE488" s="5">
        <f t="shared" si="191"/>
        <v>0</v>
      </c>
      <c r="AF488" s="5">
        <f t="shared" si="191"/>
        <v>-16.640598290598291</v>
      </c>
      <c r="AG488" s="5">
        <f t="shared" si="191"/>
        <v>10.982905982905976</v>
      </c>
      <c r="AH488" s="5">
        <f t="shared" si="191"/>
        <v>0</v>
      </c>
      <c r="AJ488" s="40" t="e">
        <f>#REF!</f>
        <v>#REF!</v>
      </c>
    </row>
    <row r="489" spans="1:36">
      <c r="A489" s="5">
        <f t="shared" si="181"/>
        <v>179</v>
      </c>
      <c r="B489" s="5">
        <f t="shared" si="182"/>
        <v>88</v>
      </c>
      <c r="C489" s="5">
        <f t="shared" si="183"/>
        <v>-6.0820512820512818</v>
      </c>
      <c r="D489" s="5">
        <f t="shared" si="184"/>
        <v>-29.623931623931625</v>
      </c>
      <c r="E489" s="5">
        <f t="shared" si="185"/>
        <v>0</v>
      </c>
      <c r="F489" s="5">
        <f t="shared" si="186"/>
        <v>-18.944444444444443</v>
      </c>
      <c r="G489" s="5">
        <f t="shared" si="187"/>
        <v>-43.694444444444457</v>
      </c>
      <c r="H489" s="5">
        <f t="shared" si="188"/>
        <v>0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5">
        <f>'Match Score and Team Input'!D89</f>
        <v>179</v>
      </c>
      <c r="AB489" s="5">
        <v>88</v>
      </c>
      <c r="AC489" s="5">
        <f t="shared" si="191"/>
        <v>-6.0820512820512818</v>
      </c>
      <c r="AD489" s="5">
        <f t="shared" si="191"/>
        <v>-29.623931623931625</v>
      </c>
      <c r="AE489" s="5">
        <f t="shared" si="191"/>
        <v>0</v>
      </c>
      <c r="AF489" s="5">
        <f t="shared" si="191"/>
        <v>-18.944444444444443</v>
      </c>
      <c r="AG489" s="5">
        <f t="shared" si="191"/>
        <v>-43.694444444444457</v>
      </c>
      <c r="AH489" s="5">
        <f t="shared" si="191"/>
        <v>0</v>
      </c>
      <c r="AJ489" s="40" t="e">
        <f>#REF!</f>
        <v>#REF!</v>
      </c>
    </row>
    <row r="490" spans="1:36">
      <c r="A490" s="5">
        <f t="shared" si="181"/>
        <v>3098</v>
      </c>
      <c r="B490" s="5">
        <f t="shared" si="182"/>
        <v>89</v>
      </c>
      <c r="C490" s="5">
        <f t="shared" si="183"/>
        <v>-6.5606060606060623</v>
      </c>
      <c r="D490" s="5">
        <f t="shared" si="184"/>
        <v>-51.463636363636368</v>
      </c>
      <c r="E490" s="5">
        <f t="shared" si="185"/>
        <v>0</v>
      </c>
      <c r="F490" s="5">
        <f t="shared" si="186"/>
        <v>0.89999999999999858</v>
      </c>
      <c r="G490" s="5">
        <f t="shared" si="187"/>
        <v>35.433333333333337</v>
      </c>
      <c r="H490" s="5">
        <f t="shared" si="188"/>
        <v>0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5">
        <f>'Match Score and Team Input'!D90</f>
        <v>3098</v>
      </c>
      <c r="AB490" s="5">
        <v>89</v>
      </c>
      <c r="AC490" s="5">
        <f t="shared" si="191"/>
        <v>-6.5606060606060623</v>
      </c>
      <c r="AD490" s="5">
        <f t="shared" si="191"/>
        <v>-51.463636363636368</v>
      </c>
      <c r="AE490" s="5">
        <f t="shared" si="191"/>
        <v>0</v>
      </c>
      <c r="AF490" s="5">
        <f t="shared" si="191"/>
        <v>0.89999999999999858</v>
      </c>
      <c r="AG490" s="5">
        <f t="shared" si="191"/>
        <v>35.433333333333337</v>
      </c>
      <c r="AH490" s="5">
        <f t="shared" si="191"/>
        <v>0</v>
      </c>
      <c r="AJ490" s="40" t="e">
        <f>#REF!</f>
        <v>#REF!</v>
      </c>
    </row>
    <row r="491" spans="1:36">
      <c r="A491" s="5">
        <f t="shared" si="181"/>
        <v>384</v>
      </c>
      <c r="B491" s="5">
        <f t="shared" si="182"/>
        <v>90</v>
      </c>
      <c r="C491" s="5">
        <f t="shared" si="183"/>
        <v>-4.7999999999999972</v>
      </c>
      <c r="D491" s="5">
        <f t="shared" si="184"/>
        <v>-34.438461538461539</v>
      </c>
      <c r="E491" s="5">
        <f t="shared" si="185"/>
        <v>50</v>
      </c>
      <c r="F491" s="5">
        <f t="shared" si="186"/>
        <v>-21.786111111111111</v>
      </c>
      <c r="G491" s="5">
        <f t="shared" si="187"/>
        <v>-7.4796296296296418</v>
      </c>
      <c r="H491" s="5">
        <f t="shared" si="188"/>
        <v>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5">
        <f>'Match Score and Team Input'!D91</f>
        <v>384</v>
      </c>
      <c r="AB491" s="5">
        <v>90</v>
      </c>
      <c r="AC491" s="5">
        <f t="shared" si="191"/>
        <v>-4.7999999999999972</v>
      </c>
      <c r="AD491" s="5">
        <f t="shared" si="191"/>
        <v>-34.438461538461539</v>
      </c>
      <c r="AE491" s="5">
        <f t="shared" si="191"/>
        <v>50</v>
      </c>
      <c r="AF491" s="5">
        <f t="shared" si="191"/>
        <v>-21.786111111111111</v>
      </c>
      <c r="AG491" s="5">
        <f t="shared" si="191"/>
        <v>-7.4796296296296418</v>
      </c>
      <c r="AH491" s="5">
        <f t="shared" si="191"/>
        <v>0</v>
      </c>
      <c r="AJ491" s="40" t="e">
        <f>#REF!</f>
        <v>#REF!</v>
      </c>
    </row>
    <row r="492" spans="1:36">
      <c r="A492" s="5">
        <f t="shared" si="181"/>
        <v>3138</v>
      </c>
      <c r="B492" s="5">
        <f t="shared" si="182"/>
        <v>91</v>
      </c>
      <c r="C492" s="5">
        <f t="shared" si="183"/>
        <v>4</v>
      </c>
      <c r="D492" s="5">
        <f t="shared" si="184"/>
        <v>0.13333333333332575</v>
      </c>
      <c r="E492" s="5">
        <f t="shared" si="185"/>
        <v>0</v>
      </c>
      <c r="F492" s="5">
        <f t="shared" si="186"/>
        <v>-6.4907407407407405</v>
      </c>
      <c r="G492" s="5">
        <f t="shared" si="187"/>
        <v>10.938888888888883</v>
      </c>
      <c r="H492" s="5">
        <f t="shared" si="188"/>
        <v>0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5">
        <f>'Match Score and Team Input'!D92</f>
        <v>3138</v>
      </c>
      <c r="AB492" s="5">
        <v>91</v>
      </c>
      <c r="AC492" s="5">
        <f t="shared" ref="AC492:AH501" si="192">AC292</f>
        <v>4</v>
      </c>
      <c r="AD492" s="5">
        <f t="shared" si="192"/>
        <v>0.13333333333332575</v>
      </c>
      <c r="AE492" s="5">
        <f t="shared" si="192"/>
        <v>0</v>
      </c>
      <c r="AF492" s="5">
        <f t="shared" si="192"/>
        <v>-6.4907407407407405</v>
      </c>
      <c r="AG492" s="5">
        <f t="shared" si="192"/>
        <v>10.938888888888883</v>
      </c>
      <c r="AH492" s="5">
        <f t="shared" si="192"/>
        <v>0</v>
      </c>
      <c r="AJ492" s="40" t="e">
        <f>#REF!</f>
        <v>#REF!</v>
      </c>
    </row>
    <row r="493" spans="1:36">
      <c r="A493" s="5">
        <f t="shared" si="181"/>
        <v>2974</v>
      </c>
      <c r="B493" s="5">
        <f t="shared" si="182"/>
        <v>92</v>
      </c>
      <c r="C493" s="5">
        <f t="shared" si="183"/>
        <v>31.322222222222223</v>
      </c>
      <c r="D493" s="5">
        <f t="shared" si="184"/>
        <v>9.0129629629629591</v>
      </c>
      <c r="E493" s="5">
        <f t="shared" si="185"/>
        <v>0</v>
      </c>
      <c r="F493" s="5">
        <f t="shared" si="186"/>
        <v>14.903703703703705</v>
      </c>
      <c r="G493" s="5">
        <f t="shared" si="187"/>
        <v>33.162962962962951</v>
      </c>
      <c r="H493" s="5">
        <f t="shared" si="188"/>
        <v>0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5">
        <f>'Match Score and Team Input'!D93</f>
        <v>2974</v>
      </c>
      <c r="AB493" s="5">
        <v>92</v>
      </c>
      <c r="AC493" s="5">
        <f t="shared" si="192"/>
        <v>31.322222222222223</v>
      </c>
      <c r="AD493" s="5">
        <f t="shared" si="192"/>
        <v>9.0129629629629591</v>
      </c>
      <c r="AE493" s="5">
        <f t="shared" si="192"/>
        <v>0</v>
      </c>
      <c r="AF493" s="5">
        <f t="shared" si="192"/>
        <v>14.903703703703705</v>
      </c>
      <c r="AG493" s="5">
        <f t="shared" si="192"/>
        <v>33.162962962962951</v>
      </c>
      <c r="AH493" s="5">
        <f t="shared" si="192"/>
        <v>0</v>
      </c>
      <c r="AJ493" s="40" t="e">
        <f>#REF!</f>
        <v>#REF!</v>
      </c>
    </row>
    <row r="494" spans="1:36">
      <c r="A494" s="5">
        <f t="shared" si="181"/>
        <v>176</v>
      </c>
      <c r="B494" s="5">
        <f t="shared" si="182"/>
        <v>93</v>
      </c>
      <c r="C494" s="5">
        <f t="shared" si="183"/>
        <v>-11.152941176470591</v>
      </c>
      <c r="D494" s="5">
        <f t="shared" si="184"/>
        <v>-4.8264705882352956</v>
      </c>
      <c r="E494" s="5">
        <f t="shared" si="185"/>
        <v>0</v>
      </c>
      <c r="F494" s="5">
        <f t="shared" si="186"/>
        <v>-1.5512820512820511</v>
      </c>
      <c r="G494" s="5">
        <f t="shared" si="187"/>
        <v>48.187179487179492</v>
      </c>
      <c r="H494" s="5">
        <f t="shared" si="188"/>
        <v>0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5">
        <f>'Match Score and Team Input'!D94</f>
        <v>176</v>
      </c>
      <c r="AB494" s="5">
        <v>93</v>
      </c>
      <c r="AC494" s="5">
        <f t="shared" si="192"/>
        <v>-11.152941176470591</v>
      </c>
      <c r="AD494" s="5">
        <f t="shared" si="192"/>
        <v>-4.8264705882352956</v>
      </c>
      <c r="AE494" s="5">
        <f t="shared" si="192"/>
        <v>0</v>
      </c>
      <c r="AF494" s="5">
        <f t="shared" si="192"/>
        <v>-1.5512820512820511</v>
      </c>
      <c r="AG494" s="5">
        <f t="shared" si="192"/>
        <v>48.187179487179492</v>
      </c>
      <c r="AH494" s="5">
        <f t="shared" si="192"/>
        <v>0</v>
      </c>
      <c r="AJ494" s="40" t="e">
        <f>#REF!</f>
        <v>#REF!</v>
      </c>
    </row>
    <row r="495" spans="1:36">
      <c r="A495" s="5">
        <f t="shared" si="181"/>
        <v>2642</v>
      </c>
      <c r="B495" s="5">
        <f t="shared" si="182"/>
        <v>94</v>
      </c>
      <c r="C495" s="5">
        <f t="shared" si="183"/>
        <v>-0.8461538461538467</v>
      </c>
      <c r="D495" s="5">
        <f t="shared" si="184"/>
        <v>6.4384615384615387</v>
      </c>
      <c r="E495" s="5">
        <f t="shared" si="185"/>
        <v>0</v>
      </c>
      <c r="F495" s="5">
        <f t="shared" si="186"/>
        <v>2.0277777777777786</v>
      </c>
      <c r="G495" s="5">
        <f t="shared" si="187"/>
        <v>1.3333333333333286</v>
      </c>
      <c r="H495" s="5">
        <f t="shared" si="188"/>
        <v>0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5">
        <f>'Match Score and Team Input'!D95</f>
        <v>2642</v>
      </c>
      <c r="AB495" s="5">
        <v>94</v>
      </c>
      <c r="AC495" s="5">
        <f t="shared" si="192"/>
        <v>-0.8461538461538467</v>
      </c>
      <c r="AD495" s="5">
        <f t="shared" si="192"/>
        <v>6.4384615384615387</v>
      </c>
      <c r="AE495" s="5">
        <f t="shared" si="192"/>
        <v>0</v>
      </c>
      <c r="AF495" s="5">
        <f t="shared" si="192"/>
        <v>2.0277777777777786</v>
      </c>
      <c r="AG495" s="5">
        <f t="shared" si="192"/>
        <v>1.3333333333333286</v>
      </c>
      <c r="AH495" s="5">
        <f t="shared" si="192"/>
        <v>0</v>
      </c>
      <c r="AJ495" s="40" t="e">
        <f>#REF!</f>
        <v>#REF!</v>
      </c>
    </row>
    <row r="496" spans="1:36">
      <c r="A496" s="5">
        <f t="shared" si="181"/>
        <v>2481</v>
      </c>
      <c r="B496" s="5">
        <f t="shared" si="182"/>
        <v>95</v>
      </c>
      <c r="C496" s="5">
        <f t="shared" si="183"/>
        <v>15.440740740740743</v>
      </c>
      <c r="D496" s="5">
        <f t="shared" si="184"/>
        <v>-41.537037037037038</v>
      </c>
      <c r="E496" s="5">
        <f t="shared" si="185"/>
        <v>0</v>
      </c>
      <c r="F496" s="5">
        <f t="shared" si="186"/>
        <v>4.2666666666666657</v>
      </c>
      <c r="G496" s="5">
        <f t="shared" si="187"/>
        <v>29.866666666666674</v>
      </c>
      <c r="H496" s="5">
        <f t="shared" si="188"/>
        <v>0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5">
        <f>'Match Score and Team Input'!D96</f>
        <v>2481</v>
      </c>
      <c r="AB496" s="5">
        <v>95</v>
      </c>
      <c r="AC496" s="5">
        <f t="shared" si="192"/>
        <v>15.440740740740743</v>
      </c>
      <c r="AD496" s="5">
        <f t="shared" si="192"/>
        <v>-41.537037037037038</v>
      </c>
      <c r="AE496" s="5">
        <f t="shared" si="192"/>
        <v>0</v>
      </c>
      <c r="AF496" s="5">
        <f t="shared" si="192"/>
        <v>4.2666666666666657</v>
      </c>
      <c r="AG496" s="5">
        <f t="shared" si="192"/>
        <v>29.866666666666674</v>
      </c>
      <c r="AH496" s="5">
        <f t="shared" si="192"/>
        <v>0</v>
      </c>
      <c r="AJ496" s="40" t="e">
        <f>#REF!</f>
        <v>#REF!</v>
      </c>
    </row>
    <row r="497" spans="1:36">
      <c r="A497" s="5">
        <f t="shared" si="181"/>
        <v>193</v>
      </c>
      <c r="B497" s="5">
        <f t="shared" si="182"/>
        <v>96</v>
      </c>
      <c r="C497" s="5">
        <f t="shared" si="183"/>
        <v>6.3809523809523796</v>
      </c>
      <c r="D497" s="5">
        <f t="shared" si="184"/>
        <v>-21.433333333333337</v>
      </c>
      <c r="E497" s="5">
        <f t="shared" si="185"/>
        <v>0</v>
      </c>
      <c r="F497" s="5">
        <f t="shared" si="186"/>
        <v>-15.90822510822511</v>
      </c>
      <c r="G497" s="5">
        <f t="shared" si="187"/>
        <v>11.033766233766229</v>
      </c>
      <c r="H497" s="5">
        <f t="shared" si="188"/>
        <v>0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5">
        <f>'Match Score and Team Input'!D97</f>
        <v>193</v>
      </c>
      <c r="AB497" s="5">
        <v>96</v>
      </c>
      <c r="AC497" s="5">
        <f t="shared" si="192"/>
        <v>6.3809523809523796</v>
      </c>
      <c r="AD497" s="5">
        <f t="shared" si="192"/>
        <v>-21.433333333333337</v>
      </c>
      <c r="AE497" s="5">
        <f t="shared" si="192"/>
        <v>0</v>
      </c>
      <c r="AF497" s="5">
        <f t="shared" si="192"/>
        <v>-15.90822510822511</v>
      </c>
      <c r="AG497" s="5">
        <f t="shared" si="192"/>
        <v>11.033766233766229</v>
      </c>
      <c r="AH497" s="5">
        <f t="shared" si="192"/>
        <v>0</v>
      </c>
      <c r="AJ497" s="40" t="e">
        <f>#REF!</f>
        <v>#REF!</v>
      </c>
    </row>
    <row r="498" spans="1:36">
      <c r="A498" s="5">
        <f t="shared" si="181"/>
        <v>3008</v>
      </c>
      <c r="B498" s="5">
        <f t="shared" si="182"/>
        <v>97</v>
      </c>
      <c r="C498" s="5">
        <f t="shared" si="183"/>
        <v>16.200000000000003</v>
      </c>
      <c r="D498" s="5">
        <f t="shared" si="184"/>
        <v>-36.133333333333326</v>
      </c>
      <c r="E498" s="5">
        <f t="shared" si="185"/>
        <v>0</v>
      </c>
      <c r="F498" s="5">
        <f t="shared" si="186"/>
        <v>34.900000000000006</v>
      </c>
      <c r="G498" s="5">
        <f t="shared" si="187"/>
        <v>15.933333333333337</v>
      </c>
      <c r="H498" s="5">
        <f t="shared" si="188"/>
        <v>0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5">
        <f>'Match Score and Team Input'!D98</f>
        <v>3008</v>
      </c>
      <c r="AB498" s="5">
        <v>97</v>
      </c>
      <c r="AC498" s="5">
        <f t="shared" si="192"/>
        <v>16.200000000000003</v>
      </c>
      <c r="AD498" s="5">
        <f t="shared" si="192"/>
        <v>-36.133333333333326</v>
      </c>
      <c r="AE498" s="5">
        <f t="shared" si="192"/>
        <v>0</v>
      </c>
      <c r="AF498" s="5">
        <f t="shared" si="192"/>
        <v>34.900000000000006</v>
      </c>
      <c r="AG498" s="5">
        <f t="shared" si="192"/>
        <v>15.933333333333337</v>
      </c>
      <c r="AH498" s="5">
        <f t="shared" si="192"/>
        <v>0</v>
      </c>
      <c r="AJ498" s="40" t="e">
        <f>#REF!</f>
        <v>#REF!</v>
      </c>
    </row>
    <row r="499" spans="1:36">
      <c r="A499" s="5">
        <f t="shared" si="181"/>
        <v>4176</v>
      </c>
      <c r="B499" s="5">
        <f t="shared" si="182"/>
        <v>98</v>
      </c>
      <c r="C499" s="5">
        <f t="shared" si="183"/>
        <v>-9.1412698412698461</v>
      </c>
      <c r="D499" s="5">
        <f t="shared" si="184"/>
        <v>-82.649206349206338</v>
      </c>
      <c r="E499" s="5">
        <f t="shared" si="185"/>
        <v>0</v>
      </c>
      <c r="F499" s="5">
        <f t="shared" si="186"/>
        <v>-1</v>
      </c>
      <c r="G499" s="5">
        <f t="shared" si="187"/>
        <v>34.099999999999994</v>
      </c>
      <c r="H499" s="5">
        <f t="shared" si="188"/>
        <v>0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5">
        <f>'Match Score and Team Input'!D99</f>
        <v>4176</v>
      </c>
      <c r="AB499" s="5">
        <v>98</v>
      </c>
      <c r="AC499" s="5">
        <f t="shared" si="192"/>
        <v>-9.1412698412698461</v>
      </c>
      <c r="AD499" s="5">
        <f t="shared" si="192"/>
        <v>-82.649206349206338</v>
      </c>
      <c r="AE499" s="5">
        <f t="shared" si="192"/>
        <v>0</v>
      </c>
      <c r="AF499" s="5">
        <f t="shared" si="192"/>
        <v>-1</v>
      </c>
      <c r="AG499" s="5">
        <f t="shared" si="192"/>
        <v>34.099999999999994</v>
      </c>
      <c r="AH499" s="5">
        <f t="shared" si="192"/>
        <v>0</v>
      </c>
      <c r="AJ499" s="40" t="e">
        <f>#REF!</f>
        <v>#REF!</v>
      </c>
    </row>
    <row r="500" spans="1:36">
      <c r="A500" s="5">
        <f t="shared" si="181"/>
        <v>714</v>
      </c>
      <c r="B500" s="5">
        <f t="shared" si="182"/>
        <v>99</v>
      </c>
      <c r="C500" s="5">
        <f t="shared" si="183"/>
        <v>26.433333333333337</v>
      </c>
      <c r="D500" s="5">
        <f t="shared" si="184"/>
        <v>31.299999999999997</v>
      </c>
      <c r="E500" s="5">
        <f t="shared" si="185"/>
        <v>0</v>
      </c>
      <c r="F500" s="5">
        <f t="shared" si="186"/>
        <v>5.6272727272727252</v>
      </c>
      <c r="G500" s="5">
        <f t="shared" si="187"/>
        <v>-4.960606060606068</v>
      </c>
      <c r="H500" s="5">
        <f t="shared" si="188"/>
        <v>0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5">
        <f>'Match Score and Team Input'!D100</f>
        <v>714</v>
      </c>
      <c r="AB500" s="5">
        <v>99</v>
      </c>
      <c r="AC500" s="5">
        <f t="shared" si="192"/>
        <v>26.433333333333337</v>
      </c>
      <c r="AD500" s="5">
        <f t="shared" si="192"/>
        <v>31.299999999999997</v>
      </c>
      <c r="AE500" s="5">
        <f t="shared" si="192"/>
        <v>0</v>
      </c>
      <c r="AF500" s="5">
        <f t="shared" si="192"/>
        <v>5.6272727272727252</v>
      </c>
      <c r="AG500" s="5">
        <f t="shared" si="192"/>
        <v>-4.960606060606068</v>
      </c>
      <c r="AH500" s="5">
        <f t="shared" si="192"/>
        <v>0</v>
      </c>
      <c r="AJ500" s="40" t="e">
        <f>#REF!</f>
        <v>#REF!</v>
      </c>
    </row>
    <row r="501" spans="1:36">
      <c r="A501" s="5">
        <f t="shared" si="181"/>
        <v>558</v>
      </c>
      <c r="B501" s="5">
        <f t="shared" si="182"/>
        <v>100</v>
      </c>
      <c r="C501" s="5">
        <f t="shared" si="183"/>
        <v>-19.614285714285721</v>
      </c>
      <c r="D501" s="5">
        <f t="shared" si="184"/>
        <v>-28.814285714285717</v>
      </c>
      <c r="E501" s="5">
        <f t="shared" si="185"/>
        <v>0</v>
      </c>
      <c r="F501" s="5">
        <f t="shared" si="186"/>
        <v>8.3814814814814795</v>
      </c>
      <c r="G501" s="5">
        <f t="shared" si="187"/>
        <v>-17.599999999999994</v>
      </c>
      <c r="H501" s="5">
        <f t="shared" si="188"/>
        <v>20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5">
        <f>'Match Score and Team Input'!D101</f>
        <v>558</v>
      </c>
      <c r="AB501" s="5">
        <v>100</v>
      </c>
      <c r="AC501" s="5">
        <f t="shared" si="192"/>
        <v>-19.614285714285721</v>
      </c>
      <c r="AD501" s="5">
        <f t="shared" si="192"/>
        <v>-28.814285714285717</v>
      </c>
      <c r="AE501" s="5">
        <f t="shared" si="192"/>
        <v>0</v>
      </c>
      <c r="AF501" s="5">
        <f t="shared" si="192"/>
        <v>8.3814814814814795</v>
      </c>
      <c r="AG501" s="5">
        <f t="shared" si="192"/>
        <v>-17.599999999999994</v>
      </c>
      <c r="AH501" s="5">
        <f t="shared" si="192"/>
        <v>20</v>
      </c>
      <c r="AJ501" s="40" t="e">
        <f>#REF!</f>
        <v>#REF!</v>
      </c>
    </row>
    <row r="502" spans="1:36">
      <c r="A502" s="5">
        <f t="shared" si="181"/>
        <v>604</v>
      </c>
      <c r="B502" s="5">
        <f t="shared" si="182"/>
        <v>101</v>
      </c>
      <c r="C502" s="5">
        <f t="shared" si="183"/>
        <v>16.55555555555555</v>
      </c>
      <c r="D502" s="5">
        <f t="shared" si="184"/>
        <v>-13.344444444444434</v>
      </c>
      <c r="E502" s="5">
        <f t="shared" si="185"/>
        <v>0</v>
      </c>
      <c r="F502" s="5">
        <f t="shared" si="186"/>
        <v>-16</v>
      </c>
      <c r="G502" s="5">
        <f t="shared" si="187"/>
        <v>-28.466666666666669</v>
      </c>
      <c r="H502" s="5">
        <f t="shared" si="188"/>
        <v>0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5">
        <f>'Match Score and Team Input'!D102</f>
        <v>604</v>
      </c>
      <c r="AB502" s="5">
        <v>101</v>
      </c>
      <c r="AC502" s="5">
        <f t="shared" ref="AC502:AH502" si="193">AC302</f>
        <v>16.55555555555555</v>
      </c>
      <c r="AD502" s="5">
        <f t="shared" si="193"/>
        <v>-13.344444444444434</v>
      </c>
      <c r="AE502" s="5">
        <f t="shared" si="193"/>
        <v>0</v>
      </c>
      <c r="AF502" s="5">
        <f t="shared" si="193"/>
        <v>-16</v>
      </c>
      <c r="AG502" s="5">
        <f t="shared" si="193"/>
        <v>-28.466666666666669</v>
      </c>
      <c r="AH502" s="5">
        <f t="shared" si="193"/>
        <v>0</v>
      </c>
      <c r="AJ502" s="40" t="e">
        <f>#REF!</f>
        <v>#REF!</v>
      </c>
    </row>
    <row r="503" spans="1:36">
      <c r="A503" s="5">
        <f t="shared" si="181"/>
        <v>5122</v>
      </c>
      <c r="B503" s="5">
        <f t="shared" si="182"/>
        <v>102</v>
      </c>
      <c r="C503" s="5">
        <f t="shared" si="183"/>
        <v>32.4</v>
      </c>
      <c r="D503" s="5">
        <f t="shared" si="184"/>
        <v>37.266666666666666</v>
      </c>
      <c r="E503" s="5">
        <f t="shared" si="185"/>
        <v>0</v>
      </c>
      <c r="F503" s="5">
        <f t="shared" si="186"/>
        <v>-10.625925925925927</v>
      </c>
      <c r="G503" s="5">
        <f t="shared" si="187"/>
        <v>-69.559259259259264</v>
      </c>
      <c r="H503" s="5">
        <f t="shared" si="188"/>
        <v>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5">
        <f>'Match Score and Team Input'!D103</f>
        <v>5122</v>
      </c>
      <c r="AB503" s="5">
        <v>102</v>
      </c>
      <c r="AC503" s="5">
        <f t="shared" ref="AC503:AH503" si="194">AC303</f>
        <v>32.4</v>
      </c>
      <c r="AD503" s="5">
        <f t="shared" si="194"/>
        <v>37.266666666666666</v>
      </c>
      <c r="AE503" s="5">
        <f t="shared" si="194"/>
        <v>0</v>
      </c>
      <c r="AF503" s="5">
        <f t="shared" si="194"/>
        <v>-10.625925925925927</v>
      </c>
      <c r="AG503" s="5">
        <f t="shared" si="194"/>
        <v>-69.559259259259264</v>
      </c>
      <c r="AH503" s="5">
        <f t="shared" si="194"/>
        <v>0</v>
      </c>
      <c r="AJ503" s="40" t="e">
        <f>#REF!</f>
        <v>#REF!</v>
      </c>
    </row>
    <row r="504" spans="1:36">
      <c r="A504" s="5">
        <f t="shared" si="181"/>
        <v>1610</v>
      </c>
      <c r="B504" s="5">
        <f t="shared" si="182"/>
        <v>103</v>
      </c>
      <c r="C504" s="5">
        <f t="shared" si="183"/>
        <v>-0.37407407407407334</v>
      </c>
      <c r="D504" s="5">
        <f t="shared" si="184"/>
        <v>-26.390740740740739</v>
      </c>
      <c r="E504" s="5">
        <f t="shared" si="185"/>
        <v>0</v>
      </c>
      <c r="F504" s="5">
        <f t="shared" si="186"/>
        <v>14.200000000000003</v>
      </c>
      <c r="G504" s="5">
        <f t="shared" si="187"/>
        <v>-57.044444444444451</v>
      </c>
      <c r="H504" s="5">
        <f t="shared" si="188"/>
        <v>0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5">
        <f>'Match Score and Team Input'!D104</f>
        <v>1610</v>
      </c>
      <c r="AB504" s="5">
        <v>103</v>
      </c>
      <c r="AC504" s="5">
        <f t="shared" ref="AC504:AH504" si="195">AC304</f>
        <v>-0.37407407407407334</v>
      </c>
      <c r="AD504" s="5">
        <f t="shared" si="195"/>
        <v>-26.390740740740739</v>
      </c>
      <c r="AE504" s="5">
        <f t="shared" si="195"/>
        <v>0</v>
      </c>
      <c r="AF504" s="5">
        <f t="shared" si="195"/>
        <v>14.200000000000003</v>
      </c>
      <c r="AG504" s="5">
        <f t="shared" si="195"/>
        <v>-57.044444444444451</v>
      </c>
      <c r="AH504" s="5">
        <f t="shared" si="195"/>
        <v>0</v>
      </c>
      <c r="AJ504" s="40" t="e">
        <f>#REF!</f>
        <v>#REF!</v>
      </c>
    </row>
    <row r="505" spans="1:36">
      <c r="A505" s="5">
        <f t="shared" si="181"/>
        <v>3360</v>
      </c>
      <c r="B505" s="5">
        <f t="shared" si="182"/>
        <v>104</v>
      </c>
      <c r="C505" s="5">
        <f t="shared" si="183"/>
        <v>-1.6666666666666714</v>
      </c>
      <c r="D505" s="5">
        <f t="shared" si="184"/>
        <v>-4.0666666666666629</v>
      </c>
      <c r="E505" s="5">
        <f t="shared" si="185"/>
        <v>50</v>
      </c>
      <c r="F505" s="5">
        <f t="shared" si="186"/>
        <v>-17.094444444444449</v>
      </c>
      <c r="G505" s="5">
        <f t="shared" si="187"/>
        <v>-11.705555555555549</v>
      </c>
      <c r="H505" s="5">
        <f t="shared" si="188"/>
        <v>0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5">
        <f>'Match Score and Team Input'!D105</f>
        <v>3360</v>
      </c>
      <c r="AB505" s="5">
        <v>104</v>
      </c>
      <c r="AC505" s="5">
        <f t="shared" ref="AC505:AH505" si="196">AC305</f>
        <v>-1.6666666666666714</v>
      </c>
      <c r="AD505" s="5">
        <f t="shared" si="196"/>
        <v>-4.0666666666666629</v>
      </c>
      <c r="AE505" s="5">
        <f t="shared" si="196"/>
        <v>50</v>
      </c>
      <c r="AF505" s="5">
        <f t="shared" si="196"/>
        <v>-17.094444444444449</v>
      </c>
      <c r="AG505" s="5">
        <f t="shared" si="196"/>
        <v>-11.705555555555549</v>
      </c>
      <c r="AH505" s="5">
        <f t="shared" si="196"/>
        <v>0</v>
      </c>
      <c r="AJ505" s="40" t="e">
        <f>#REF!</f>
        <v>#REF!</v>
      </c>
    </row>
    <row r="506" spans="1:36">
      <c r="A506" s="5">
        <f t="shared" si="181"/>
        <v>1108</v>
      </c>
      <c r="B506" s="5">
        <f t="shared" si="182"/>
        <v>105</v>
      </c>
      <c r="C506" s="5">
        <f t="shared" si="183"/>
        <v>-13.551282051282044</v>
      </c>
      <c r="D506" s="5">
        <f t="shared" si="184"/>
        <v>-60.994871794871784</v>
      </c>
      <c r="E506" s="5">
        <f t="shared" si="185"/>
        <v>0</v>
      </c>
      <c r="F506" s="5">
        <f t="shared" si="186"/>
        <v>-18.433333333333337</v>
      </c>
      <c r="G506" s="5">
        <f t="shared" si="187"/>
        <v>-60.405128205128193</v>
      </c>
      <c r="H506" s="5">
        <f t="shared" si="188"/>
        <v>0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5">
        <f>'Match Score and Team Input'!D106</f>
        <v>1108</v>
      </c>
      <c r="AB506" s="5">
        <v>105</v>
      </c>
      <c r="AC506" s="5">
        <f t="shared" ref="AC506:AH506" si="197">AC306</f>
        <v>-13.551282051282044</v>
      </c>
      <c r="AD506" s="5">
        <f t="shared" si="197"/>
        <v>-60.994871794871784</v>
      </c>
      <c r="AE506" s="5">
        <f t="shared" si="197"/>
        <v>0</v>
      </c>
      <c r="AF506" s="5">
        <f t="shared" si="197"/>
        <v>-18.433333333333337</v>
      </c>
      <c r="AG506" s="5">
        <f t="shared" si="197"/>
        <v>-60.405128205128193</v>
      </c>
      <c r="AH506" s="5">
        <f t="shared" si="197"/>
        <v>0</v>
      </c>
      <c r="AJ506" s="40" t="e">
        <f>#REF!</f>
        <v>#REF!</v>
      </c>
    </row>
    <row r="507" spans="1:36">
      <c r="A507" s="5">
        <f t="shared" si="181"/>
        <v>4488</v>
      </c>
      <c r="B507" s="5">
        <f t="shared" si="182"/>
        <v>106</v>
      </c>
      <c r="C507" s="5">
        <f t="shared" si="183"/>
        <v>-14.916666666666671</v>
      </c>
      <c r="D507" s="5">
        <f t="shared" si="184"/>
        <v>-20.907407407407419</v>
      </c>
      <c r="E507" s="5">
        <f t="shared" si="185"/>
        <v>0</v>
      </c>
      <c r="F507" s="5">
        <f t="shared" si="186"/>
        <v>-22.560606060606062</v>
      </c>
      <c r="G507" s="5">
        <f t="shared" si="187"/>
        <v>27.624242424242425</v>
      </c>
      <c r="H507" s="5">
        <f t="shared" si="188"/>
        <v>0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5">
        <f>'Match Score and Team Input'!D107</f>
        <v>4488</v>
      </c>
      <c r="AB507" s="5">
        <v>106</v>
      </c>
      <c r="AC507" s="5">
        <f t="shared" ref="AC507:AH507" si="198">AC307</f>
        <v>-14.916666666666671</v>
      </c>
      <c r="AD507" s="5">
        <f t="shared" si="198"/>
        <v>-20.907407407407419</v>
      </c>
      <c r="AE507" s="5">
        <f t="shared" si="198"/>
        <v>0</v>
      </c>
      <c r="AF507" s="5">
        <f t="shared" si="198"/>
        <v>-22.560606060606062</v>
      </c>
      <c r="AG507" s="5">
        <f t="shared" si="198"/>
        <v>27.624242424242425</v>
      </c>
      <c r="AH507" s="5">
        <f t="shared" si="198"/>
        <v>0</v>
      </c>
      <c r="AJ507" s="40" t="e">
        <f>#REF!</f>
        <v>#REF!</v>
      </c>
    </row>
    <row r="508" spans="1:36">
      <c r="A508" s="5">
        <f t="shared" si="181"/>
        <v>1011</v>
      </c>
      <c r="B508" s="5">
        <f t="shared" si="182"/>
        <v>107</v>
      </c>
      <c r="C508" s="5">
        <f t="shared" si="183"/>
        <v>-19.31428571428571</v>
      </c>
      <c r="D508" s="5">
        <f t="shared" si="184"/>
        <v>42.376190476190473</v>
      </c>
      <c r="E508" s="5">
        <f t="shared" si="185"/>
        <v>0</v>
      </c>
      <c r="F508" s="5">
        <f t="shared" si="186"/>
        <v>-3.37777777777778</v>
      </c>
      <c r="G508" s="5">
        <f t="shared" si="187"/>
        <v>-48.73888888888888</v>
      </c>
      <c r="H508" s="5">
        <f t="shared" si="188"/>
        <v>0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5">
        <f>'Match Score and Team Input'!D108</f>
        <v>1011</v>
      </c>
      <c r="AB508" s="5">
        <v>107</v>
      </c>
      <c r="AC508" s="5">
        <f t="shared" ref="AC508:AH508" si="199">AC308</f>
        <v>-19.31428571428571</v>
      </c>
      <c r="AD508" s="5">
        <f t="shared" si="199"/>
        <v>42.376190476190473</v>
      </c>
      <c r="AE508" s="5">
        <f t="shared" si="199"/>
        <v>0</v>
      </c>
      <c r="AF508" s="5">
        <f t="shared" si="199"/>
        <v>-3.37777777777778</v>
      </c>
      <c r="AG508" s="5">
        <f t="shared" si="199"/>
        <v>-48.73888888888888</v>
      </c>
      <c r="AH508" s="5">
        <f t="shared" si="199"/>
        <v>0</v>
      </c>
      <c r="AJ508" s="40" t="e">
        <f>#REF!</f>
        <v>#REF!</v>
      </c>
    </row>
    <row r="509" spans="1:36">
      <c r="A509" s="5">
        <f t="shared" si="181"/>
        <v>4063</v>
      </c>
      <c r="B509" s="5">
        <f t="shared" si="182"/>
        <v>108</v>
      </c>
      <c r="C509" s="5">
        <f t="shared" si="183"/>
        <v>8.4370370370370367</v>
      </c>
      <c r="D509" s="5">
        <f t="shared" si="184"/>
        <v>37.51111111111112</v>
      </c>
      <c r="E509" s="5">
        <f t="shared" si="185"/>
        <v>0</v>
      </c>
      <c r="F509" s="5">
        <f t="shared" si="186"/>
        <v>-17.966666666666669</v>
      </c>
      <c r="G509" s="5">
        <f t="shared" si="187"/>
        <v>-55.852380952380955</v>
      </c>
      <c r="H509" s="5">
        <f t="shared" si="188"/>
        <v>0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5">
        <f>'Match Score and Team Input'!D109</f>
        <v>4063</v>
      </c>
      <c r="AB509" s="5">
        <v>108</v>
      </c>
      <c r="AC509" s="5">
        <f t="shared" ref="AC509:AH509" si="200">AC309</f>
        <v>8.4370370370370367</v>
      </c>
      <c r="AD509" s="5">
        <f t="shared" si="200"/>
        <v>37.51111111111112</v>
      </c>
      <c r="AE509" s="5">
        <f t="shared" si="200"/>
        <v>0</v>
      </c>
      <c r="AF509" s="5">
        <f t="shared" si="200"/>
        <v>-17.966666666666669</v>
      </c>
      <c r="AG509" s="5">
        <f t="shared" si="200"/>
        <v>-55.852380952380955</v>
      </c>
      <c r="AH509" s="5">
        <f t="shared" si="200"/>
        <v>0</v>
      </c>
      <c r="AJ509" s="40" t="e">
        <f>#REF!</f>
        <v>#REF!</v>
      </c>
    </row>
    <row r="510" spans="1:36">
      <c r="A510" s="5">
        <f t="shared" si="181"/>
        <v>2974</v>
      </c>
      <c r="B510" s="5">
        <f t="shared" si="182"/>
        <v>109</v>
      </c>
      <c r="C510" s="5">
        <f t="shared" si="183"/>
        <v>12.033333333333331</v>
      </c>
      <c r="D510" s="5">
        <f t="shared" si="184"/>
        <v>45.466666666666669</v>
      </c>
      <c r="E510" s="5">
        <f t="shared" si="185"/>
        <v>20</v>
      </c>
      <c r="F510" s="5">
        <f t="shared" si="186"/>
        <v>-2.4000000000000057</v>
      </c>
      <c r="G510" s="5">
        <f t="shared" si="187"/>
        <v>13.007407407407413</v>
      </c>
      <c r="H510" s="5">
        <f t="shared" si="188"/>
        <v>0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5">
        <f>'Match Score and Team Input'!D110</f>
        <v>2974</v>
      </c>
      <c r="AB510" s="5">
        <v>109</v>
      </c>
      <c r="AC510" s="5">
        <f t="shared" ref="AC510:AH510" si="201">AC310</f>
        <v>12.033333333333331</v>
      </c>
      <c r="AD510" s="5">
        <f t="shared" si="201"/>
        <v>45.466666666666669</v>
      </c>
      <c r="AE510" s="5">
        <f t="shared" si="201"/>
        <v>20</v>
      </c>
      <c r="AF510" s="5">
        <f t="shared" si="201"/>
        <v>-2.4000000000000057</v>
      </c>
      <c r="AG510" s="5">
        <f t="shared" si="201"/>
        <v>13.007407407407413</v>
      </c>
      <c r="AH510" s="5">
        <f t="shared" si="201"/>
        <v>0</v>
      </c>
      <c r="AJ510" s="40" t="e">
        <f>#REF!</f>
        <v>#REF!</v>
      </c>
    </row>
    <row r="511" spans="1:36">
      <c r="A511" s="5">
        <f t="shared" si="181"/>
        <v>4060</v>
      </c>
      <c r="B511" s="5">
        <f t="shared" si="182"/>
        <v>110</v>
      </c>
      <c r="C511" s="5">
        <f t="shared" si="183"/>
        <v>-9.1153846153846132</v>
      </c>
      <c r="D511" s="5">
        <f t="shared" si="184"/>
        <v>-8.4276353276353291</v>
      </c>
      <c r="E511" s="5">
        <f t="shared" si="185"/>
        <v>0</v>
      </c>
      <c r="F511" s="5">
        <f t="shared" si="186"/>
        <v>-4.9111111111111114</v>
      </c>
      <c r="G511" s="5">
        <f t="shared" si="187"/>
        <v>-13.05185185185185</v>
      </c>
      <c r="H511" s="5">
        <f t="shared" si="188"/>
        <v>0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5">
        <f>'Match Score and Team Input'!D111</f>
        <v>4060</v>
      </c>
      <c r="AB511" s="5">
        <v>110</v>
      </c>
      <c r="AC511" s="5">
        <f t="shared" ref="AC511:AH511" si="202">AC311</f>
        <v>-9.1153846153846132</v>
      </c>
      <c r="AD511" s="5">
        <f t="shared" si="202"/>
        <v>-8.4276353276353291</v>
      </c>
      <c r="AE511" s="5">
        <f t="shared" si="202"/>
        <v>0</v>
      </c>
      <c r="AF511" s="5">
        <f t="shared" si="202"/>
        <v>-4.9111111111111114</v>
      </c>
      <c r="AG511" s="5">
        <f t="shared" si="202"/>
        <v>-13.05185185185185</v>
      </c>
      <c r="AH511" s="5">
        <f t="shared" si="202"/>
        <v>0</v>
      </c>
      <c r="AJ511" s="40" t="e">
        <f>#REF!</f>
        <v>#REF!</v>
      </c>
    </row>
    <row r="512" spans="1:36">
      <c r="A512" s="5">
        <f t="shared" si="181"/>
        <v>4991</v>
      </c>
      <c r="B512" s="5">
        <f t="shared" si="182"/>
        <v>111</v>
      </c>
      <c r="C512" s="5">
        <f t="shared" si="183"/>
        <v>14.440740740740736</v>
      </c>
      <c r="D512" s="5">
        <f t="shared" si="184"/>
        <v>-100.60370370370372</v>
      </c>
      <c r="E512" s="5">
        <f t="shared" si="185"/>
        <v>0</v>
      </c>
      <c r="F512" s="5">
        <f t="shared" si="186"/>
        <v>20.220512820512823</v>
      </c>
      <c r="G512" s="5">
        <f t="shared" si="187"/>
        <v>19.005128205128202</v>
      </c>
      <c r="H512" s="5">
        <f t="shared" si="188"/>
        <v>0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5">
        <f>'Match Score and Team Input'!D112</f>
        <v>4991</v>
      </c>
      <c r="AB512" s="5">
        <v>111</v>
      </c>
      <c r="AC512" s="5">
        <f t="shared" ref="AC512:AH512" si="203">AC312</f>
        <v>14.440740740740736</v>
      </c>
      <c r="AD512" s="5">
        <f t="shared" si="203"/>
        <v>-100.60370370370372</v>
      </c>
      <c r="AE512" s="5">
        <f t="shared" si="203"/>
        <v>0</v>
      </c>
      <c r="AF512" s="5">
        <f t="shared" si="203"/>
        <v>20.220512820512823</v>
      </c>
      <c r="AG512" s="5">
        <f t="shared" si="203"/>
        <v>19.005128205128202</v>
      </c>
      <c r="AH512" s="5">
        <f t="shared" si="203"/>
        <v>0</v>
      </c>
      <c r="AJ512" s="40" t="e">
        <f>#REF!</f>
        <v>#REF!</v>
      </c>
    </row>
    <row r="513" spans="1:36">
      <c r="A513" s="5">
        <f t="shared" si="181"/>
        <v>857</v>
      </c>
      <c r="B513" s="5">
        <f t="shared" si="182"/>
        <v>112</v>
      </c>
      <c r="C513" s="5">
        <f t="shared" si="183"/>
        <v>1.8666666666666671</v>
      </c>
      <c r="D513" s="5">
        <f t="shared" si="184"/>
        <v>16</v>
      </c>
      <c r="E513" s="5">
        <f t="shared" si="185"/>
        <v>0</v>
      </c>
      <c r="F513" s="5">
        <f t="shared" si="186"/>
        <v>-17.935606060606062</v>
      </c>
      <c r="G513" s="5">
        <f t="shared" si="187"/>
        <v>23.253030303030286</v>
      </c>
      <c r="H513" s="5">
        <f t="shared" si="188"/>
        <v>0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5">
        <f>'Match Score and Team Input'!D113</f>
        <v>857</v>
      </c>
      <c r="AB513" s="5">
        <v>112</v>
      </c>
      <c r="AC513" s="5">
        <f t="shared" ref="AC513:AH513" si="204">AC313</f>
        <v>1.8666666666666671</v>
      </c>
      <c r="AD513" s="5">
        <f t="shared" si="204"/>
        <v>16</v>
      </c>
      <c r="AE513" s="5">
        <f t="shared" si="204"/>
        <v>0</v>
      </c>
      <c r="AF513" s="5">
        <f t="shared" si="204"/>
        <v>-17.935606060606062</v>
      </c>
      <c r="AG513" s="5">
        <f t="shared" si="204"/>
        <v>23.253030303030286</v>
      </c>
      <c r="AH513" s="5">
        <f t="shared" si="204"/>
        <v>0</v>
      </c>
      <c r="AJ513" s="40" t="e">
        <f>#REF!</f>
        <v>#REF!</v>
      </c>
    </row>
    <row r="514" spans="1:36">
      <c r="A514" s="5">
        <f t="shared" si="181"/>
        <v>67</v>
      </c>
      <c r="B514" s="5">
        <f t="shared" si="182"/>
        <v>113</v>
      </c>
      <c r="C514" s="5">
        <f t="shared" si="183"/>
        <v>-12.425925925925924</v>
      </c>
      <c r="D514" s="5">
        <f t="shared" si="184"/>
        <v>13.737037037037027</v>
      </c>
      <c r="E514" s="5">
        <f t="shared" si="185"/>
        <v>20</v>
      </c>
      <c r="F514" s="5">
        <f t="shared" si="186"/>
        <v>-13.186274509803923</v>
      </c>
      <c r="G514" s="5">
        <f t="shared" si="187"/>
        <v>8.9235294117647186</v>
      </c>
      <c r="H514" s="5">
        <f t="shared" si="188"/>
        <v>0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5">
        <f>'Match Score and Team Input'!D114</f>
        <v>67</v>
      </c>
      <c r="AB514" s="5">
        <v>113</v>
      </c>
      <c r="AC514" s="5">
        <f t="shared" ref="AC514:AH514" si="205">AC314</f>
        <v>-12.425925925925924</v>
      </c>
      <c r="AD514" s="5">
        <f t="shared" si="205"/>
        <v>13.737037037037027</v>
      </c>
      <c r="AE514" s="5">
        <f t="shared" si="205"/>
        <v>20</v>
      </c>
      <c r="AF514" s="5">
        <f t="shared" si="205"/>
        <v>-13.186274509803923</v>
      </c>
      <c r="AG514" s="5">
        <f t="shared" si="205"/>
        <v>8.9235294117647186</v>
      </c>
      <c r="AH514" s="5">
        <f t="shared" si="205"/>
        <v>0</v>
      </c>
      <c r="AJ514" s="40" t="e">
        <f>#REF!</f>
        <v>#REF!</v>
      </c>
    </row>
    <row r="515" spans="1:36">
      <c r="A515" s="5">
        <f t="shared" si="181"/>
        <v>45</v>
      </c>
      <c r="B515" s="5">
        <f t="shared" si="182"/>
        <v>114</v>
      </c>
      <c r="C515" s="5">
        <f t="shared" si="183"/>
        <v>6.3333333333333357</v>
      </c>
      <c r="D515" s="5">
        <f t="shared" si="184"/>
        <v>-27.899999999999991</v>
      </c>
      <c r="E515" s="5">
        <f t="shared" si="185"/>
        <v>0</v>
      </c>
      <c r="F515" s="5">
        <f t="shared" si="186"/>
        <v>-7.44444444444445</v>
      </c>
      <c r="G515" s="5">
        <f t="shared" si="187"/>
        <v>-37.572222222222223</v>
      </c>
      <c r="H515" s="5">
        <f t="shared" si="188"/>
        <v>0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5">
        <f>'Match Score and Team Input'!D115</f>
        <v>45</v>
      </c>
      <c r="AB515" s="5">
        <v>114</v>
      </c>
      <c r="AC515" s="5">
        <f t="shared" ref="AC515:AH515" si="206">AC315</f>
        <v>6.3333333333333357</v>
      </c>
      <c r="AD515" s="5">
        <f t="shared" si="206"/>
        <v>-27.899999999999991</v>
      </c>
      <c r="AE515" s="5">
        <f t="shared" si="206"/>
        <v>0</v>
      </c>
      <c r="AF515" s="5">
        <f t="shared" si="206"/>
        <v>-7.44444444444445</v>
      </c>
      <c r="AG515" s="5">
        <f t="shared" si="206"/>
        <v>-37.572222222222223</v>
      </c>
      <c r="AH515" s="5">
        <f t="shared" si="206"/>
        <v>0</v>
      </c>
      <c r="AJ515" s="40" t="e">
        <f>#REF!</f>
        <v>#REF!</v>
      </c>
    </row>
    <row r="516" spans="1:36">
      <c r="A516" s="5">
        <f t="shared" si="181"/>
        <v>3683</v>
      </c>
      <c r="B516" s="5">
        <f t="shared" si="182"/>
        <v>115</v>
      </c>
      <c r="C516" s="5">
        <f t="shared" si="183"/>
        <v>2.1722222222222243</v>
      </c>
      <c r="D516" s="5">
        <f t="shared" si="184"/>
        <v>-62.422222222222217</v>
      </c>
      <c r="E516" s="5">
        <f t="shared" si="185"/>
        <v>0</v>
      </c>
      <c r="F516" s="5">
        <f t="shared" si="186"/>
        <v>3.5</v>
      </c>
      <c r="G516" s="5">
        <f t="shared" si="187"/>
        <v>31.36666666666666</v>
      </c>
      <c r="H516" s="5">
        <f t="shared" si="188"/>
        <v>0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5">
        <f>'Match Score and Team Input'!D116</f>
        <v>3683</v>
      </c>
      <c r="AB516" s="5">
        <v>115</v>
      </c>
      <c r="AC516" s="5">
        <f t="shared" ref="AC516:AH516" si="207">AC316</f>
        <v>2.1722222222222243</v>
      </c>
      <c r="AD516" s="5">
        <f t="shared" si="207"/>
        <v>-62.422222222222217</v>
      </c>
      <c r="AE516" s="5">
        <f t="shared" si="207"/>
        <v>0</v>
      </c>
      <c r="AF516" s="5">
        <f t="shared" si="207"/>
        <v>3.5</v>
      </c>
      <c r="AG516" s="5">
        <f t="shared" si="207"/>
        <v>31.36666666666666</v>
      </c>
      <c r="AH516" s="5">
        <f t="shared" si="207"/>
        <v>0</v>
      </c>
      <c r="AJ516" s="40" t="e">
        <f>#REF!</f>
        <v>#REF!</v>
      </c>
    </row>
    <row r="517" spans="1:36">
      <c r="A517" s="5">
        <f t="shared" si="181"/>
        <v>766</v>
      </c>
      <c r="B517" s="5">
        <f t="shared" si="182"/>
        <v>116</v>
      </c>
      <c r="C517" s="5">
        <f t="shared" si="183"/>
        <v>-0.91904761904761756</v>
      </c>
      <c r="D517" s="5">
        <f t="shared" si="184"/>
        <v>22.36666666666666</v>
      </c>
      <c r="E517" s="5">
        <f t="shared" si="185"/>
        <v>0</v>
      </c>
      <c r="F517" s="5">
        <f t="shared" si="186"/>
        <v>21.548148148148144</v>
      </c>
      <c r="G517" s="5">
        <f t="shared" si="187"/>
        <v>31.900000000000006</v>
      </c>
      <c r="H517" s="5">
        <f t="shared" si="188"/>
        <v>0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5">
        <f>'Match Score and Team Input'!D117</f>
        <v>766</v>
      </c>
      <c r="AB517" s="5">
        <v>116</v>
      </c>
      <c r="AC517" s="5">
        <f t="shared" ref="AC517:AH517" si="208">AC317</f>
        <v>-0.91904761904761756</v>
      </c>
      <c r="AD517" s="5">
        <f t="shared" si="208"/>
        <v>22.36666666666666</v>
      </c>
      <c r="AE517" s="5">
        <f t="shared" si="208"/>
        <v>0</v>
      </c>
      <c r="AF517" s="5">
        <f t="shared" si="208"/>
        <v>21.548148148148144</v>
      </c>
      <c r="AG517" s="5">
        <f t="shared" si="208"/>
        <v>31.900000000000006</v>
      </c>
      <c r="AH517" s="5">
        <f t="shared" si="208"/>
        <v>0</v>
      </c>
      <c r="AJ517" s="40" t="e">
        <f>#REF!</f>
        <v>#REF!</v>
      </c>
    </row>
    <row r="518" spans="1:36">
      <c r="A518" s="5">
        <f t="shared" si="181"/>
        <v>4719</v>
      </c>
      <c r="B518" s="5">
        <f t="shared" si="182"/>
        <v>117</v>
      </c>
      <c r="C518" s="5">
        <f t="shared" si="183"/>
        <v>0.87037037037036669</v>
      </c>
      <c r="D518" s="5">
        <f t="shared" si="184"/>
        <v>64.662962962962951</v>
      </c>
      <c r="E518" s="5">
        <f t="shared" si="185"/>
        <v>0</v>
      </c>
      <c r="F518" s="5">
        <f t="shared" si="186"/>
        <v>2.7144522144522227</v>
      </c>
      <c r="G518" s="5">
        <f t="shared" si="187"/>
        <v>-21.814167314167321</v>
      </c>
      <c r="H518" s="5">
        <f t="shared" si="188"/>
        <v>50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5">
        <f>'Match Score and Team Input'!D118</f>
        <v>4719</v>
      </c>
      <c r="AB518" s="5">
        <v>117</v>
      </c>
      <c r="AC518" s="5">
        <f t="shared" ref="AC518:AH518" si="209">AC318</f>
        <v>0.87037037037036669</v>
      </c>
      <c r="AD518" s="5">
        <f t="shared" si="209"/>
        <v>64.662962962962951</v>
      </c>
      <c r="AE518" s="5">
        <f t="shared" si="209"/>
        <v>0</v>
      </c>
      <c r="AF518" s="5">
        <f t="shared" si="209"/>
        <v>2.7144522144522227</v>
      </c>
      <c r="AG518" s="5">
        <f t="shared" si="209"/>
        <v>-21.814167314167321</v>
      </c>
      <c r="AH518" s="5">
        <f t="shared" si="209"/>
        <v>50</v>
      </c>
      <c r="AJ518" s="40" t="e">
        <f>#REF!</f>
        <v>#REF!</v>
      </c>
    </row>
    <row r="519" spans="1:36">
      <c r="A519" s="5">
        <f t="shared" si="181"/>
        <v>5137</v>
      </c>
      <c r="B519" s="5">
        <f t="shared" si="182"/>
        <v>118</v>
      </c>
      <c r="C519" s="5">
        <f t="shared" si="183"/>
        <v>-4.4888888888888943</v>
      </c>
      <c r="D519" s="5">
        <f t="shared" si="184"/>
        <v>-1.1444444444444457</v>
      </c>
      <c r="E519" s="5">
        <f t="shared" si="185"/>
        <v>0</v>
      </c>
      <c r="F519" s="5">
        <f t="shared" si="186"/>
        <v>1.9037037037036981</v>
      </c>
      <c r="G519" s="5">
        <f t="shared" si="187"/>
        <v>40.737037037037041</v>
      </c>
      <c r="H519" s="5">
        <f t="shared" si="188"/>
        <v>0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5">
        <f>'Match Score and Team Input'!D119</f>
        <v>5137</v>
      </c>
      <c r="AB519" s="5">
        <v>118</v>
      </c>
      <c r="AC519" s="5">
        <f t="shared" ref="AC519:AH519" si="210">AC319</f>
        <v>-4.4888888888888943</v>
      </c>
      <c r="AD519" s="5">
        <f t="shared" si="210"/>
        <v>-1.1444444444444457</v>
      </c>
      <c r="AE519" s="5">
        <f t="shared" si="210"/>
        <v>0</v>
      </c>
      <c r="AF519" s="5">
        <f t="shared" si="210"/>
        <v>1.9037037037036981</v>
      </c>
      <c r="AG519" s="5">
        <f t="shared" si="210"/>
        <v>40.737037037037041</v>
      </c>
      <c r="AH519" s="5">
        <f t="shared" si="210"/>
        <v>0</v>
      </c>
      <c r="AJ519" s="40" t="e">
        <f>#REF!</f>
        <v>#REF!</v>
      </c>
    </row>
    <row r="520" spans="1:36">
      <c r="A520" s="5">
        <f t="shared" si="181"/>
        <v>148</v>
      </c>
      <c r="B520" s="5">
        <f t="shared" si="182"/>
        <v>119</v>
      </c>
      <c r="C520" s="5">
        <f t="shared" si="183"/>
        <v>-19.15826330532213</v>
      </c>
      <c r="D520" s="5">
        <f t="shared" si="184"/>
        <v>-53.045938375350133</v>
      </c>
      <c r="E520" s="5">
        <f t="shared" si="185"/>
        <v>0</v>
      </c>
      <c r="F520" s="5">
        <f t="shared" si="186"/>
        <v>10.56666666666667</v>
      </c>
      <c r="G520" s="5">
        <f t="shared" si="187"/>
        <v>10.833333333333329</v>
      </c>
      <c r="H520" s="5">
        <f t="shared" si="188"/>
        <v>50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5">
        <f>'Match Score and Team Input'!D120</f>
        <v>148</v>
      </c>
      <c r="AB520" s="5">
        <v>119</v>
      </c>
      <c r="AC520" s="5">
        <f t="shared" ref="AC520:AH520" si="211">AC320</f>
        <v>-19.15826330532213</v>
      </c>
      <c r="AD520" s="5">
        <f t="shared" si="211"/>
        <v>-53.045938375350133</v>
      </c>
      <c r="AE520" s="5">
        <f t="shared" si="211"/>
        <v>0</v>
      </c>
      <c r="AF520" s="5">
        <f t="shared" si="211"/>
        <v>10.56666666666667</v>
      </c>
      <c r="AG520" s="5">
        <f t="shared" si="211"/>
        <v>10.833333333333329</v>
      </c>
      <c r="AH520" s="5">
        <f t="shared" si="211"/>
        <v>50</v>
      </c>
      <c r="AJ520" s="40" t="e">
        <f>#REF!</f>
        <v>#REF!</v>
      </c>
    </row>
    <row r="521" spans="1:36">
      <c r="A521" s="5">
        <f t="shared" si="181"/>
        <v>217</v>
      </c>
      <c r="B521" s="5">
        <f t="shared" si="182"/>
        <v>120</v>
      </c>
      <c r="C521" s="5">
        <f t="shared" si="183"/>
        <v>3.3888888888888857</v>
      </c>
      <c r="D521" s="5">
        <f t="shared" si="184"/>
        <v>-48.461111111111109</v>
      </c>
      <c r="E521" s="5">
        <f t="shared" si="185"/>
        <v>0</v>
      </c>
      <c r="F521" s="5">
        <f t="shared" si="186"/>
        <v>21.06666666666667</v>
      </c>
      <c r="G521" s="5">
        <f t="shared" si="187"/>
        <v>-1.8000000000000114</v>
      </c>
      <c r="H521" s="5">
        <f t="shared" si="188"/>
        <v>0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5">
        <f>'Match Score and Team Input'!D121</f>
        <v>217</v>
      </c>
      <c r="AB521" s="5">
        <v>120</v>
      </c>
      <c r="AC521" s="5">
        <f t="shared" ref="AC521:AH521" si="212">AC321</f>
        <v>3.3888888888888857</v>
      </c>
      <c r="AD521" s="5">
        <f t="shared" si="212"/>
        <v>-48.461111111111109</v>
      </c>
      <c r="AE521" s="5">
        <f t="shared" si="212"/>
        <v>0</v>
      </c>
      <c r="AF521" s="5">
        <f t="shared" si="212"/>
        <v>21.06666666666667</v>
      </c>
      <c r="AG521" s="5">
        <f t="shared" si="212"/>
        <v>-1.8000000000000114</v>
      </c>
      <c r="AH521" s="5">
        <f t="shared" si="212"/>
        <v>0</v>
      </c>
      <c r="AJ521" s="40" t="e">
        <f>#REF!</f>
        <v>#REF!</v>
      </c>
    </row>
    <row r="522" spans="1:36">
      <c r="A522" s="5">
        <f t="shared" si="181"/>
        <v>3138</v>
      </c>
      <c r="B522" s="5">
        <f t="shared" si="182"/>
        <v>121</v>
      </c>
      <c r="C522" s="5">
        <f t="shared" si="183"/>
        <v>-15.027272727272731</v>
      </c>
      <c r="D522" s="5">
        <f t="shared" si="184"/>
        <v>50.624242424242425</v>
      </c>
      <c r="E522" s="5">
        <f t="shared" si="185"/>
        <v>0</v>
      </c>
      <c r="F522" s="5">
        <f t="shared" si="186"/>
        <v>-17.785714285714278</v>
      </c>
      <c r="G522" s="5">
        <f t="shared" si="187"/>
        <v>41.950793650793656</v>
      </c>
      <c r="H522" s="5">
        <f t="shared" si="188"/>
        <v>0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5">
        <f>'Match Score and Team Input'!D122</f>
        <v>3138</v>
      </c>
      <c r="AB522" s="5">
        <v>121</v>
      </c>
      <c r="AC522" s="5">
        <f t="shared" ref="AC522:AH522" si="213">AC322</f>
        <v>-15.027272727272731</v>
      </c>
      <c r="AD522" s="5">
        <f t="shared" si="213"/>
        <v>50.624242424242425</v>
      </c>
      <c r="AE522" s="5">
        <f t="shared" si="213"/>
        <v>0</v>
      </c>
      <c r="AF522" s="5">
        <f t="shared" si="213"/>
        <v>-17.785714285714278</v>
      </c>
      <c r="AG522" s="5">
        <f t="shared" si="213"/>
        <v>41.950793650793656</v>
      </c>
      <c r="AH522" s="5">
        <f t="shared" si="213"/>
        <v>0</v>
      </c>
      <c r="AJ522" s="40" t="e">
        <f>#REF!</f>
        <v>#REF!</v>
      </c>
    </row>
    <row r="523" spans="1:36">
      <c r="A523" s="5">
        <f t="shared" si="181"/>
        <v>494</v>
      </c>
      <c r="B523" s="5">
        <f t="shared" si="182"/>
        <v>122</v>
      </c>
      <c r="C523" s="5">
        <f t="shared" si="183"/>
        <v>26.61904761904762</v>
      </c>
      <c r="D523" s="5">
        <f t="shared" si="184"/>
        <v>31.448412698412696</v>
      </c>
      <c r="E523" s="5">
        <f t="shared" si="185"/>
        <v>0</v>
      </c>
      <c r="F523" s="5">
        <f t="shared" si="186"/>
        <v>2.3760683760683747</v>
      </c>
      <c r="G523" s="5">
        <f t="shared" si="187"/>
        <v>17.148148148148138</v>
      </c>
      <c r="H523" s="5">
        <f t="shared" si="188"/>
        <v>0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5">
        <f>'Match Score and Team Input'!D123</f>
        <v>494</v>
      </c>
      <c r="AB523" s="5">
        <v>122</v>
      </c>
      <c r="AC523" s="5">
        <f t="shared" ref="AC523:AH523" si="214">AC323</f>
        <v>26.61904761904762</v>
      </c>
      <c r="AD523" s="5">
        <f t="shared" si="214"/>
        <v>31.448412698412696</v>
      </c>
      <c r="AE523" s="5">
        <f t="shared" si="214"/>
        <v>0</v>
      </c>
      <c r="AF523" s="5">
        <f t="shared" si="214"/>
        <v>2.3760683760683747</v>
      </c>
      <c r="AG523" s="5">
        <f t="shared" si="214"/>
        <v>17.148148148148138</v>
      </c>
      <c r="AH523" s="5">
        <f t="shared" si="214"/>
        <v>0</v>
      </c>
      <c r="AJ523" s="40" t="e">
        <f>#REF!</f>
        <v>#REF!</v>
      </c>
    </row>
    <row r="524" spans="1:36">
      <c r="A524" s="5">
        <f t="shared" si="181"/>
        <v>4256</v>
      </c>
      <c r="B524" s="5">
        <f t="shared" si="182"/>
        <v>123</v>
      </c>
      <c r="C524" s="5">
        <f t="shared" si="183"/>
        <v>-12.833333333333329</v>
      </c>
      <c r="D524" s="5">
        <f t="shared" si="184"/>
        <v>0.86666666666666003</v>
      </c>
      <c r="E524" s="5">
        <f t="shared" si="185"/>
        <v>0</v>
      </c>
      <c r="F524" s="5">
        <f t="shared" si="186"/>
        <v>-11.166019166019161</v>
      </c>
      <c r="G524" s="5">
        <f t="shared" si="187"/>
        <v>2.65630665630664</v>
      </c>
      <c r="H524" s="5">
        <f t="shared" si="188"/>
        <v>0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5">
        <f>'Match Score and Team Input'!D124</f>
        <v>4256</v>
      </c>
      <c r="AB524" s="5">
        <v>123</v>
      </c>
      <c r="AC524" s="5">
        <f t="shared" ref="AC524:AH524" si="215">AC324</f>
        <v>-12.833333333333329</v>
      </c>
      <c r="AD524" s="5">
        <f t="shared" si="215"/>
        <v>0.86666666666666003</v>
      </c>
      <c r="AE524" s="5">
        <f t="shared" si="215"/>
        <v>0</v>
      </c>
      <c r="AF524" s="5">
        <f t="shared" si="215"/>
        <v>-11.166019166019161</v>
      </c>
      <c r="AG524" s="5">
        <f t="shared" si="215"/>
        <v>2.65630665630664</v>
      </c>
      <c r="AH524" s="5">
        <f t="shared" si="215"/>
        <v>0</v>
      </c>
      <c r="AJ524" s="40" t="e">
        <f>#REF!</f>
        <v>#REF!</v>
      </c>
    </row>
    <row r="525" spans="1:36">
      <c r="A525" s="5">
        <f t="shared" ref="A525:A588" si="216">AA525</f>
        <v>1775</v>
      </c>
      <c r="B525" s="5">
        <f t="shared" ref="B525:B588" si="217">AB525</f>
        <v>124</v>
      </c>
      <c r="C525" s="5">
        <f t="shared" ref="C525:C588" si="218">AC525</f>
        <v>-17.299999999999997</v>
      </c>
      <c r="D525" s="5">
        <f t="shared" ref="D525:D588" si="219">AD525</f>
        <v>-43.866666666666674</v>
      </c>
      <c r="E525" s="5">
        <f t="shared" ref="E525:E588" si="220">AE525</f>
        <v>20</v>
      </c>
      <c r="F525" s="5">
        <f t="shared" ref="F525:F588" si="221">AF525</f>
        <v>15.200000000000003</v>
      </c>
      <c r="G525" s="5">
        <f t="shared" ref="G525:G588" si="222">AG525</f>
        <v>-71.166666666666671</v>
      </c>
      <c r="H525" s="5">
        <f t="shared" ref="H525:H588" si="223">AH525</f>
        <v>0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5">
        <f>'Match Score and Team Input'!D125</f>
        <v>1775</v>
      </c>
      <c r="AB525" s="5">
        <v>124</v>
      </c>
      <c r="AC525" s="5">
        <f t="shared" ref="AC525:AH525" si="224">AC325</f>
        <v>-17.299999999999997</v>
      </c>
      <c r="AD525" s="5">
        <f t="shared" si="224"/>
        <v>-43.866666666666674</v>
      </c>
      <c r="AE525" s="5">
        <f t="shared" si="224"/>
        <v>20</v>
      </c>
      <c r="AF525" s="5">
        <f t="shared" si="224"/>
        <v>15.200000000000003</v>
      </c>
      <c r="AG525" s="5">
        <f t="shared" si="224"/>
        <v>-71.166666666666671</v>
      </c>
      <c r="AH525" s="5">
        <f t="shared" si="224"/>
        <v>0</v>
      </c>
      <c r="AJ525" s="40" t="e">
        <f>#REF!</f>
        <v>#REF!</v>
      </c>
    </row>
    <row r="526" spans="1:36">
      <c r="A526" s="5">
        <f t="shared" si="216"/>
        <v>2974</v>
      </c>
      <c r="B526" s="5">
        <f t="shared" si="217"/>
        <v>125</v>
      </c>
      <c r="C526" s="5">
        <f t="shared" si="218"/>
        <v>2.56666666666667</v>
      </c>
      <c r="D526" s="5">
        <f t="shared" si="219"/>
        <v>30.166666666666671</v>
      </c>
      <c r="E526" s="5">
        <f t="shared" si="220"/>
        <v>0</v>
      </c>
      <c r="F526" s="5">
        <f t="shared" si="221"/>
        <v>8.2282051282051327</v>
      </c>
      <c r="G526" s="5">
        <f t="shared" si="222"/>
        <v>-46.466666666666669</v>
      </c>
      <c r="H526" s="5">
        <f t="shared" si="223"/>
        <v>0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5">
        <f>'Match Score and Team Input'!D126</f>
        <v>2974</v>
      </c>
      <c r="AB526" s="5">
        <v>125</v>
      </c>
      <c r="AC526" s="5">
        <f t="shared" ref="AC526:AH526" si="225">AC326</f>
        <v>2.56666666666667</v>
      </c>
      <c r="AD526" s="5">
        <f t="shared" si="225"/>
        <v>30.166666666666671</v>
      </c>
      <c r="AE526" s="5">
        <f t="shared" si="225"/>
        <v>0</v>
      </c>
      <c r="AF526" s="5">
        <f t="shared" si="225"/>
        <v>8.2282051282051327</v>
      </c>
      <c r="AG526" s="5">
        <f t="shared" si="225"/>
        <v>-46.466666666666669</v>
      </c>
      <c r="AH526" s="5">
        <f t="shared" si="225"/>
        <v>0</v>
      </c>
      <c r="AJ526" s="40" t="e">
        <f>#REF!</f>
        <v>#REF!</v>
      </c>
    </row>
    <row r="527" spans="1:36">
      <c r="A527" s="5">
        <f t="shared" si="216"/>
        <v>1266</v>
      </c>
      <c r="B527" s="5">
        <f t="shared" si="217"/>
        <v>126</v>
      </c>
      <c r="C527" s="5">
        <f t="shared" si="218"/>
        <v>9.56666666666667</v>
      </c>
      <c r="D527" s="5">
        <f t="shared" si="219"/>
        <v>34.233333333333334</v>
      </c>
      <c r="E527" s="5">
        <f t="shared" si="220"/>
        <v>0</v>
      </c>
      <c r="F527" s="5">
        <f t="shared" si="221"/>
        <v>9.3481481481481481</v>
      </c>
      <c r="G527" s="5">
        <f t="shared" si="222"/>
        <v>-5.3999999999999915</v>
      </c>
      <c r="H527" s="5">
        <f t="shared" si="223"/>
        <v>0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5">
        <f>'Match Score and Team Input'!D127</f>
        <v>1266</v>
      </c>
      <c r="AB527" s="5">
        <v>126</v>
      </c>
      <c r="AC527" s="5">
        <f t="shared" ref="AC527:AH527" si="226">AC327</f>
        <v>9.56666666666667</v>
      </c>
      <c r="AD527" s="5">
        <f t="shared" si="226"/>
        <v>34.233333333333334</v>
      </c>
      <c r="AE527" s="5">
        <f t="shared" si="226"/>
        <v>0</v>
      </c>
      <c r="AF527" s="5">
        <f t="shared" si="226"/>
        <v>9.3481481481481481</v>
      </c>
      <c r="AG527" s="5">
        <f t="shared" si="226"/>
        <v>-5.3999999999999915</v>
      </c>
      <c r="AH527" s="5">
        <f t="shared" si="226"/>
        <v>0</v>
      </c>
      <c r="AJ527" s="40" t="e">
        <f>#REF!</f>
        <v>#REF!</v>
      </c>
    </row>
    <row r="528" spans="1:36">
      <c r="A528" s="5">
        <f t="shared" si="216"/>
        <v>3191</v>
      </c>
      <c r="B528" s="5">
        <f t="shared" si="217"/>
        <v>127</v>
      </c>
      <c r="C528" s="5">
        <f t="shared" si="218"/>
        <v>-5.0000000000000071</v>
      </c>
      <c r="D528" s="5">
        <f t="shared" si="219"/>
        <v>7.8666666666666742</v>
      </c>
      <c r="E528" s="5">
        <f t="shared" si="220"/>
        <v>0</v>
      </c>
      <c r="F528" s="5">
        <f t="shared" si="221"/>
        <v>14.160784313725486</v>
      </c>
      <c r="G528" s="5">
        <f t="shared" si="222"/>
        <v>-22.141176470588235</v>
      </c>
      <c r="H528" s="5">
        <f t="shared" si="223"/>
        <v>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5">
        <f>'Match Score and Team Input'!D128</f>
        <v>3191</v>
      </c>
      <c r="AB528" s="5">
        <v>127</v>
      </c>
      <c r="AC528" s="5">
        <f t="shared" ref="AC528:AH528" si="227">AC328</f>
        <v>-5.0000000000000071</v>
      </c>
      <c r="AD528" s="5">
        <f t="shared" si="227"/>
        <v>7.8666666666666742</v>
      </c>
      <c r="AE528" s="5">
        <f t="shared" si="227"/>
        <v>0</v>
      </c>
      <c r="AF528" s="5">
        <f t="shared" si="227"/>
        <v>14.160784313725486</v>
      </c>
      <c r="AG528" s="5">
        <f t="shared" si="227"/>
        <v>-22.141176470588235</v>
      </c>
      <c r="AH528" s="5">
        <f t="shared" si="227"/>
        <v>0</v>
      </c>
      <c r="AJ528" s="40" t="e">
        <f>#REF!</f>
        <v>#REF!</v>
      </c>
    </row>
    <row r="529" spans="1:36">
      <c r="A529" s="5">
        <f t="shared" si="216"/>
        <v>179</v>
      </c>
      <c r="B529" s="5">
        <f t="shared" si="217"/>
        <v>128</v>
      </c>
      <c r="C529" s="5">
        <f t="shared" si="218"/>
        <v>-3.0820512820512818</v>
      </c>
      <c r="D529" s="5">
        <f t="shared" si="219"/>
        <v>24.361253561253562</v>
      </c>
      <c r="E529" s="5">
        <f t="shared" si="220"/>
        <v>50</v>
      </c>
      <c r="F529" s="5">
        <f t="shared" si="221"/>
        <v>-20.027777777777779</v>
      </c>
      <c r="G529" s="5">
        <f t="shared" si="222"/>
        <v>-7.0722222222222229</v>
      </c>
      <c r="H529" s="5">
        <f t="shared" si="223"/>
        <v>0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5">
        <f>'Match Score and Team Input'!D129</f>
        <v>179</v>
      </c>
      <c r="AB529" s="5">
        <v>128</v>
      </c>
      <c r="AC529" s="5">
        <f t="shared" ref="AC529:AH529" si="228">AC329</f>
        <v>-3.0820512820512818</v>
      </c>
      <c r="AD529" s="5">
        <f t="shared" si="228"/>
        <v>24.361253561253562</v>
      </c>
      <c r="AE529" s="5">
        <f t="shared" si="228"/>
        <v>50</v>
      </c>
      <c r="AF529" s="5">
        <f t="shared" si="228"/>
        <v>-20.027777777777779</v>
      </c>
      <c r="AG529" s="5">
        <f t="shared" si="228"/>
        <v>-7.0722222222222229</v>
      </c>
      <c r="AH529" s="5">
        <f t="shared" si="228"/>
        <v>0</v>
      </c>
      <c r="AJ529" s="40" t="e">
        <f>#REF!</f>
        <v>#REF!</v>
      </c>
    </row>
    <row r="530" spans="1:36">
      <c r="A530" s="5">
        <f t="shared" si="216"/>
        <v>973</v>
      </c>
      <c r="B530" s="5">
        <f t="shared" si="217"/>
        <v>129</v>
      </c>
      <c r="C530" s="5">
        <f t="shared" si="218"/>
        <v>-11.266666666666666</v>
      </c>
      <c r="D530" s="5">
        <f t="shared" si="219"/>
        <v>-31.907407407407419</v>
      </c>
      <c r="E530" s="5">
        <f t="shared" si="220"/>
        <v>20</v>
      </c>
      <c r="F530" s="5">
        <f t="shared" si="221"/>
        <v>20.129629629629626</v>
      </c>
      <c r="G530" s="5">
        <f t="shared" si="222"/>
        <v>17.566666666666663</v>
      </c>
      <c r="H530" s="5">
        <f t="shared" si="223"/>
        <v>20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5">
        <f>'Match Score and Team Input'!D130</f>
        <v>973</v>
      </c>
      <c r="AB530" s="5">
        <v>129</v>
      </c>
      <c r="AC530" s="5">
        <f t="shared" ref="AC530:AH530" si="229">AC330</f>
        <v>-11.266666666666666</v>
      </c>
      <c r="AD530" s="5">
        <f t="shared" si="229"/>
        <v>-31.907407407407419</v>
      </c>
      <c r="AE530" s="5">
        <f t="shared" si="229"/>
        <v>20</v>
      </c>
      <c r="AF530" s="5">
        <f t="shared" si="229"/>
        <v>20.129629629629626</v>
      </c>
      <c r="AG530" s="5">
        <f t="shared" si="229"/>
        <v>17.566666666666663</v>
      </c>
      <c r="AH530" s="5">
        <f t="shared" si="229"/>
        <v>20</v>
      </c>
      <c r="AJ530" s="40" t="e">
        <f>#REF!</f>
        <v>#REF!</v>
      </c>
    </row>
    <row r="531" spans="1:36">
      <c r="A531" s="5">
        <f t="shared" si="216"/>
        <v>857</v>
      </c>
      <c r="B531" s="5">
        <f t="shared" si="217"/>
        <v>130</v>
      </c>
      <c r="C531" s="5">
        <f t="shared" si="218"/>
        <v>3.542592592592591</v>
      </c>
      <c r="D531" s="5">
        <f t="shared" si="219"/>
        <v>1.4481481481481495</v>
      </c>
      <c r="E531" s="5">
        <f t="shared" si="220"/>
        <v>0</v>
      </c>
      <c r="F531" s="5">
        <f t="shared" si="221"/>
        <v>20.747619047619047</v>
      </c>
      <c r="G531" s="5">
        <f t="shared" si="222"/>
        <v>-11.004761904761892</v>
      </c>
      <c r="H531" s="5">
        <f t="shared" si="223"/>
        <v>0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5">
        <f>'Match Score and Team Input'!D131</f>
        <v>857</v>
      </c>
      <c r="AB531" s="5">
        <v>130</v>
      </c>
      <c r="AC531" s="5">
        <f t="shared" ref="AC531:AH531" si="230">AC331</f>
        <v>3.542592592592591</v>
      </c>
      <c r="AD531" s="5">
        <f t="shared" si="230"/>
        <v>1.4481481481481495</v>
      </c>
      <c r="AE531" s="5">
        <f t="shared" si="230"/>
        <v>0</v>
      </c>
      <c r="AF531" s="5">
        <f t="shared" si="230"/>
        <v>20.747619047619047</v>
      </c>
      <c r="AG531" s="5">
        <f t="shared" si="230"/>
        <v>-11.004761904761892</v>
      </c>
      <c r="AH531" s="5">
        <f t="shared" si="230"/>
        <v>0</v>
      </c>
      <c r="AJ531" s="40" t="e">
        <f>#REF!</f>
        <v>#REF!</v>
      </c>
    </row>
    <row r="532" spans="1:36">
      <c r="A532" s="5">
        <f t="shared" si="216"/>
        <v>217</v>
      </c>
      <c r="B532" s="5">
        <f t="shared" si="217"/>
        <v>131</v>
      </c>
      <c r="C532" s="5">
        <f t="shared" si="218"/>
        <v>-3.7333333333333343</v>
      </c>
      <c r="D532" s="5">
        <f t="shared" si="219"/>
        <v>45.5</v>
      </c>
      <c r="E532" s="5">
        <f t="shared" si="220"/>
        <v>0</v>
      </c>
      <c r="F532" s="5">
        <f t="shared" si="221"/>
        <v>-20.925505050505052</v>
      </c>
      <c r="G532" s="5">
        <f t="shared" si="222"/>
        <v>30.217171717171709</v>
      </c>
      <c r="H532" s="5">
        <f t="shared" si="223"/>
        <v>20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5">
        <f>'Match Score and Team Input'!D132</f>
        <v>217</v>
      </c>
      <c r="AB532" s="5">
        <v>131</v>
      </c>
      <c r="AC532" s="5">
        <f t="shared" ref="AC532:AH532" si="231">AC332</f>
        <v>-3.7333333333333343</v>
      </c>
      <c r="AD532" s="5">
        <f t="shared" si="231"/>
        <v>45.5</v>
      </c>
      <c r="AE532" s="5">
        <f t="shared" si="231"/>
        <v>0</v>
      </c>
      <c r="AF532" s="5">
        <f t="shared" si="231"/>
        <v>-20.925505050505052</v>
      </c>
      <c r="AG532" s="5">
        <f t="shared" si="231"/>
        <v>30.217171717171709</v>
      </c>
      <c r="AH532" s="5">
        <f t="shared" si="231"/>
        <v>20</v>
      </c>
      <c r="AJ532" s="40" t="e">
        <f>#REF!</f>
        <v>#REF!</v>
      </c>
    </row>
    <row r="533" spans="1:36">
      <c r="A533" s="5">
        <f t="shared" si="216"/>
        <v>2642</v>
      </c>
      <c r="B533" s="5">
        <f t="shared" si="217"/>
        <v>132</v>
      </c>
      <c r="C533" s="5">
        <f t="shared" si="218"/>
        <v>-22</v>
      </c>
      <c r="D533" s="5">
        <f t="shared" si="219"/>
        <v>-6.63333333333334</v>
      </c>
      <c r="E533" s="5">
        <f t="shared" si="220"/>
        <v>0</v>
      </c>
      <c r="F533" s="5">
        <f t="shared" si="221"/>
        <v>2.4809523809523739</v>
      </c>
      <c r="G533" s="5">
        <f t="shared" si="222"/>
        <v>-27.900000000000006</v>
      </c>
      <c r="H533" s="5">
        <f t="shared" si="223"/>
        <v>0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5">
        <f>'Match Score and Team Input'!D133</f>
        <v>2642</v>
      </c>
      <c r="AB533" s="5">
        <v>132</v>
      </c>
      <c r="AC533" s="5">
        <f t="shared" ref="AC533:AH533" si="232">AC333</f>
        <v>-22</v>
      </c>
      <c r="AD533" s="5">
        <f t="shared" si="232"/>
        <v>-6.63333333333334</v>
      </c>
      <c r="AE533" s="5">
        <f t="shared" si="232"/>
        <v>0</v>
      </c>
      <c r="AF533" s="5">
        <f t="shared" si="232"/>
        <v>2.4809523809523739</v>
      </c>
      <c r="AG533" s="5">
        <f t="shared" si="232"/>
        <v>-27.900000000000006</v>
      </c>
      <c r="AH533" s="5">
        <f t="shared" si="232"/>
        <v>0</v>
      </c>
      <c r="AJ533" s="40" t="e">
        <f>#REF!</f>
        <v>#REF!</v>
      </c>
    </row>
    <row r="534" spans="1:36">
      <c r="A534" s="5">
        <f t="shared" si="216"/>
        <v>3360</v>
      </c>
      <c r="B534" s="5">
        <f t="shared" si="217"/>
        <v>133</v>
      </c>
      <c r="C534" s="5">
        <f t="shared" si="218"/>
        <v>-5.1196078431372527</v>
      </c>
      <c r="D534" s="5">
        <f t="shared" si="219"/>
        <v>6.5235294117647129</v>
      </c>
      <c r="E534" s="5">
        <f t="shared" si="220"/>
        <v>0</v>
      </c>
      <c r="F534" s="5">
        <f t="shared" si="221"/>
        <v>-13.214285714285708</v>
      </c>
      <c r="G534" s="5">
        <f t="shared" si="222"/>
        <v>-31.280952380952385</v>
      </c>
      <c r="H534" s="5">
        <f t="shared" si="223"/>
        <v>20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5">
        <f>'Match Score and Team Input'!D134</f>
        <v>3360</v>
      </c>
      <c r="AB534" s="5">
        <v>133</v>
      </c>
      <c r="AC534" s="5">
        <f t="shared" ref="AC534:AH534" si="233">AC334</f>
        <v>-5.1196078431372527</v>
      </c>
      <c r="AD534" s="5">
        <f t="shared" si="233"/>
        <v>6.5235294117647129</v>
      </c>
      <c r="AE534" s="5">
        <f t="shared" si="233"/>
        <v>0</v>
      </c>
      <c r="AF534" s="5">
        <f t="shared" si="233"/>
        <v>-13.214285714285708</v>
      </c>
      <c r="AG534" s="5">
        <f t="shared" si="233"/>
        <v>-31.280952380952385</v>
      </c>
      <c r="AH534" s="5">
        <f t="shared" si="233"/>
        <v>20</v>
      </c>
      <c r="AJ534" s="40" t="e">
        <f>#REF!</f>
        <v>#REF!</v>
      </c>
    </row>
    <row r="535" spans="1:36">
      <c r="A535" s="5">
        <f t="shared" si="216"/>
        <v>3309</v>
      </c>
      <c r="B535" s="5">
        <f t="shared" si="217"/>
        <v>134</v>
      </c>
      <c r="C535" s="5">
        <f t="shared" si="218"/>
        <v>18.388888888888886</v>
      </c>
      <c r="D535" s="5">
        <f t="shared" si="219"/>
        <v>32.977777777777789</v>
      </c>
      <c r="E535" s="5">
        <f t="shared" si="220"/>
        <v>50</v>
      </c>
      <c r="F535" s="5">
        <f t="shared" si="221"/>
        <v>-2.5</v>
      </c>
      <c r="G535" s="5">
        <f t="shared" si="222"/>
        <v>-5.2148148148148152</v>
      </c>
      <c r="H535" s="5">
        <f t="shared" si="223"/>
        <v>50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5">
        <f>'Match Score and Team Input'!D135</f>
        <v>3309</v>
      </c>
      <c r="AB535" s="5">
        <v>134</v>
      </c>
      <c r="AC535" s="5">
        <f t="shared" ref="AC535:AH535" si="234">AC335</f>
        <v>18.388888888888886</v>
      </c>
      <c r="AD535" s="5">
        <f t="shared" si="234"/>
        <v>32.977777777777789</v>
      </c>
      <c r="AE535" s="5">
        <f t="shared" si="234"/>
        <v>50</v>
      </c>
      <c r="AF535" s="5">
        <f t="shared" si="234"/>
        <v>-2.5</v>
      </c>
      <c r="AG535" s="5">
        <f t="shared" si="234"/>
        <v>-5.2148148148148152</v>
      </c>
      <c r="AH535" s="5">
        <f t="shared" si="234"/>
        <v>50</v>
      </c>
      <c r="AJ535" s="40" t="e">
        <f>#REF!</f>
        <v>#REF!</v>
      </c>
    </row>
    <row r="536" spans="1:36">
      <c r="A536" s="5">
        <f t="shared" si="216"/>
        <v>126</v>
      </c>
      <c r="B536" s="5">
        <f t="shared" si="217"/>
        <v>135</v>
      </c>
      <c r="C536" s="5">
        <f t="shared" si="218"/>
        <v>-11.900000000000006</v>
      </c>
      <c r="D536" s="5">
        <f t="shared" si="219"/>
        <v>6.6666666666662877E-2</v>
      </c>
      <c r="E536" s="5">
        <f t="shared" si="220"/>
        <v>0</v>
      </c>
      <c r="F536" s="5">
        <f t="shared" si="221"/>
        <v>31.501994301994301</v>
      </c>
      <c r="G536" s="5">
        <f t="shared" si="222"/>
        <v>-13.179487179487182</v>
      </c>
      <c r="H536" s="5">
        <f t="shared" si="223"/>
        <v>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5">
        <f>'Match Score and Team Input'!D136</f>
        <v>126</v>
      </c>
      <c r="AB536" s="5">
        <v>135</v>
      </c>
      <c r="AC536" s="5">
        <f t="shared" ref="AC536:AH536" si="235">AC336</f>
        <v>-11.900000000000006</v>
      </c>
      <c r="AD536" s="5">
        <f t="shared" si="235"/>
        <v>6.6666666666662877E-2</v>
      </c>
      <c r="AE536" s="5">
        <f t="shared" si="235"/>
        <v>0</v>
      </c>
      <c r="AF536" s="5">
        <f t="shared" si="235"/>
        <v>31.501994301994301</v>
      </c>
      <c r="AG536" s="5">
        <f t="shared" si="235"/>
        <v>-13.179487179487182</v>
      </c>
      <c r="AH536" s="5">
        <f t="shared" si="235"/>
        <v>0</v>
      </c>
      <c r="AJ536" s="40" t="e">
        <f>#REF!</f>
        <v>#REF!</v>
      </c>
    </row>
    <row r="537" spans="1:36">
      <c r="A537" s="5">
        <f t="shared" si="216"/>
        <v>4176</v>
      </c>
      <c r="B537" s="5">
        <f t="shared" si="217"/>
        <v>136</v>
      </c>
      <c r="C537" s="5">
        <f t="shared" si="218"/>
        <v>21.270370370370372</v>
      </c>
      <c r="D537" s="5">
        <f t="shared" si="219"/>
        <v>52.296296296296305</v>
      </c>
      <c r="E537" s="5">
        <f t="shared" si="220"/>
        <v>0</v>
      </c>
      <c r="F537" s="5">
        <f t="shared" si="221"/>
        <v>-21.638888888888893</v>
      </c>
      <c r="G537" s="5">
        <f t="shared" si="222"/>
        <v>34.633333333333326</v>
      </c>
      <c r="H537" s="5">
        <f t="shared" si="223"/>
        <v>0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5">
        <f>'Match Score and Team Input'!D137</f>
        <v>4176</v>
      </c>
      <c r="AB537" s="5">
        <v>136</v>
      </c>
      <c r="AC537" s="5">
        <f t="shared" ref="AC537:AH537" si="236">AC337</f>
        <v>21.270370370370372</v>
      </c>
      <c r="AD537" s="5">
        <f t="shared" si="236"/>
        <v>52.296296296296305</v>
      </c>
      <c r="AE537" s="5">
        <f t="shared" si="236"/>
        <v>0</v>
      </c>
      <c r="AF537" s="5">
        <f t="shared" si="236"/>
        <v>-21.638888888888893</v>
      </c>
      <c r="AG537" s="5">
        <f t="shared" si="236"/>
        <v>34.633333333333326</v>
      </c>
      <c r="AH537" s="5">
        <f t="shared" si="236"/>
        <v>0</v>
      </c>
      <c r="AJ537" s="40" t="e">
        <f>#REF!</f>
        <v>#REF!</v>
      </c>
    </row>
    <row r="538" spans="1:36">
      <c r="A538" s="5">
        <f t="shared" si="216"/>
        <v>4991</v>
      </c>
      <c r="B538" s="5">
        <f t="shared" si="217"/>
        <v>137</v>
      </c>
      <c r="C538" s="5">
        <f t="shared" si="218"/>
        <v>-1.1333333333333329</v>
      </c>
      <c r="D538" s="5">
        <f t="shared" si="219"/>
        <v>-5.7717948717948673</v>
      </c>
      <c r="E538" s="5">
        <f t="shared" si="220"/>
        <v>0</v>
      </c>
      <c r="F538" s="5">
        <f t="shared" si="221"/>
        <v>8.9333333333333371</v>
      </c>
      <c r="G538" s="5">
        <f t="shared" si="222"/>
        <v>13.566666666666663</v>
      </c>
      <c r="H538" s="5">
        <f t="shared" si="223"/>
        <v>0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5">
        <f>'Match Score and Team Input'!D138</f>
        <v>4991</v>
      </c>
      <c r="AB538" s="5">
        <v>137</v>
      </c>
      <c r="AC538" s="5">
        <f t="shared" ref="AC538:AH538" si="237">AC338</f>
        <v>-1.1333333333333329</v>
      </c>
      <c r="AD538" s="5">
        <f t="shared" si="237"/>
        <v>-5.7717948717948673</v>
      </c>
      <c r="AE538" s="5">
        <f t="shared" si="237"/>
        <v>0</v>
      </c>
      <c r="AF538" s="5">
        <f t="shared" si="237"/>
        <v>8.9333333333333371</v>
      </c>
      <c r="AG538" s="5">
        <f t="shared" si="237"/>
        <v>13.566666666666663</v>
      </c>
      <c r="AH538" s="5">
        <f t="shared" si="237"/>
        <v>0</v>
      </c>
      <c r="AJ538" s="40" t="e">
        <f>#REF!</f>
        <v>#REF!</v>
      </c>
    </row>
    <row r="539" spans="1:36">
      <c r="A539" s="5">
        <f t="shared" si="216"/>
        <v>1775</v>
      </c>
      <c r="B539" s="5">
        <f t="shared" si="217"/>
        <v>138</v>
      </c>
      <c r="C539" s="5">
        <f t="shared" si="218"/>
        <v>-1.2999999999999972</v>
      </c>
      <c r="D539" s="5">
        <f t="shared" si="219"/>
        <v>-17.349999999999994</v>
      </c>
      <c r="E539" s="5">
        <f t="shared" si="220"/>
        <v>0</v>
      </c>
      <c r="F539" s="5">
        <f t="shared" si="221"/>
        <v>-1.0962962962962948</v>
      </c>
      <c r="G539" s="5">
        <f t="shared" si="222"/>
        <v>-16.529629629629625</v>
      </c>
      <c r="H539" s="5">
        <f t="shared" si="223"/>
        <v>100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5">
        <f>'Match Score and Team Input'!D139</f>
        <v>1775</v>
      </c>
      <c r="AB539" s="5">
        <v>138</v>
      </c>
      <c r="AC539" s="5">
        <f t="shared" ref="AC539:AH539" si="238">AC339</f>
        <v>-1.2999999999999972</v>
      </c>
      <c r="AD539" s="5">
        <f t="shared" si="238"/>
        <v>-17.349999999999994</v>
      </c>
      <c r="AE539" s="5">
        <f t="shared" si="238"/>
        <v>0</v>
      </c>
      <c r="AF539" s="5">
        <f t="shared" si="238"/>
        <v>-1.0962962962962948</v>
      </c>
      <c r="AG539" s="5">
        <f t="shared" si="238"/>
        <v>-16.529629629629625</v>
      </c>
      <c r="AH539" s="5">
        <f t="shared" si="238"/>
        <v>100</v>
      </c>
      <c r="AJ539" s="40" t="e">
        <f>#REF!</f>
        <v>#REF!</v>
      </c>
    </row>
    <row r="540" spans="1:36">
      <c r="A540" s="5">
        <f t="shared" si="216"/>
        <v>1730</v>
      </c>
      <c r="B540" s="5">
        <f t="shared" si="217"/>
        <v>139</v>
      </c>
      <c r="C540" s="5">
        <f t="shared" si="218"/>
        <v>-8.961080586080584</v>
      </c>
      <c r="D540" s="5">
        <f t="shared" si="219"/>
        <v>-69.44047619047619</v>
      </c>
      <c r="E540" s="5">
        <f t="shared" si="220"/>
        <v>0</v>
      </c>
      <c r="F540" s="5">
        <f t="shared" si="221"/>
        <v>9.5846153846153896</v>
      </c>
      <c r="G540" s="5">
        <f t="shared" si="222"/>
        <v>18.320512820512818</v>
      </c>
      <c r="H540" s="5">
        <f t="shared" si="223"/>
        <v>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5">
        <f>'Match Score and Team Input'!D140</f>
        <v>1730</v>
      </c>
      <c r="AB540" s="5">
        <v>139</v>
      </c>
      <c r="AC540" s="5">
        <f t="shared" ref="AC540:AH540" si="239">AC340</f>
        <v>-8.961080586080584</v>
      </c>
      <c r="AD540" s="5">
        <f t="shared" si="239"/>
        <v>-69.44047619047619</v>
      </c>
      <c r="AE540" s="5">
        <f t="shared" si="239"/>
        <v>0</v>
      </c>
      <c r="AF540" s="5">
        <f t="shared" si="239"/>
        <v>9.5846153846153896</v>
      </c>
      <c r="AG540" s="5">
        <f t="shared" si="239"/>
        <v>18.320512820512818</v>
      </c>
      <c r="AH540" s="5">
        <f t="shared" si="239"/>
        <v>0</v>
      </c>
      <c r="AJ540" s="40" t="e">
        <f>#REF!</f>
        <v>#REF!</v>
      </c>
    </row>
    <row r="541" spans="1:36">
      <c r="A541" s="5">
        <f t="shared" si="216"/>
        <v>604</v>
      </c>
      <c r="B541" s="5">
        <f t="shared" si="217"/>
        <v>140</v>
      </c>
      <c r="C541" s="5">
        <f t="shared" si="218"/>
        <v>-13.277777777777779</v>
      </c>
      <c r="D541" s="5">
        <f t="shared" si="219"/>
        <v>47.81481481481481</v>
      </c>
      <c r="E541" s="5">
        <f t="shared" si="220"/>
        <v>0</v>
      </c>
      <c r="F541" s="5">
        <f t="shared" si="221"/>
        <v>-1.1611111111111114</v>
      </c>
      <c r="G541" s="5">
        <f t="shared" si="222"/>
        <v>6.6444444444444457</v>
      </c>
      <c r="H541" s="5">
        <f t="shared" si="223"/>
        <v>0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5">
        <f>'Match Score and Team Input'!D141</f>
        <v>604</v>
      </c>
      <c r="AB541" s="5">
        <v>140</v>
      </c>
      <c r="AC541" s="5">
        <f t="shared" ref="AC541:AH541" si="240">AC341</f>
        <v>-13.277777777777779</v>
      </c>
      <c r="AD541" s="5">
        <f t="shared" si="240"/>
        <v>47.81481481481481</v>
      </c>
      <c r="AE541" s="5">
        <f t="shared" si="240"/>
        <v>0</v>
      </c>
      <c r="AF541" s="5">
        <f t="shared" si="240"/>
        <v>-1.1611111111111114</v>
      </c>
      <c r="AG541" s="5">
        <f t="shared" si="240"/>
        <v>6.6444444444444457</v>
      </c>
      <c r="AH541" s="5">
        <f t="shared" si="240"/>
        <v>0</v>
      </c>
      <c r="AJ541" s="40" t="e">
        <f>#REF!</f>
        <v>#REF!</v>
      </c>
    </row>
    <row r="542" spans="1:36">
      <c r="A542" s="5">
        <f t="shared" si="216"/>
        <v>2665</v>
      </c>
      <c r="B542" s="5">
        <f t="shared" si="217"/>
        <v>141</v>
      </c>
      <c r="C542" s="5">
        <f t="shared" si="218"/>
        <v>-2.393939393939398</v>
      </c>
      <c r="D542" s="5">
        <f t="shared" si="219"/>
        <v>-45.76363636363638</v>
      </c>
      <c r="E542" s="5">
        <f t="shared" si="220"/>
        <v>0</v>
      </c>
      <c r="F542" s="5">
        <f t="shared" si="221"/>
        <v>-15.852380952380948</v>
      </c>
      <c r="G542" s="5">
        <f t="shared" si="222"/>
        <v>-18.938095238095244</v>
      </c>
      <c r="H542" s="5">
        <f t="shared" si="223"/>
        <v>0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5">
        <f>'Match Score and Team Input'!D142</f>
        <v>2665</v>
      </c>
      <c r="AB542" s="5">
        <v>141</v>
      </c>
      <c r="AC542" s="5">
        <f t="shared" ref="AC542:AH542" si="241">AC342</f>
        <v>-2.393939393939398</v>
      </c>
      <c r="AD542" s="5">
        <f t="shared" si="241"/>
        <v>-45.76363636363638</v>
      </c>
      <c r="AE542" s="5">
        <f t="shared" si="241"/>
        <v>0</v>
      </c>
      <c r="AF542" s="5">
        <f t="shared" si="241"/>
        <v>-15.852380952380948</v>
      </c>
      <c r="AG542" s="5">
        <f t="shared" si="241"/>
        <v>-18.938095238095244</v>
      </c>
      <c r="AH542" s="5">
        <f t="shared" si="241"/>
        <v>0</v>
      </c>
      <c r="AJ542" s="40" t="e">
        <f>#REF!</f>
        <v>#REF!</v>
      </c>
    </row>
    <row r="543" spans="1:36">
      <c r="A543" s="5">
        <f t="shared" si="216"/>
        <v>2980</v>
      </c>
      <c r="B543" s="5">
        <f t="shared" si="217"/>
        <v>142</v>
      </c>
      <c r="C543" s="5">
        <f t="shared" si="218"/>
        <v>-11.079487179487188</v>
      </c>
      <c r="D543" s="5">
        <f t="shared" si="219"/>
        <v>-17.494871794871798</v>
      </c>
      <c r="E543" s="5">
        <f t="shared" si="220"/>
        <v>0</v>
      </c>
      <c r="F543" s="5">
        <f t="shared" si="221"/>
        <v>5.2999999999999972</v>
      </c>
      <c r="G543" s="5">
        <f t="shared" si="222"/>
        <v>2.3740740740740733</v>
      </c>
      <c r="H543" s="5">
        <f t="shared" si="223"/>
        <v>0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5">
        <f>'Match Score and Team Input'!D143</f>
        <v>2980</v>
      </c>
      <c r="AB543" s="5">
        <v>142</v>
      </c>
      <c r="AC543" s="5">
        <f t="shared" ref="AC543:AH543" si="242">AC343</f>
        <v>-11.079487179487188</v>
      </c>
      <c r="AD543" s="5">
        <f t="shared" si="242"/>
        <v>-17.494871794871798</v>
      </c>
      <c r="AE543" s="5">
        <f t="shared" si="242"/>
        <v>0</v>
      </c>
      <c r="AF543" s="5">
        <f t="shared" si="242"/>
        <v>5.2999999999999972</v>
      </c>
      <c r="AG543" s="5">
        <f t="shared" si="242"/>
        <v>2.3740740740740733</v>
      </c>
      <c r="AH543" s="5">
        <f t="shared" si="242"/>
        <v>0</v>
      </c>
      <c r="AJ543" s="40" t="e">
        <f>#REF!</f>
        <v>#REF!</v>
      </c>
    </row>
    <row r="544" spans="1:36">
      <c r="A544" s="5">
        <f t="shared" si="216"/>
        <v>1515</v>
      </c>
      <c r="B544" s="5">
        <f t="shared" si="217"/>
        <v>143</v>
      </c>
      <c r="C544" s="5">
        <f t="shared" si="218"/>
        <v>-14.179487179487182</v>
      </c>
      <c r="D544" s="5">
        <f t="shared" si="219"/>
        <v>-16.046153846153842</v>
      </c>
      <c r="E544" s="5">
        <f t="shared" si="220"/>
        <v>50</v>
      </c>
      <c r="F544" s="5">
        <f t="shared" si="221"/>
        <v>-16.388888888888886</v>
      </c>
      <c r="G544" s="5">
        <f t="shared" si="222"/>
        <v>-17.344444444444434</v>
      </c>
      <c r="H544" s="5">
        <f t="shared" si="223"/>
        <v>0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5">
        <f>'Match Score and Team Input'!D144</f>
        <v>1515</v>
      </c>
      <c r="AB544" s="5">
        <v>143</v>
      </c>
      <c r="AC544" s="5">
        <f t="shared" ref="AC544:AH544" si="243">AC344</f>
        <v>-14.179487179487182</v>
      </c>
      <c r="AD544" s="5">
        <f t="shared" si="243"/>
        <v>-16.046153846153842</v>
      </c>
      <c r="AE544" s="5">
        <f t="shared" si="243"/>
        <v>50</v>
      </c>
      <c r="AF544" s="5">
        <f t="shared" si="243"/>
        <v>-16.388888888888886</v>
      </c>
      <c r="AG544" s="5">
        <f t="shared" si="243"/>
        <v>-17.344444444444434</v>
      </c>
      <c r="AH544" s="5">
        <f t="shared" si="243"/>
        <v>0</v>
      </c>
      <c r="AJ544" s="40" t="e">
        <f>#REF!</f>
        <v>#REF!</v>
      </c>
    </row>
    <row r="545" spans="1:36">
      <c r="A545" s="5">
        <f t="shared" si="216"/>
        <v>193</v>
      </c>
      <c r="B545" s="5">
        <f t="shared" si="217"/>
        <v>144</v>
      </c>
      <c r="C545" s="5">
        <f t="shared" si="218"/>
        <v>9.3205128205128176</v>
      </c>
      <c r="D545" s="5">
        <f t="shared" si="219"/>
        <v>-11.561538461538476</v>
      </c>
      <c r="E545" s="5">
        <f t="shared" si="220"/>
        <v>0</v>
      </c>
      <c r="F545" s="5">
        <f t="shared" si="221"/>
        <v>25.400000000000006</v>
      </c>
      <c r="G545" s="5">
        <f t="shared" si="222"/>
        <v>4.63333333333334</v>
      </c>
      <c r="H545" s="5">
        <f t="shared" si="223"/>
        <v>0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5">
        <f>'Match Score and Team Input'!D145</f>
        <v>193</v>
      </c>
      <c r="AB545" s="5">
        <v>144</v>
      </c>
      <c r="AC545" s="5">
        <f t="shared" ref="AC545:AH545" si="244">AC345</f>
        <v>9.3205128205128176</v>
      </c>
      <c r="AD545" s="5">
        <f t="shared" si="244"/>
        <v>-11.561538461538476</v>
      </c>
      <c r="AE545" s="5">
        <f t="shared" si="244"/>
        <v>0</v>
      </c>
      <c r="AF545" s="5">
        <f t="shared" si="244"/>
        <v>25.400000000000006</v>
      </c>
      <c r="AG545" s="5">
        <f t="shared" si="244"/>
        <v>4.63333333333334</v>
      </c>
      <c r="AH545" s="5">
        <f t="shared" si="244"/>
        <v>0</v>
      </c>
      <c r="AJ545" s="40" t="e">
        <f>#REF!</f>
        <v>#REF!</v>
      </c>
    </row>
    <row r="546" spans="1:36">
      <c r="A546" s="5">
        <f t="shared" si="216"/>
        <v>714</v>
      </c>
      <c r="B546" s="5">
        <f t="shared" si="217"/>
        <v>145</v>
      </c>
      <c r="C546" s="5">
        <f t="shared" si="218"/>
        <v>-4.7486772486772466</v>
      </c>
      <c r="D546" s="5">
        <f t="shared" si="219"/>
        <v>14.106349206349208</v>
      </c>
      <c r="E546" s="5">
        <f t="shared" si="220"/>
        <v>0</v>
      </c>
      <c r="F546" s="5">
        <f t="shared" si="221"/>
        <v>-18.199999999999996</v>
      </c>
      <c r="G546" s="5">
        <f t="shared" si="222"/>
        <v>-51.977777777777774</v>
      </c>
      <c r="H546" s="5">
        <f t="shared" si="223"/>
        <v>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5">
        <f>'Match Score and Team Input'!D146</f>
        <v>714</v>
      </c>
      <c r="AB546" s="5">
        <v>145</v>
      </c>
      <c r="AC546" s="5">
        <f t="shared" ref="AC546:AH546" si="245">AC346</f>
        <v>-4.7486772486772466</v>
      </c>
      <c r="AD546" s="5">
        <f t="shared" si="245"/>
        <v>14.106349206349208</v>
      </c>
      <c r="AE546" s="5">
        <f t="shared" si="245"/>
        <v>0</v>
      </c>
      <c r="AF546" s="5">
        <f t="shared" si="245"/>
        <v>-18.199999999999996</v>
      </c>
      <c r="AG546" s="5">
        <f t="shared" si="245"/>
        <v>-51.977777777777774</v>
      </c>
      <c r="AH546" s="5">
        <f t="shared" si="245"/>
        <v>0</v>
      </c>
      <c r="AJ546" s="40" t="e">
        <f>#REF!</f>
        <v>#REF!</v>
      </c>
    </row>
    <row r="547" spans="1:36">
      <c r="A547" s="5">
        <f t="shared" si="216"/>
        <v>365</v>
      </c>
      <c r="B547" s="5">
        <f t="shared" si="217"/>
        <v>146</v>
      </c>
      <c r="C547" s="5">
        <f t="shared" si="218"/>
        <v>7.4727272727272691</v>
      </c>
      <c r="D547" s="5">
        <f t="shared" si="219"/>
        <v>-4.1090909090909236</v>
      </c>
      <c r="E547" s="5">
        <f t="shared" si="220"/>
        <v>20</v>
      </c>
      <c r="F547" s="5">
        <f t="shared" si="221"/>
        <v>-1.3392156862745139</v>
      </c>
      <c r="G547" s="5">
        <f t="shared" si="222"/>
        <v>-51.741176470588243</v>
      </c>
      <c r="H547" s="5">
        <f t="shared" si="223"/>
        <v>0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5">
        <f>'Match Score and Team Input'!D147</f>
        <v>365</v>
      </c>
      <c r="AB547" s="5">
        <v>146</v>
      </c>
      <c r="AC547" s="5">
        <f t="shared" ref="AC547:AH547" si="246">AC347</f>
        <v>7.4727272727272691</v>
      </c>
      <c r="AD547" s="5">
        <f t="shared" si="246"/>
        <v>-4.1090909090909236</v>
      </c>
      <c r="AE547" s="5">
        <f t="shared" si="246"/>
        <v>20</v>
      </c>
      <c r="AF547" s="5">
        <f t="shared" si="246"/>
        <v>-1.3392156862745139</v>
      </c>
      <c r="AG547" s="5">
        <f t="shared" si="246"/>
        <v>-51.741176470588243</v>
      </c>
      <c r="AH547" s="5">
        <f t="shared" si="246"/>
        <v>0</v>
      </c>
      <c r="AJ547" s="40" t="e">
        <f>#REF!</f>
        <v>#REF!</v>
      </c>
    </row>
    <row r="548" spans="1:36">
      <c r="A548" s="5">
        <f t="shared" si="216"/>
        <v>4060</v>
      </c>
      <c r="B548" s="5">
        <f t="shared" si="217"/>
        <v>147</v>
      </c>
      <c r="C548" s="5">
        <f t="shared" si="218"/>
        <v>31.699999999999996</v>
      </c>
      <c r="D548" s="5">
        <f t="shared" si="219"/>
        <v>35.951851851851842</v>
      </c>
      <c r="E548" s="5">
        <f t="shared" si="220"/>
        <v>50</v>
      </c>
      <c r="F548" s="5">
        <f t="shared" si="221"/>
        <v>17.166666666666664</v>
      </c>
      <c r="G548" s="5">
        <f t="shared" si="222"/>
        <v>50.633333333333326</v>
      </c>
      <c r="H548" s="5">
        <f t="shared" si="223"/>
        <v>0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5">
        <f>'Match Score and Team Input'!D148</f>
        <v>4060</v>
      </c>
      <c r="AB548" s="5">
        <v>147</v>
      </c>
      <c r="AC548" s="5">
        <f t="shared" ref="AC548:AH548" si="247">AC348</f>
        <v>31.699999999999996</v>
      </c>
      <c r="AD548" s="5">
        <f t="shared" si="247"/>
        <v>35.951851851851842</v>
      </c>
      <c r="AE548" s="5">
        <f t="shared" si="247"/>
        <v>50</v>
      </c>
      <c r="AF548" s="5">
        <f t="shared" si="247"/>
        <v>17.166666666666664</v>
      </c>
      <c r="AG548" s="5">
        <f t="shared" si="247"/>
        <v>50.633333333333326</v>
      </c>
      <c r="AH548" s="5">
        <f t="shared" si="247"/>
        <v>0</v>
      </c>
      <c r="AJ548" s="40" t="e">
        <f>#REF!</f>
        <v>#REF!</v>
      </c>
    </row>
    <row r="549" spans="1:36">
      <c r="A549" s="5">
        <f t="shared" si="216"/>
        <v>1023</v>
      </c>
      <c r="B549" s="5">
        <f t="shared" si="217"/>
        <v>148</v>
      </c>
      <c r="C549" s="5">
        <f t="shared" si="218"/>
        <v>-2.1111111111111143</v>
      </c>
      <c r="D549" s="5">
        <f t="shared" si="219"/>
        <v>-0.10185185185184764</v>
      </c>
      <c r="E549" s="5">
        <f t="shared" si="220"/>
        <v>0</v>
      </c>
      <c r="F549" s="5">
        <f t="shared" si="221"/>
        <v>10.981481481481481</v>
      </c>
      <c r="G549" s="5">
        <f t="shared" si="222"/>
        <v>40.233333333333334</v>
      </c>
      <c r="H549" s="5">
        <f t="shared" si="223"/>
        <v>0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5">
        <f>'Match Score and Team Input'!D149</f>
        <v>1023</v>
      </c>
      <c r="AB549" s="5">
        <v>148</v>
      </c>
      <c r="AC549" s="5">
        <f t="shared" ref="AC549:AH549" si="248">AC349</f>
        <v>-2.1111111111111143</v>
      </c>
      <c r="AD549" s="5">
        <f t="shared" si="248"/>
        <v>-0.10185185185184764</v>
      </c>
      <c r="AE549" s="5">
        <f t="shared" si="248"/>
        <v>0</v>
      </c>
      <c r="AF549" s="5">
        <f t="shared" si="248"/>
        <v>10.981481481481481</v>
      </c>
      <c r="AG549" s="5">
        <f t="shared" si="248"/>
        <v>40.233333333333334</v>
      </c>
      <c r="AH549" s="5">
        <f t="shared" si="248"/>
        <v>0</v>
      </c>
      <c r="AJ549" s="40" t="e">
        <f>#REF!</f>
        <v>#REF!</v>
      </c>
    </row>
    <row r="550" spans="1:36">
      <c r="A550" s="5">
        <f t="shared" si="216"/>
        <v>1108</v>
      </c>
      <c r="B550" s="5">
        <f t="shared" si="217"/>
        <v>149</v>
      </c>
      <c r="C550" s="5">
        <f t="shared" si="218"/>
        <v>-18.225925925925921</v>
      </c>
      <c r="D550" s="5">
        <f t="shared" si="219"/>
        <v>-8.9370370370370438</v>
      </c>
      <c r="E550" s="5">
        <f t="shared" si="220"/>
        <v>0</v>
      </c>
      <c r="F550" s="5">
        <f t="shared" si="221"/>
        <v>23.533333333333331</v>
      </c>
      <c r="G550" s="5">
        <f t="shared" si="222"/>
        <v>64.666666666666657</v>
      </c>
      <c r="H550" s="5">
        <f t="shared" si="223"/>
        <v>20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5">
        <f>'Match Score and Team Input'!D150</f>
        <v>1108</v>
      </c>
      <c r="AB550" s="5">
        <v>149</v>
      </c>
      <c r="AC550" s="5">
        <f t="shared" ref="AC550:AH550" si="249">AC350</f>
        <v>-18.225925925925921</v>
      </c>
      <c r="AD550" s="5">
        <f t="shared" si="249"/>
        <v>-8.9370370370370438</v>
      </c>
      <c r="AE550" s="5">
        <f t="shared" si="249"/>
        <v>0</v>
      </c>
      <c r="AF550" s="5">
        <f t="shared" si="249"/>
        <v>23.533333333333331</v>
      </c>
      <c r="AG550" s="5">
        <f t="shared" si="249"/>
        <v>64.666666666666657</v>
      </c>
      <c r="AH550" s="5">
        <f t="shared" si="249"/>
        <v>20</v>
      </c>
      <c r="AJ550" s="40" t="e">
        <f>#REF!</f>
        <v>#REF!</v>
      </c>
    </row>
    <row r="551" spans="1:36">
      <c r="A551" s="5">
        <f t="shared" si="216"/>
        <v>862</v>
      </c>
      <c r="B551" s="5">
        <f t="shared" si="217"/>
        <v>150</v>
      </c>
      <c r="C551" s="5">
        <f t="shared" si="218"/>
        <v>-16.49183006535948</v>
      </c>
      <c r="D551" s="5">
        <f t="shared" si="219"/>
        <v>-37.954248366013076</v>
      </c>
      <c r="E551" s="5">
        <f t="shared" si="220"/>
        <v>0</v>
      </c>
      <c r="F551" s="5">
        <f t="shared" si="221"/>
        <v>1.3888888888888857</v>
      </c>
      <c r="G551" s="5">
        <f t="shared" si="222"/>
        <v>47.86666666666666</v>
      </c>
      <c r="H551" s="5">
        <f t="shared" si="223"/>
        <v>0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5">
        <f>'Match Score and Team Input'!D151</f>
        <v>862</v>
      </c>
      <c r="AB551" s="5">
        <v>150</v>
      </c>
      <c r="AC551" s="5">
        <f t="shared" ref="AC551:AH551" si="250">AC351</f>
        <v>-16.49183006535948</v>
      </c>
      <c r="AD551" s="5">
        <f t="shared" si="250"/>
        <v>-37.954248366013076</v>
      </c>
      <c r="AE551" s="5">
        <f t="shared" si="250"/>
        <v>0</v>
      </c>
      <c r="AF551" s="5">
        <f t="shared" si="250"/>
        <v>1.3888888888888857</v>
      </c>
      <c r="AG551" s="5">
        <f t="shared" si="250"/>
        <v>47.86666666666666</v>
      </c>
      <c r="AH551" s="5">
        <f t="shared" si="250"/>
        <v>0</v>
      </c>
      <c r="AJ551" s="40" t="e">
        <f>#REF!</f>
        <v>#REF!</v>
      </c>
    </row>
    <row r="552" spans="1:36">
      <c r="A552" s="5">
        <f t="shared" si="216"/>
        <v>67</v>
      </c>
      <c r="B552" s="5">
        <f t="shared" si="217"/>
        <v>151</v>
      </c>
      <c r="C552" s="5">
        <f t="shared" si="218"/>
        <v>1.1074074074074076</v>
      </c>
      <c r="D552" s="5">
        <f t="shared" si="219"/>
        <v>-13.68518518518519</v>
      </c>
      <c r="E552" s="5">
        <f t="shared" si="220"/>
        <v>0</v>
      </c>
      <c r="F552" s="5">
        <f t="shared" si="221"/>
        <v>-15.296296296296291</v>
      </c>
      <c r="G552" s="5">
        <f t="shared" si="222"/>
        <v>17.896296296296299</v>
      </c>
      <c r="H552" s="5">
        <f t="shared" si="223"/>
        <v>0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5">
        <f>'Match Score and Team Input'!D152</f>
        <v>67</v>
      </c>
      <c r="AB552" s="5">
        <v>151</v>
      </c>
      <c r="AC552" s="5">
        <f t="shared" ref="AC552:AH552" si="251">AC352</f>
        <v>1.1074074074074076</v>
      </c>
      <c r="AD552" s="5">
        <f t="shared" si="251"/>
        <v>-13.68518518518519</v>
      </c>
      <c r="AE552" s="5">
        <f t="shared" si="251"/>
        <v>0</v>
      </c>
      <c r="AF552" s="5">
        <f t="shared" si="251"/>
        <v>-15.296296296296291</v>
      </c>
      <c r="AG552" s="5">
        <f t="shared" si="251"/>
        <v>17.896296296296299</v>
      </c>
      <c r="AH552" s="5">
        <f t="shared" si="251"/>
        <v>0</v>
      </c>
      <c r="AJ552" s="40" t="e">
        <f>#REF!</f>
        <v>#REF!</v>
      </c>
    </row>
    <row r="553" spans="1:36">
      <c r="A553" s="5">
        <f t="shared" si="216"/>
        <v>4476</v>
      </c>
      <c r="B553" s="5">
        <f t="shared" si="217"/>
        <v>152</v>
      </c>
      <c r="C553" s="5">
        <f t="shared" si="218"/>
        <v>0.12727272727272521</v>
      </c>
      <c r="D553" s="5">
        <f t="shared" si="219"/>
        <v>-12.693939393939388</v>
      </c>
      <c r="E553" s="5">
        <f t="shared" si="220"/>
        <v>0</v>
      </c>
      <c r="F553" s="5">
        <f t="shared" si="221"/>
        <v>0.93650793650793673</v>
      </c>
      <c r="G553" s="5">
        <f t="shared" si="222"/>
        <v>4.4037037037036981</v>
      </c>
      <c r="H553" s="5">
        <f t="shared" si="223"/>
        <v>0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5">
        <f>'Match Score and Team Input'!D153</f>
        <v>4476</v>
      </c>
      <c r="AB553" s="5">
        <v>152</v>
      </c>
      <c r="AC553" s="5">
        <f t="shared" ref="AC553:AH553" si="252">AC353</f>
        <v>0.12727272727272521</v>
      </c>
      <c r="AD553" s="5">
        <f t="shared" si="252"/>
        <v>-12.693939393939388</v>
      </c>
      <c r="AE553" s="5">
        <f t="shared" si="252"/>
        <v>0</v>
      </c>
      <c r="AF553" s="5">
        <f t="shared" si="252"/>
        <v>0.93650793650793673</v>
      </c>
      <c r="AG553" s="5">
        <f t="shared" si="252"/>
        <v>4.4037037037036981</v>
      </c>
      <c r="AH553" s="5">
        <f t="shared" si="252"/>
        <v>0</v>
      </c>
      <c r="AJ553" s="40" t="e">
        <f>#REF!</f>
        <v>#REF!</v>
      </c>
    </row>
    <row r="554" spans="1:36">
      <c r="A554" s="5">
        <f t="shared" si="216"/>
        <v>225</v>
      </c>
      <c r="B554" s="5">
        <f t="shared" si="217"/>
        <v>153</v>
      </c>
      <c r="C554" s="5">
        <f t="shared" si="218"/>
        <v>17.313492063492063</v>
      </c>
      <c r="D554" s="5">
        <f t="shared" si="219"/>
        <v>-47.247619047619054</v>
      </c>
      <c r="E554" s="5">
        <f t="shared" si="220"/>
        <v>0</v>
      </c>
      <c r="F554" s="5">
        <f t="shared" si="221"/>
        <v>2.4333333333333371</v>
      </c>
      <c r="G554" s="5">
        <f t="shared" si="222"/>
        <v>40.133333333333326</v>
      </c>
      <c r="H554" s="5">
        <f t="shared" si="223"/>
        <v>0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5">
        <f>'Match Score and Team Input'!D154</f>
        <v>225</v>
      </c>
      <c r="AB554" s="5">
        <v>153</v>
      </c>
      <c r="AC554" s="5">
        <f t="shared" ref="AC554:AH554" si="253">AC354</f>
        <v>17.313492063492063</v>
      </c>
      <c r="AD554" s="5">
        <f t="shared" si="253"/>
        <v>-47.247619047619054</v>
      </c>
      <c r="AE554" s="5">
        <f t="shared" si="253"/>
        <v>0</v>
      </c>
      <c r="AF554" s="5">
        <f t="shared" si="253"/>
        <v>2.4333333333333371</v>
      </c>
      <c r="AG554" s="5">
        <f t="shared" si="253"/>
        <v>40.133333333333326</v>
      </c>
      <c r="AH554" s="5">
        <f t="shared" si="253"/>
        <v>0</v>
      </c>
      <c r="AJ554" s="40" t="e">
        <f>#REF!</f>
        <v>#REF!</v>
      </c>
    </row>
    <row r="555" spans="1:36">
      <c r="A555" s="5">
        <f t="shared" si="216"/>
        <v>2471</v>
      </c>
      <c r="B555" s="5">
        <f t="shared" si="217"/>
        <v>154</v>
      </c>
      <c r="C555" s="5">
        <f t="shared" si="218"/>
        <v>34.700000000000003</v>
      </c>
      <c r="D555" s="5">
        <f t="shared" si="219"/>
        <v>79.300000000000011</v>
      </c>
      <c r="E555" s="5">
        <f t="shared" si="220"/>
        <v>0</v>
      </c>
      <c r="F555" s="5">
        <f t="shared" si="221"/>
        <v>-1.480952380952381</v>
      </c>
      <c r="G555" s="5">
        <f t="shared" si="222"/>
        <v>-108.25714285714287</v>
      </c>
      <c r="H555" s="5">
        <f t="shared" si="223"/>
        <v>0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5">
        <f>'Match Score and Team Input'!D155</f>
        <v>2471</v>
      </c>
      <c r="AB555" s="5">
        <v>154</v>
      </c>
      <c r="AC555" s="5">
        <f t="shared" ref="AC555:AH555" si="254">AC355</f>
        <v>34.700000000000003</v>
      </c>
      <c r="AD555" s="5">
        <f t="shared" si="254"/>
        <v>79.300000000000011</v>
      </c>
      <c r="AE555" s="5">
        <f t="shared" si="254"/>
        <v>0</v>
      </c>
      <c r="AF555" s="5">
        <f t="shared" si="254"/>
        <v>-1.480952380952381</v>
      </c>
      <c r="AG555" s="5">
        <f t="shared" si="254"/>
        <v>-108.25714285714287</v>
      </c>
      <c r="AH555" s="5">
        <f t="shared" si="254"/>
        <v>0</v>
      </c>
      <c r="AJ555" s="40" t="e">
        <f>#REF!</f>
        <v>#REF!</v>
      </c>
    </row>
    <row r="556" spans="1:36">
      <c r="A556" s="5">
        <f t="shared" si="216"/>
        <v>1730</v>
      </c>
      <c r="B556" s="5">
        <f t="shared" si="217"/>
        <v>155</v>
      </c>
      <c r="C556" s="5">
        <f t="shared" si="218"/>
        <v>10.991666666666667</v>
      </c>
      <c r="D556" s="5">
        <f t="shared" si="219"/>
        <v>44.083333333333329</v>
      </c>
      <c r="E556" s="5">
        <f t="shared" si="220"/>
        <v>0</v>
      </c>
      <c r="F556" s="5">
        <f t="shared" si="221"/>
        <v>29.9</v>
      </c>
      <c r="G556" s="5">
        <f t="shared" si="222"/>
        <v>38.318518518518516</v>
      </c>
      <c r="H556" s="5">
        <f t="shared" si="223"/>
        <v>0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5">
        <f>'Match Score and Team Input'!D156</f>
        <v>1730</v>
      </c>
      <c r="AB556" s="5">
        <v>155</v>
      </c>
      <c r="AC556" s="5">
        <f t="shared" ref="AC556:AH556" si="255">AC356</f>
        <v>10.991666666666667</v>
      </c>
      <c r="AD556" s="5">
        <f t="shared" si="255"/>
        <v>44.083333333333329</v>
      </c>
      <c r="AE556" s="5">
        <f t="shared" si="255"/>
        <v>0</v>
      </c>
      <c r="AF556" s="5">
        <f t="shared" si="255"/>
        <v>29.9</v>
      </c>
      <c r="AG556" s="5">
        <f t="shared" si="255"/>
        <v>38.318518518518516</v>
      </c>
      <c r="AH556" s="5">
        <f t="shared" si="255"/>
        <v>0</v>
      </c>
      <c r="AJ556" s="40" t="e">
        <f>#REF!</f>
        <v>#REF!</v>
      </c>
    </row>
    <row r="557" spans="1:36">
      <c r="A557" s="5">
        <f t="shared" si="216"/>
        <v>2122</v>
      </c>
      <c r="B557" s="5">
        <f t="shared" si="217"/>
        <v>156</v>
      </c>
      <c r="C557" s="5">
        <f t="shared" si="218"/>
        <v>-1.4666666666666686</v>
      </c>
      <c r="D557" s="5">
        <f t="shared" si="219"/>
        <v>47.616666666666674</v>
      </c>
      <c r="E557" s="5">
        <f t="shared" si="220"/>
        <v>0</v>
      </c>
      <c r="F557" s="5">
        <f t="shared" si="221"/>
        <v>-14.312820512820508</v>
      </c>
      <c r="G557" s="5">
        <f t="shared" si="222"/>
        <v>-2.7948717948717956</v>
      </c>
      <c r="H557" s="5">
        <f t="shared" si="223"/>
        <v>0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5">
        <f>'Match Score and Team Input'!D157</f>
        <v>2122</v>
      </c>
      <c r="AB557" s="5">
        <v>156</v>
      </c>
      <c r="AC557" s="5">
        <f t="shared" ref="AC557:AH557" si="256">AC357</f>
        <v>-1.4666666666666686</v>
      </c>
      <c r="AD557" s="5">
        <f t="shared" si="256"/>
        <v>47.616666666666674</v>
      </c>
      <c r="AE557" s="5">
        <f t="shared" si="256"/>
        <v>0</v>
      </c>
      <c r="AF557" s="5">
        <f t="shared" si="256"/>
        <v>-14.312820512820508</v>
      </c>
      <c r="AG557" s="5">
        <f t="shared" si="256"/>
        <v>-2.7948717948717956</v>
      </c>
      <c r="AH557" s="5">
        <f t="shared" si="256"/>
        <v>0</v>
      </c>
      <c r="AJ557" s="40" t="e">
        <f>#REF!</f>
        <v>#REF!</v>
      </c>
    </row>
    <row r="558" spans="1:36">
      <c r="A558" s="5">
        <f t="shared" si="216"/>
        <v>4982</v>
      </c>
      <c r="B558" s="5">
        <f t="shared" si="217"/>
        <v>157</v>
      </c>
      <c r="C558" s="5">
        <f t="shared" si="218"/>
        <v>-13.585714285714289</v>
      </c>
      <c r="D558" s="5">
        <f t="shared" si="219"/>
        <v>42.161904761904765</v>
      </c>
      <c r="E558" s="5">
        <f t="shared" si="220"/>
        <v>0</v>
      </c>
      <c r="F558" s="5">
        <f t="shared" si="221"/>
        <v>-4.8820512820512789</v>
      </c>
      <c r="G558" s="5">
        <f t="shared" si="222"/>
        <v>-57.046153846153857</v>
      </c>
      <c r="H558" s="5">
        <f t="shared" si="223"/>
        <v>0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5">
        <f>'Match Score and Team Input'!D158</f>
        <v>4982</v>
      </c>
      <c r="AB558" s="5">
        <v>157</v>
      </c>
      <c r="AC558" s="5">
        <f t="shared" ref="AC558:AH558" si="257">AC358</f>
        <v>-13.585714285714289</v>
      </c>
      <c r="AD558" s="5">
        <f t="shared" si="257"/>
        <v>42.161904761904765</v>
      </c>
      <c r="AE558" s="5">
        <f t="shared" si="257"/>
        <v>0</v>
      </c>
      <c r="AF558" s="5">
        <f t="shared" si="257"/>
        <v>-4.8820512820512789</v>
      </c>
      <c r="AG558" s="5">
        <f t="shared" si="257"/>
        <v>-57.046153846153857</v>
      </c>
      <c r="AH558" s="5">
        <f t="shared" si="257"/>
        <v>0</v>
      </c>
      <c r="AJ558" s="40" t="e">
        <f>#REF!</f>
        <v>#REF!</v>
      </c>
    </row>
    <row r="559" spans="1:36">
      <c r="A559" s="5">
        <f t="shared" si="216"/>
        <v>488</v>
      </c>
      <c r="B559" s="5">
        <f t="shared" si="217"/>
        <v>158</v>
      </c>
      <c r="C559" s="5">
        <f t="shared" si="218"/>
        <v>34.143097643097647</v>
      </c>
      <c r="D559" s="5">
        <f t="shared" si="219"/>
        <v>10.561279461279454</v>
      </c>
      <c r="E559" s="5">
        <f t="shared" si="220"/>
        <v>0</v>
      </c>
      <c r="F559" s="5">
        <f t="shared" si="221"/>
        <v>-7.2333333333333343</v>
      </c>
      <c r="G559" s="5">
        <f t="shared" si="222"/>
        <v>-6.2333333333333343</v>
      </c>
      <c r="H559" s="5">
        <f t="shared" si="223"/>
        <v>0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5">
        <f>'Match Score and Team Input'!D159</f>
        <v>488</v>
      </c>
      <c r="AB559" s="5">
        <v>158</v>
      </c>
      <c r="AC559" s="5">
        <f t="shared" ref="AC559:AH559" si="258">AC359</f>
        <v>34.143097643097647</v>
      </c>
      <c r="AD559" s="5">
        <f t="shared" si="258"/>
        <v>10.561279461279454</v>
      </c>
      <c r="AE559" s="5">
        <f t="shared" si="258"/>
        <v>0</v>
      </c>
      <c r="AF559" s="5">
        <f t="shared" si="258"/>
        <v>-7.2333333333333343</v>
      </c>
      <c r="AG559" s="5">
        <f t="shared" si="258"/>
        <v>-6.2333333333333343</v>
      </c>
      <c r="AH559" s="5">
        <f t="shared" si="258"/>
        <v>0</v>
      </c>
      <c r="AJ559" s="40" t="e">
        <f>#REF!</f>
        <v>#REF!</v>
      </c>
    </row>
    <row r="560" spans="1:36">
      <c r="A560" s="5">
        <f t="shared" si="216"/>
        <v>5320</v>
      </c>
      <c r="B560" s="5">
        <f t="shared" si="217"/>
        <v>159</v>
      </c>
      <c r="C560" s="5">
        <f t="shared" si="218"/>
        <v>17.537037037037038</v>
      </c>
      <c r="D560" s="5">
        <f t="shared" si="219"/>
        <v>32.277777777777771</v>
      </c>
      <c r="E560" s="5">
        <f t="shared" si="220"/>
        <v>0</v>
      </c>
      <c r="F560" s="5">
        <f t="shared" si="221"/>
        <v>-16.111111111111114</v>
      </c>
      <c r="G560" s="5">
        <f t="shared" si="222"/>
        <v>-68.494444444444454</v>
      </c>
      <c r="H560" s="5">
        <f t="shared" si="223"/>
        <v>0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5">
        <f>'Match Score and Team Input'!D160</f>
        <v>5320</v>
      </c>
      <c r="AB560" s="5">
        <v>159</v>
      </c>
      <c r="AC560" s="5">
        <f t="shared" ref="AC560:AH560" si="259">AC360</f>
        <v>17.537037037037038</v>
      </c>
      <c r="AD560" s="5">
        <f t="shared" si="259"/>
        <v>32.277777777777771</v>
      </c>
      <c r="AE560" s="5">
        <f t="shared" si="259"/>
        <v>0</v>
      </c>
      <c r="AF560" s="5">
        <f t="shared" si="259"/>
        <v>-16.111111111111114</v>
      </c>
      <c r="AG560" s="5">
        <f t="shared" si="259"/>
        <v>-68.494444444444454</v>
      </c>
      <c r="AH560" s="5">
        <f t="shared" si="259"/>
        <v>0</v>
      </c>
      <c r="AJ560" s="40" t="e">
        <f>#REF!</f>
        <v>#REF!</v>
      </c>
    </row>
    <row r="561" spans="1:36">
      <c r="A561" s="5">
        <f t="shared" si="216"/>
        <v>1683</v>
      </c>
      <c r="B561" s="5">
        <f t="shared" si="217"/>
        <v>160</v>
      </c>
      <c r="C561" s="5">
        <f t="shared" si="218"/>
        <v>14.900000000000006</v>
      </c>
      <c r="D561" s="5">
        <f t="shared" si="219"/>
        <v>-75.2</v>
      </c>
      <c r="E561" s="5">
        <f t="shared" si="220"/>
        <v>0</v>
      </c>
      <c r="F561" s="5">
        <f t="shared" si="221"/>
        <v>21.4</v>
      </c>
      <c r="G561" s="5">
        <f t="shared" si="222"/>
        <v>46.007407407407413</v>
      </c>
      <c r="H561" s="5">
        <f t="shared" si="223"/>
        <v>0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5">
        <f>'Match Score and Team Input'!D161</f>
        <v>1683</v>
      </c>
      <c r="AB561" s="5">
        <v>160</v>
      </c>
      <c r="AC561" s="5">
        <f t="shared" ref="AC561:AH561" si="260">AC361</f>
        <v>14.900000000000006</v>
      </c>
      <c r="AD561" s="5">
        <f t="shared" si="260"/>
        <v>-75.2</v>
      </c>
      <c r="AE561" s="5">
        <f t="shared" si="260"/>
        <v>0</v>
      </c>
      <c r="AF561" s="5">
        <f t="shared" si="260"/>
        <v>21.4</v>
      </c>
      <c r="AG561" s="5">
        <f t="shared" si="260"/>
        <v>46.007407407407413</v>
      </c>
      <c r="AH561" s="5">
        <f t="shared" si="260"/>
        <v>0</v>
      </c>
      <c r="AJ561" s="40" t="e">
        <f>#REF!</f>
        <v>#REF!</v>
      </c>
    </row>
    <row r="562" spans="1:36">
      <c r="A562" s="5">
        <f t="shared" si="216"/>
        <v>973</v>
      </c>
      <c r="B562" s="5">
        <f t="shared" si="217"/>
        <v>161</v>
      </c>
      <c r="C562" s="5">
        <f t="shared" si="218"/>
        <v>13.138888888888886</v>
      </c>
      <c r="D562" s="5">
        <f t="shared" si="219"/>
        <v>24.653703703703712</v>
      </c>
      <c r="E562" s="5">
        <f t="shared" si="220"/>
        <v>0</v>
      </c>
      <c r="F562" s="5">
        <f t="shared" si="221"/>
        <v>-6.0666666666666629</v>
      </c>
      <c r="G562" s="5">
        <f t="shared" si="222"/>
        <v>44.488888888888894</v>
      </c>
      <c r="H562" s="5">
        <f t="shared" si="223"/>
        <v>0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5">
        <f>'Match Score and Team Input'!D162</f>
        <v>973</v>
      </c>
      <c r="AB562" s="5">
        <v>161</v>
      </c>
      <c r="AC562" s="5">
        <f t="shared" ref="AC562:AH562" si="261">AC362</f>
        <v>13.138888888888886</v>
      </c>
      <c r="AD562" s="5">
        <f t="shared" si="261"/>
        <v>24.653703703703712</v>
      </c>
      <c r="AE562" s="5">
        <f t="shared" si="261"/>
        <v>0</v>
      </c>
      <c r="AF562" s="5">
        <f t="shared" si="261"/>
        <v>-6.0666666666666629</v>
      </c>
      <c r="AG562" s="5">
        <f t="shared" si="261"/>
        <v>44.488888888888894</v>
      </c>
      <c r="AH562" s="5">
        <f t="shared" si="261"/>
        <v>0</v>
      </c>
      <c r="AJ562" s="40" t="e">
        <f>#REF!</f>
        <v>#REF!</v>
      </c>
    </row>
    <row r="563" spans="1:36">
      <c r="A563" s="5">
        <f t="shared" si="216"/>
        <v>5012</v>
      </c>
      <c r="B563" s="5">
        <f t="shared" si="217"/>
        <v>162</v>
      </c>
      <c r="C563" s="5">
        <f t="shared" si="218"/>
        <v>-0.22592592592592808</v>
      </c>
      <c r="D563" s="5">
        <f t="shared" si="219"/>
        <v>24.162962962962965</v>
      </c>
      <c r="E563" s="5">
        <f t="shared" si="220"/>
        <v>0</v>
      </c>
      <c r="F563" s="5">
        <f t="shared" si="221"/>
        <v>4.5</v>
      </c>
      <c r="G563" s="5">
        <f t="shared" si="222"/>
        <v>61.122222222222234</v>
      </c>
      <c r="H563" s="5">
        <f t="shared" si="223"/>
        <v>0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5">
        <f>'Match Score and Team Input'!D163</f>
        <v>5012</v>
      </c>
      <c r="AB563" s="5">
        <v>162</v>
      </c>
      <c r="AC563" s="5">
        <f t="shared" ref="AC563:AH563" si="262">AC363</f>
        <v>-0.22592592592592808</v>
      </c>
      <c r="AD563" s="5">
        <f t="shared" si="262"/>
        <v>24.162962962962965</v>
      </c>
      <c r="AE563" s="5">
        <f t="shared" si="262"/>
        <v>0</v>
      </c>
      <c r="AF563" s="5">
        <f t="shared" si="262"/>
        <v>4.5</v>
      </c>
      <c r="AG563" s="5">
        <f t="shared" si="262"/>
        <v>61.122222222222234</v>
      </c>
      <c r="AH563" s="5">
        <f t="shared" si="262"/>
        <v>0</v>
      </c>
      <c r="AJ563" s="40" t="e">
        <f>#REF!</f>
        <v>#REF!</v>
      </c>
    </row>
    <row r="564" spans="1:36">
      <c r="A564" s="5">
        <f t="shared" si="216"/>
        <v>3480</v>
      </c>
      <c r="B564" s="5">
        <f t="shared" si="217"/>
        <v>163</v>
      </c>
      <c r="C564" s="5">
        <f t="shared" si="218"/>
        <v>-3.5222222222222257</v>
      </c>
      <c r="D564" s="5">
        <f t="shared" si="219"/>
        <v>-33.744444444444454</v>
      </c>
      <c r="E564" s="5">
        <f t="shared" si="220"/>
        <v>0</v>
      </c>
      <c r="F564" s="5">
        <f t="shared" si="221"/>
        <v>-5.4718222953517142</v>
      </c>
      <c r="G564" s="5">
        <f t="shared" si="222"/>
        <v>-22.365281777046491</v>
      </c>
      <c r="H564" s="5">
        <f t="shared" si="223"/>
        <v>0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5">
        <f>'Match Score and Team Input'!D164</f>
        <v>3480</v>
      </c>
      <c r="AB564" s="5">
        <v>163</v>
      </c>
      <c r="AC564" s="5">
        <f t="shared" ref="AC564:AH564" si="263">AC364</f>
        <v>-3.5222222222222257</v>
      </c>
      <c r="AD564" s="5">
        <f t="shared" si="263"/>
        <v>-33.744444444444454</v>
      </c>
      <c r="AE564" s="5">
        <f t="shared" si="263"/>
        <v>0</v>
      </c>
      <c r="AF564" s="5">
        <f t="shared" si="263"/>
        <v>-5.4718222953517142</v>
      </c>
      <c r="AG564" s="5">
        <f t="shared" si="263"/>
        <v>-22.365281777046491</v>
      </c>
      <c r="AH564" s="5">
        <f t="shared" si="263"/>
        <v>0</v>
      </c>
      <c r="AJ564" s="40" t="e">
        <f>#REF!</f>
        <v>#REF!</v>
      </c>
    </row>
    <row r="565" spans="1:36">
      <c r="A565" s="5">
        <f t="shared" si="216"/>
        <v>862</v>
      </c>
      <c r="B565" s="5">
        <f t="shared" si="217"/>
        <v>164</v>
      </c>
      <c r="C565" s="5">
        <f t="shared" si="218"/>
        <v>-13.670370370370364</v>
      </c>
      <c r="D565" s="5">
        <f t="shared" si="219"/>
        <v>-98.590740740740742</v>
      </c>
      <c r="E565" s="5">
        <f t="shared" si="220"/>
        <v>0</v>
      </c>
      <c r="F565" s="5">
        <f t="shared" si="221"/>
        <v>1.8033769063180785</v>
      </c>
      <c r="G565" s="5">
        <f t="shared" si="222"/>
        <v>18.058823529411768</v>
      </c>
      <c r="H565" s="5">
        <f t="shared" si="223"/>
        <v>0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5">
        <f>'Match Score and Team Input'!D165</f>
        <v>862</v>
      </c>
      <c r="AB565" s="5">
        <v>164</v>
      </c>
      <c r="AC565" s="5">
        <f t="shared" ref="AC565:AH565" si="264">AC365</f>
        <v>-13.670370370370364</v>
      </c>
      <c r="AD565" s="5">
        <f t="shared" si="264"/>
        <v>-98.590740740740742</v>
      </c>
      <c r="AE565" s="5">
        <f t="shared" si="264"/>
        <v>0</v>
      </c>
      <c r="AF565" s="5">
        <f t="shared" si="264"/>
        <v>1.8033769063180785</v>
      </c>
      <c r="AG565" s="5">
        <f t="shared" si="264"/>
        <v>18.058823529411768</v>
      </c>
      <c r="AH565" s="5">
        <f t="shared" si="264"/>
        <v>0</v>
      </c>
      <c r="AJ565" s="40" t="e">
        <f>#REF!</f>
        <v>#REF!</v>
      </c>
    </row>
    <row r="566" spans="1:36">
      <c r="A566" s="5">
        <f t="shared" si="216"/>
        <v>3937</v>
      </c>
      <c r="B566" s="5">
        <f t="shared" si="217"/>
        <v>165</v>
      </c>
      <c r="C566" s="5">
        <f t="shared" si="218"/>
        <v>-1.2074074074074019</v>
      </c>
      <c r="D566" s="5">
        <f t="shared" si="219"/>
        <v>-33.059259259259264</v>
      </c>
      <c r="E566" s="5">
        <f t="shared" si="220"/>
        <v>0</v>
      </c>
      <c r="F566" s="5">
        <f t="shared" si="221"/>
        <v>10.952380952380949</v>
      </c>
      <c r="G566" s="5">
        <f t="shared" si="222"/>
        <v>-50.052747252747253</v>
      </c>
      <c r="H566" s="5">
        <f t="shared" si="223"/>
        <v>0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5">
        <f>'Match Score and Team Input'!D166</f>
        <v>3937</v>
      </c>
      <c r="AB566" s="5">
        <v>165</v>
      </c>
      <c r="AC566" s="5">
        <f t="shared" ref="AC566:AH566" si="265">AC366</f>
        <v>-1.2074074074074019</v>
      </c>
      <c r="AD566" s="5">
        <f t="shared" si="265"/>
        <v>-33.059259259259264</v>
      </c>
      <c r="AE566" s="5">
        <f t="shared" si="265"/>
        <v>0</v>
      </c>
      <c r="AF566" s="5">
        <f t="shared" si="265"/>
        <v>10.952380952380949</v>
      </c>
      <c r="AG566" s="5">
        <f t="shared" si="265"/>
        <v>-50.052747252747253</v>
      </c>
      <c r="AH566" s="5">
        <f t="shared" si="265"/>
        <v>0</v>
      </c>
      <c r="AJ566" s="40" t="e">
        <f>#REF!</f>
        <v>#REF!</v>
      </c>
    </row>
    <row r="567" spans="1:36">
      <c r="A567" s="5">
        <f t="shared" si="216"/>
        <v>766</v>
      </c>
      <c r="B567" s="5">
        <f t="shared" si="217"/>
        <v>166</v>
      </c>
      <c r="C567" s="5">
        <f t="shared" si="218"/>
        <v>-17.666666666666664</v>
      </c>
      <c r="D567" s="5">
        <f t="shared" si="219"/>
        <v>59.333333333333329</v>
      </c>
      <c r="E567" s="5">
        <f t="shared" si="220"/>
        <v>20</v>
      </c>
      <c r="F567" s="5">
        <f t="shared" si="221"/>
        <v>19.826068376068378</v>
      </c>
      <c r="G567" s="5">
        <f t="shared" si="222"/>
        <v>-11.6017094017094</v>
      </c>
      <c r="H567" s="5">
        <f t="shared" si="223"/>
        <v>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5">
        <f>'Match Score and Team Input'!D167</f>
        <v>766</v>
      </c>
      <c r="AB567" s="5">
        <v>166</v>
      </c>
      <c r="AC567" s="5">
        <f t="shared" ref="AC567:AH567" si="266">AC367</f>
        <v>-17.666666666666664</v>
      </c>
      <c r="AD567" s="5">
        <f t="shared" si="266"/>
        <v>59.333333333333329</v>
      </c>
      <c r="AE567" s="5">
        <f t="shared" si="266"/>
        <v>20</v>
      </c>
      <c r="AF567" s="5">
        <f t="shared" si="266"/>
        <v>19.826068376068378</v>
      </c>
      <c r="AG567" s="5">
        <f t="shared" si="266"/>
        <v>-11.6017094017094</v>
      </c>
      <c r="AH567" s="5">
        <f t="shared" si="266"/>
        <v>0</v>
      </c>
      <c r="AJ567" s="40" t="e">
        <f>#REF!</f>
        <v>#REF!</v>
      </c>
    </row>
    <row r="568" spans="1:36">
      <c r="A568" s="5">
        <f t="shared" si="216"/>
        <v>714</v>
      </c>
      <c r="B568" s="5">
        <f t="shared" si="217"/>
        <v>167</v>
      </c>
      <c r="C568" s="5">
        <f t="shared" si="218"/>
        <v>-7.5999999999999943</v>
      </c>
      <c r="D568" s="5">
        <f t="shared" si="219"/>
        <v>-4.2666666666666657</v>
      </c>
      <c r="E568" s="5">
        <f t="shared" si="220"/>
        <v>20</v>
      </c>
      <c r="F568" s="5">
        <f t="shared" si="221"/>
        <v>23.439393939393938</v>
      </c>
      <c r="G568" s="5">
        <f t="shared" si="222"/>
        <v>-28.896969696969705</v>
      </c>
      <c r="H568" s="5">
        <f t="shared" si="223"/>
        <v>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5">
        <f>'Match Score and Team Input'!D168</f>
        <v>714</v>
      </c>
      <c r="AB568" s="5">
        <v>167</v>
      </c>
      <c r="AC568" s="5">
        <f t="shared" ref="AC568:AH568" si="267">AC368</f>
        <v>-7.5999999999999943</v>
      </c>
      <c r="AD568" s="5">
        <f t="shared" si="267"/>
        <v>-4.2666666666666657</v>
      </c>
      <c r="AE568" s="5">
        <f t="shared" si="267"/>
        <v>20</v>
      </c>
      <c r="AF568" s="5">
        <f t="shared" si="267"/>
        <v>23.439393939393938</v>
      </c>
      <c r="AG568" s="5">
        <f t="shared" si="267"/>
        <v>-28.896969696969705</v>
      </c>
      <c r="AH568" s="5">
        <f t="shared" si="267"/>
        <v>0</v>
      </c>
      <c r="AJ568" s="40" t="e">
        <f>#REF!</f>
        <v>#REF!</v>
      </c>
    </row>
    <row r="569" spans="1:36">
      <c r="A569" s="5">
        <f t="shared" si="216"/>
        <v>3103</v>
      </c>
      <c r="B569" s="5">
        <f t="shared" si="217"/>
        <v>168</v>
      </c>
      <c r="C569" s="5">
        <f t="shared" si="218"/>
        <v>15.266666666666666</v>
      </c>
      <c r="D569" s="5">
        <f t="shared" si="219"/>
        <v>25.199999999999989</v>
      </c>
      <c r="E569" s="5">
        <f t="shared" si="220"/>
        <v>0</v>
      </c>
      <c r="F569" s="5">
        <f t="shared" si="221"/>
        <v>33.336507936507928</v>
      </c>
      <c r="G569" s="5">
        <f t="shared" si="222"/>
        <v>-18.701058201058189</v>
      </c>
      <c r="H569" s="5">
        <f t="shared" si="223"/>
        <v>0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5">
        <f>'Match Score and Team Input'!D169</f>
        <v>3103</v>
      </c>
      <c r="AB569" s="5">
        <v>168</v>
      </c>
      <c r="AC569" s="5">
        <f t="shared" ref="AC569:AH569" si="268">AC369</f>
        <v>15.266666666666666</v>
      </c>
      <c r="AD569" s="5">
        <f t="shared" si="268"/>
        <v>25.199999999999989</v>
      </c>
      <c r="AE569" s="5">
        <f t="shared" si="268"/>
        <v>0</v>
      </c>
      <c r="AF569" s="5">
        <f t="shared" si="268"/>
        <v>33.336507936507928</v>
      </c>
      <c r="AG569" s="5">
        <f t="shared" si="268"/>
        <v>-18.701058201058189</v>
      </c>
      <c r="AH569" s="5">
        <f t="shared" si="268"/>
        <v>0</v>
      </c>
      <c r="AJ569" s="40" t="e">
        <f>#REF!</f>
        <v>#REF!</v>
      </c>
    </row>
    <row r="570" spans="1:36">
      <c r="A570" s="5">
        <f t="shared" si="216"/>
        <v>1756</v>
      </c>
      <c r="B570" s="5">
        <f t="shared" si="217"/>
        <v>169</v>
      </c>
      <c r="C570" s="5">
        <f t="shared" si="218"/>
        <v>2.8504273504273527</v>
      </c>
      <c r="D570" s="5">
        <f t="shared" si="219"/>
        <v>-10.385185185185179</v>
      </c>
      <c r="E570" s="5">
        <f t="shared" si="220"/>
        <v>0</v>
      </c>
      <c r="F570" s="5">
        <f t="shared" si="221"/>
        <v>-13.819047619047623</v>
      </c>
      <c r="G570" s="5">
        <f t="shared" si="222"/>
        <v>24.36666666666666</v>
      </c>
      <c r="H570" s="5">
        <f t="shared" si="223"/>
        <v>0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5">
        <f>'Match Score and Team Input'!D170</f>
        <v>1756</v>
      </c>
      <c r="AB570" s="5">
        <v>169</v>
      </c>
      <c r="AC570" s="5">
        <f t="shared" ref="AC570:AH570" si="269">AC370</f>
        <v>2.8504273504273527</v>
      </c>
      <c r="AD570" s="5">
        <f t="shared" si="269"/>
        <v>-10.385185185185179</v>
      </c>
      <c r="AE570" s="5">
        <f t="shared" si="269"/>
        <v>0</v>
      </c>
      <c r="AF570" s="5">
        <f t="shared" si="269"/>
        <v>-13.819047619047623</v>
      </c>
      <c r="AG570" s="5">
        <f t="shared" si="269"/>
        <v>24.36666666666666</v>
      </c>
      <c r="AH570" s="5">
        <f t="shared" si="269"/>
        <v>0</v>
      </c>
      <c r="AJ570" s="40" t="e">
        <f>#REF!</f>
        <v>#REF!</v>
      </c>
    </row>
    <row r="571" spans="1:36">
      <c r="A571" s="5">
        <f t="shared" si="216"/>
        <v>3316</v>
      </c>
      <c r="B571" s="5">
        <f t="shared" si="217"/>
        <v>170</v>
      </c>
      <c r="C571" s="5">
        <f t="shared" si="218"/>
        <v>-15.299999999999997</v>
      </c>
      <c r="D571" s="5">
        <f t="shared" si="219"/>
        <v>-8.13333333333334</v>
      </c>
      <c r="E571" s="5">
        <f t="shared" si="220"/>
        <v>0</v>
      </c>
      <c r="F571" s="5">
        <f t="shared" si="221"/>
        <v>-7.0272727272727238</v>
      </c>
      <c r="G571" s="5">
        <f t="shared" si="222"/>
        <v>7.5242424242424306</v>
      </c>
      <c r="H571" s="5">
        <f t="shared" si="223"/>
        <v>20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5">
        <f>'Match Score and Team Input'!D171</f>
        <v>3316</v>
      </c>
      <c r="AB571" s="5">
        <v>170</v>
      </c>
      <c r="AC571" s="5">
        <f t="shared" ref="AC571:AH571" si="270">AC371</f>
        <v>-15.299999999999997</v>
      </c>
      <c r="AD571" s="5">
        <f t="shared" si="270"/>
        <v>-8.13333333333334</v>
      </c>
      <c r="AE571" s="5">
        <f t="shared" si="270"/>
        <v>0</v>
      </c>
      <c r="AF571" s="5">
        <f t="shared" si="270"/>
        <v>-7.0272727272727238</v>
      </c>
      <c r="AG571" s="5">
        <f t="shared" si="270"/>
        <v>7.5242424242424306</v>
      </c>
      <c r="AH571" s="5">
        <f t="shared" si="270"/>
        <v>20</v>
      </c>
      <c r="AJ571" s="40" t="e">
        <f>#REF!</f>
        <v>#REF!</v>
      </c>
    </row>
    <row r="572" spans="1:36">
      <c r="A572" s="5">
        <f t="shared" si="216"/>
        <v>1717</v>
      </c>
      <c r="B572" s="5">
        <f t="shared" si="217"/>
        <v>171</v>
      </c>
      <c r="C572" s="5">
        <f t="shared" si="218"/>
        <v>1.87222222222222</v>
      </c>
      <c r="D572" s="5">
        <f t="shared" si="219"/>
        <v>-24.538888888888891</v>
      </c>
      <c r="E572" s="5">
        <f t="shared" si="220"/>
        <v>0</v>
      </c>
      <c r="F572" s="5">
        <f t="shared" si="221"/>
        <v>1.5666666666666629</v>
      </c>
      <c r="G572" s="5">
        <f t="shared" si="222"/>
        <v>32.433333333333337</v>
      </c>
      <c r="H572" s="5">
        <f t="shared" si="223"/>
        <v>0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5">
        <f>'Match Score and Team Input'!D172</f>
        <v>1717</v>
      </c>
      <c r="AB572" s="5">
        <v>171</v>
      </c>
      <c r="AC572" s="5">
        <f t="shared" ref="AC572:AH572" si="271">AC372</f>
        <v>1.87222222222222</v>
      </c>
      <c r="AD572" s="5">
        <f t="shared" si="271"/>
        <v>-24.538888888888891</v>
      </c>
      <c r="AE572" s="5">
        <f t="shared" si="271"/>
        <v>0</v>
      </c>
      <c r="AF572" s="5">
        <f t="shared" si="271"/>
        <v>1.5666666666666629</v>
      </c>
      <c r="AG572" s="5">
        <f t="shared" si="271"/>
        <v>32.433333333333337</v>
      </c>
      <c r="AH572" s="5">
        <f t="shared" si="271"/>
        <v>0</v>
      </c>
      <c r="AJ572" s="40" t="e">
        <f>#REF!</f>
        <v>#REF!</v>
      </c>
    </row>
    <row r="573" spans="1:36">
      <c r="A573" s="5">
        <f t="shared" si="216"/>
        <v>303</v>
      </c>
      <c r="B573" s="5">
        <f t="shared" si="217"/>
        <v>172</v>
      </c>
      <c r="C573" s="5">
        <f t="shared" si="218"/>
        <v>-14.214285714285715</v>
      </c>
      <c r="D573" s="5">
        <f t="shared" si="219"/>
        <v>-23.690476190476204</v>
      </c>
      <c r="E573" s="5">
        <f t="shared" si="220"/>
        <v>0</v>
      </c>
      <c r="F573" s="5">
        <f t="shared" si="221"/>
        <v>4.0000000000000071</v>
      </c>
      <c r="G573" s="5">
        <f t="shared" si="222"/>
        <v>35.433333333333337</v>
      </c>
      <c r="H573" s="5">
        <f t="shared" si="223"/>
        <v>0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5">
        <f>'Match Score and Team Input'!D173</f>
        <v>303</v>
      </c>
      <c r="AB573" s="5">
        <v>172</v>
      </c>
      <c r="AC573" s="5">
        <f t="shared" ref="AC573:AH573" si="272">AC373</f>
        <v>-14.214285714285715</v>
      </c>
      <c r="AD573" s="5">
        <f t="shared" si="272"/>
        <v>-23.690476190476204</v>
      </c>
      <c r="AE573" s="5">
        <f t="shared" si="272"/>
        <v>0</v>
      </c>
      <c r="AF573" s="5">
        <f t="shared" si="272"/>
        <v>4.0000000000000071</v>
      </c>
      <c r="AG573" s="5">
        <f t="shared" si="272"/>
        <v>35.433333333333337</v>
      </c>
      <c r="AH573" s="5">
        <f t="shared" si="272"/>
        <v>0</v>
      </c>
      <c r="AJ573" s="40" t="e">
        <f>#REF!</f>
        <v>#REF!</v>
      </c>
    </row>
    <row r="574" spans="1:36">
      <c r="A574" s="5">
        <f t="shared" si="216"/>
        <v>1683</v>
      </c>
      <c r="B574" s="5">
        <f t="shared" si="217"/>
        <v>173</v>
      </c>
      <c r="C574" s="5">
        <f t="shared" si="218"/>
        <v>8.4000000000000057</v>
      </c>
      <c r="D574" s="5">
        <f t="shared" si="219"/>
        <v>-5.671794871794873</v>
      </c>
      <c r="E574" s="5">
        <f t="shared" si="220"/>
        <v>0</v>
      </c>
      <c r="F574" s="5">
        <f t="shared" si="221"/>
        <v>-18.466666666666669</v>
      </c>
      <c r="G574" s="5">
        <f t="shared" si="222"/>
        <v>-11.23333333333332</v>
      </c>
      <c r="H574" s="5">
        <f t="shared" si="223"/>
        <v>0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5">
        <f>'Match Score and Team Input'!D174</f>
        <v>1683</v>
      </c>
      <c r="AB574" s="5">
        <v>173</v>
      </c>
      <c r="AC574" s="5">
        <f t="shared" ref="AC574:AH574" si="273">AC374</f>
        <v>8.4000000000000057</v>
      </c>
      <c r="AD574" s="5">
        <f t="shared" si="273"/>
        <v>-5.671794871794873</v>
      </c>
      <c r="AE574" s="5">
        <f t="shared" si="273"/>
        <v>0</v>
      </c>
      <c r="AF574" s="5">
        <f t="shared" si="273"/>
        <v>-18.466666666666669</v>
      </c>
      <c r="AG574" s="5">
        <f t="shared" si="273"/>
        <v>-11.23333333333332</v>
      </c>
      <c r="AH574" s="5">
        <f t="shared" si="273"/>
        <v>0</v>
      </c>
      <c r="AJ574" s="40" t="e">
        <f>#REF!</f>
        <v>#REF!</v>
      </c>
    </row>
    <row r="575" spans="1:36">
      <c r="A575" s="5">
        <f t="shared" si="216"/>
        <v>2481</v>
      </c>
      <c r="B575" s="5">
        <f t="shared" si="217"/>
        <v>174</v>
      </c>
      <c r="C575" s="5">
        <f t="shared" si="218"/>
        <v>4.1346801346801314</v>
      </c>
      <c r="D575" s="5">
        <f t="shared" si="219"/>
        <v>-39.375420875420872</v>
      </c>
      <c r="E575" s="5">
        <f t="shared" si="220"/>
        <v>0</v>
      </c>
      <c r="F575" s="5">
        <f t="shared" si="221"/>
        <v>15.400000000000006</v>
      </c>
      <c r="G575" s="5">
        <f t="shared" si="222"/>
        <v>31.040740740740745</v>
      </c>
      <c r="H575" s="5">
        <f t="shared" si="223"/>
        <v>0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5">
        <f>'Match Score and Team Input'!D175</f>
        <v>2481</v>
      </c>
      <c r="AB575" s="5">
        <v>174</v>
      </c>
      <c r="AC575" s="5">
        <f t="shared" ref="AC575:AH575" si="274">AC375</f>
        <v>4.1346801346801314</v>
      </c>
      <c r="AD575" s="5">
        <f t="shared" si="274"/>
        <v>-39.375420875420872</v>
      </c>
      <c r="AE575" s="5">
        <f t="shared" si="274"/>
        <v>0</v>
      </c>
      <c r="AF575" s="5">
        <f t="shared" si="274"/>
        <v>15.400000000000006</v>
      </c>
      <c r="AG575" s="5">
        <f t="shared" si="274"/>
        <v>31.040740740740745</v>
      </c>
      <c r="AH575" s="5">
        <f t="shared" si="274"/>
        <v>0</v>
      </c>
      <c r="AJ575" s="40" t="e">
        <f>#REF!</f>
        <v>#REF!</v>
      </c>
    </row>
    <row r="576" spans="1:36">
      <c r="A576" s="5">
        <f t="shared" si="216"/>
        <v>126</v>
      </c>
      <c r="B576" s="5">
        <f t="shared" si="217"/>
        <v>175</v>
      </c>
      <c r="C576" s="5">
        <f t="shared" si="218"/>
        <v>15.799999999999997</v>
      </c>
      <c r="D576" s="5">
        <f t="shared" si="219"/>
        <v>18</v>
      </c>
      <c r="E576" s="5">
        <f t="shared" si="220"/>
        <v>0</v>
      </c>
      <c r="F576" s="5">
        <f t="shared" si="221"/>
        <v>1.794117647058826</v>
      </c>
      <c r="G576" s="5">
        <f t="shared" si="222"/>
        <v>17.281045751633982</v>
      </c>
      <c r="H576" s="5">
        <f t="shared" si="223"/>
        <v>0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5">
        <f>'Match Score and Team Input'!D176</f>
        <v>126</v>
      </c>
      <c r="AB576" s="5">
        <v>175</v>
      </c>
      <c r="AC576" s="5">
        <f t="shared" ref="AC576:AH576" si="275">AC376</f>
        <v>15.799999999999997</v>
      </c>
      <c r="AD576" s="5">
        <f t="shared" si="275"/>
        <v>18</v>
      </c>
      <c r="AE576" s="5">
        <f t="shared" si="275"/>
        <v>0</v>
      </c>
      <c r="AF576" s="5">
        <f t="shared" si="275"/>
        <v>1.794117647058826</v>
      </c>
      <c r="AG576" s="5">
        <f t="shared" si="275"/>
        <v>17.281045751633982</v>
      </c>
      <c r="AH576" s="5">
        <f t="shared" si="275"/>
        <v>0</v>
      </c>
      <c r="AJ576" s="40" t="e">
        <f>#REF!</f>
        <v>#REF!</v>
      </c>
    </row>
    <row r="577" spans="1:36">
      <c r="A577" s="5">
        <f t="shared" si="216"/>
        <v>4488</v>
      </c>
      <c r="B577" s="5">
        <f t="shared" si="217"/>
        <v>176</v>
      </c>
      <c r="C577" s="5">
        <f t="shared" si="218"/>
        <v>21.922222222222217</v>
      </c>
      <c r="D577" s="5">
        <f t="shared" si="219"/>
        <v>-43.996296296296293</v>
      </c>
      <c r="E577" s="5">
        <f t="shared" si="220"/>
        <v>0</v>
      </c>
      <c r="F577" s="5">
        <f t="shared" si="221"/>
        <v>-4.2111111111111086</v>
      </c>
      <c r="G577" s="5">
        <f t="shared" si="222"/>
        <v>8.0111111111111057</v>
      </c>
      <c r="H577" s="5">
        <f t="shared" si="223"/>
        <v>0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5">
        <f>'Match Score and Team Input'!D177</f>
        <v>4488</v>
      </c>
      <c r="AB577" s="5">
        <v>176</v>
      </c>
      <c r="AC577" s="5">
        <f t="shared" ref="AC577:AH577" si="276">AC377</f>
        <v>21.922222222222217</v>
      </c>
      <c r="AD577" s="5">
        <f t="shared" si="276"/>
        <v>-43.996296296296293</v>
      </c>
      <c r="AE577" s="5">
        <f t="shared" si="276"/>
        <v>0</v>
      </c>
      <c r="AF577" s="5">
        <f t="shared" si="276"/>
        <v>-4.2111111111111086</v>
      </c>
      <c r="AG577" s="5">
        <f t="shared" si="276"/>
        <v>8.0111111111111057</v>
      </c>
      <c r="AH577" s="5">
        <f t="shared" si="276"/>
        <v>0</v>
      </c>
      <c r="AJ577" s="40" t="e">
        <f>#REF!</f>
        <v>#REF!</v>
      </c>
    </row>
    <row r="578" spans="1:36">
      <c r="A578" s="5">
        <f t="shared" si="216"/>
        <v>5148</v>
      </c>
      <c r="B578" s="5">
        <f t="shared" si="217"/>
        <v>177</v>
      </c>
      <c r="C578" s="5">
        <f t="shared" si="218"/>
        <v>5.6538461538461533</v>
      </c>
      <c r="D578" s="5">
        <f t="shared" si="219"/>
        <v>-22.912820512820502</v>
      </c>
      <c r="E578" s="5">
        <f t="shared" si="220"/>
        <v>0</v>
      </c>
      <c r="F578" s="5">
        <f t="shared" si="221"/>
        <v>13.037037037037038</v>
      </c>
      <c r="G578" s="5">
        <f t="shared" si="222"/>
        <v>8.0777777777777828</v>
      </c>
      <c r="H578" s="5">
        <f t="shared" si="223"/>
        <v>0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5">
        <f>'Match Score and Team Input'!D178</f>
        <v>5148</v>
      </c>
      <c r="AB578" s="5">
        <v>177</v>
      </c>
      <c r="AC578" s="5">
        <f t="shared" ref="AC578:AH578" si="277">AC378</f>
        <v>5.6538461538461533</v>
      </c>
      <c r="AD578" s="5">
        <f t="shared" si="277"/>
        <v>-22.912820512820502</v>
      </c>
      <c r="AE578" s="5">
        <f t="shared" si="277"/>
        <v>0</v>
      </c>
      <c r="AF578" s="5">
        <f t="shared" si="277"/>
        <v>13.037037037037038</v>
      </c>
      <c r="AG578" s="5">
        <f t="shared" si="277"/>
        <v>8.0777777777777828</v>
      </c>
      <c r="AH578" s="5">
        <f t="shared" si="277"/>
        <v>0</v>
      </c>
      <c r="AJ578" s="40" t="e">
        <f>#REF!</f>
        <v>#REF!</v>
      </c>
    </row>
    <row r="579" spans="1:36">
      <c r="A579" s="5">
        <f t="shared" si="216"/>
        <v>5137</v>
      </c>
      <c r="B579" s="5">
        <f t="shared" si="217"/>
        <v>178</v>
      </c>
      <c r="C579" s="5">
        <f t="shared" si="218"/>
        <v>27.699999999999996</v>
      </c>
      <c r="D579" s="5">
        <f t="shared" si="219"/>
        <v>19.433333333333323</v>
      </c>
      <c r="E579" s="5">
        <f t="shared" si="220"/>
        <v>0</v>
      </c>
      <c r="F579" s="5">
        <f t="shared" si="221"/>
        <v>15.409401709401706</v>
      </c>
      <c r="G579" s="5">
        <f t="shared" si="222"/>
        <v>-35.833760683760687</v>
      </c>
      <c r="H579" s="5">
        <f t="shared" si="223"/>
        <v>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5">
        <f>'Match Score and Team Input'!D179</f>
        <v>5137</v>
      </c>
      <c r="AB579" s="5">
        <v>178</v>
      </c>
      <c r="AC579" s="5">
        <f t="shared" ref="AC579:AH579" si="278">AC379</f>
        <v>27.699999999999996</v>
      </c>
      <c r="AD579" s="5">
        <f t="shared" si="278"/>
        <v>19.433333333333323</v>
      </c>
      <c r="AE579" s="5">
        <f t="shared" si="278"/>
        <v>0</v>
      </c>
      <c r="AF579" s="5">
        <f t="shared" si="278"/>
        <v>15.409401709401706</v>
      </c>
      <c r="AG579" s="5">
        <f t="shared" si="278"/>
        <v>-35.833760683760687</v>
      </c>
      <c r="AH579" s="5">
        <f t="shared" si="278"/>
        <v>0</v>
      </c>
      <c r="AJ579" s="40" t="e">
        <f>#REF!</f>
        <v>#REF!</v>
      </c>
    </row>
    <row r="580" spans="1:36">
      <c r="A580" s="5">
        <f t="shared" si="216"/>
        <v>4476</v>
      </c>
      <c r="B580" s="5">
        <f t="shared" si="217"/>
        <v>179</v>
      </c>
      <c r="C580" s="5">
        <f t="shared" si="218"/>
        <v>12.887179487179488</v>
      </c>
      <c r="D580" s="5">
        <f t="shared" si="219"/>
        <v>0.27179487179488149</v>
      </c>
      <c r="E580" s="5">
        <f t="shared" si="220"/>
        <v>0</v>
      </c>
      <c r="F580" s="5">
        <f t="shared" si="221"/>
        <v>2.2555555555555529</v>
      </c>
      <c r="G580" s="5">
        <f t="shared" si="222"/>
        <v>29.272222222222226</v>
      </c>
      <c r="H580" s="5">
        <f t="shared" si="223"/>
        <v>0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5">
        <f>'Match Score and Team Input'!D180</f>
        <v>4476</v>
      </c>
      <c r="AB580" s="5">
        <v>179</v>
      </c>
      <c r="AC580" s="5">
        <f t="shared" ref="AC580:AH580" si="279">AC380</f>
        <v>12.887179487179488</v>
      </c>
      <c r="AD580" s="5">
        <f t="shared" si="279"/>
        <v>0.27179487179488149</v>
      </c>
      <c r="AE580" s="5">
        <f t="shared" si="279"/>
        <v>0</v>
      </c>
      <c r="AF580" s="5">
        <f t="shared" si="279"/>
        <v>2.2555555555555529</v>
      </c>
      <c r="AG580" s="5">
        <f t="shared" si="279"/>
        <v>29.272222222222226</v>
      </c>
      <c r="AH580" s="5">
        <f t="shared" si="279"/>
        <v>0</v>
      </c>
      <c r="AJ580" s="40" t="e">
        <f>#REF!</f>
        <v>#REF!</v>
      </c>
    </row>
    <row r="581" spans="1:36">
      <c r="A581" s="5">
        <f t="shared" si="216"/>
        <v>1108</v>
      </c>
      <c r="B581" s="5">
        <f t="shared" si="217"/>
        <v>180</v>
      </c>
      <c r="C581" s="5">
        <f t="shared" si="218"/>
        <v>16.766666666666666</v>
      </c>
      <c r="D581" s="5">
        <f t="shared" si="219"/>
        <v>73.900000000000006</v>
      </c>
      <c r="E581" s="5">
        <f t="shared" si="220"/>
        <v>40</v>
      </c>
      <c r="F581" s="5">
        <f t="shared" si="221"/>
        <v>-17.972222222222221</v>
      </c>
      <c r="G581" s="5">
        <f t="shared" si="222"/>
        <v>12.200000000000003</v>
      </c>
      <c r="H581" s="5">
        <f t="shared" si="223"/>
        <v>0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5">
        <f>'Match Score and Team Input'!D181</f>
        <v>1108</v>
      </c>
      <c r="AB581" s="5">
        <v>180</v>
      </c>
      <c r="AC581" s="5">
        <f t="shared" ref="AC581:AH581" si="280">AC381</f>
        <v>16.766666666666666</v>
      </c>
      <c r="AD581" s="5">
        <f t="shared" si="280"/>
        <v>73.900000000000006</v>
      </c>
      <c r="AE581" s="5">
        <f t="shared" si="280"/>
        <v>40</v>
      </c>
      <c r="AF581" s="5">
        <f t="shared" si="280"/>
        <v>-17.972222222222221</v>
      </c>
      <c r="AG581" s="5">
        <f t="shared" si="280"/>
        <v>12.200000000000003</v>
      </c>
      <c r="AH581" s="5">
        <f t="shared" si="280"/>
        <v>0</v>
      </c>
      <c r="AJ581" s="40" t="e">
        <f>#REF!</f>
        <v>#REF!</v>
      </c>
    </row>
    <row r="582" spans="1:36">
      <c r="A582" s="5">
        <f t="shared" si="216"/>
        <v>1730</v>
      </c>
      <c r="B582" s="5">
        <f t="shared" si="217"/>
        <v>181</v>
      </c>
      <c r="C582" s="5">
        <f t="shared" si="218"/>
        <v>-16.49404761904762</v>
      </c>
      <c r="D582" s="5">
        <f t="shared" si="219"/>
        <v>-37.454761904761909</v>
      </c>
      <c r="E582" s="5">
        <f t="shared" si="220"/>
        <v>0</v>
      </c>
      <c r="F582" s="5">
        <f t="shared" si="221"/>
        <v>-12.415343915343911</v>
      </c>
      <c r="G582" s="5">
        <f t="shared" si="222"/>
        <v>-5.9703703703703752</v>
      </c>
      <c r="H582" s="5">
        <f t="shared" si="223"/>
        <v>0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5">
        <f>'Match Score and Team Input'!D182</f>
        <v>1730</v>
      </c>
      <c r="AB582" s="5">
        <v>181</v>
      </c>
      <c r="AC582" s="5">
        <f t="shared" ref="AC582:AH582" si="281">AC382</f>
        <v>-16.49404761904762</v>
      </c>
      <c r="AD582" s="5">
        <f t="shared" si="281"/>
        <v>-37.454761904761909</v>
      </c>
      <c r="AE582" s="5">
        <f t="shared" si="281"/>
        <v>0</v>
      </c>
      <c r="AF582" s="5">
        <f t="shared" si="281"/>
        <v>-12.415343915343911</v>
      </c>
      <c r="AG582" s="5">
        <f t="shared" si="281"/>
        <v>-5.9703703703703752</v>
      </c>
      <c r="AH582" s="5">
        <f t="shared" si="281"/>
        <v>0</v>
      </c>
      <c r="AJ582" s="40" t="e">
        <f>#REF!</f>
        <v>#REF!</v>
      </c>
    </row>
    <row r="583" spans="1:36">
      <c r="A583" s="5">
        <f t="shared" si="216"/>
        <v>67</v>
      </c>
      <c r="B583" s="5">
        <f t="shared" si="217"/>
        <v>182</v>
      </c>
      <c r="C583" s="5">
        <f t="shared" si="218"/>
        <v>-5.7783068783068785</v>
      </c>
      <c r="D583" s="5">
        <f t="shared" si="219"/>
        <v>-44.723280423280414</v>
      </c>
      <c r="E583" s="5">
        <f t="shared" si="220"/>
        <v>0</v>
      </c>
      <c r="F583" s="5">
        <f t="shared" si="221"/>
        <v>4.4222222222222243</v>
      </c>
      <c r="G583" s="5">
        <f t="shared" si="222"/>
        <v>47.94814814814815</v>
      </c>
      <c r="H583" s="5">
        <f t="shared" si="223"/>
        <v>0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5">
        <f>'Match Score and Team Input'!D183</f>
        <v>67</v>
      </c>
      <c r="AB583" s="5">
        <v>182</v>
      </c>
      <c r="AC583" s="5">
        <f t="shared" ref="AC583:AH583" si="282">AC383</f>
        <v>-5.7783068783068785</v>
      </c>
      <c r="AD583" s="5">
        <f t="shared" si="282"/>
        <v>-44.723280423280414</v>
      </c>
      <c r="AE583" s="5">
        <f t="shared" si="282"/>
        <v>0</v>
      </c>
      <c r="AF583" s="5">
        <f t="shared" si="282"/>
        <v>4.4222222222222243</v>
      </c>
      <c r="AG583" s="5">
        <f t="shared" si="282"/>
        <v>47.94814814814815</v>
      </c>
      <c r="AH583" s="5">
        <f t="shared" si="282"/>
        <v>0</v>
      </c>
      <c r="AJ583" s="40" t="e">
        <f>#REF!</f>
        <v>#REF!</v>
      </c>
    </row>
    <row r="584" spans="1:36">
      <c r="A584" s="5">
        <f t="shared" si="216"/>
        <v>558</v>
      </c>
      <c r="B584" s="5">
        <f t="shared" si="217"/>
        <v>183</v>
      </c>
      <c r="C584" s="5">
        <f t="shared" si="218"/>
        <v>18.170329670329672</v>
      </c>
      <c r="D584" s="5">
        <f t="shared" si="219"/>
        <v>-32.327106227106228</v>
      </c>
      <c r="E584" s="5">
        <f t="shared" si="220"/>
        <v>0</v>
      </c>
      <c r="F584" s="5">
        <f t="shared" si="221"/>
        <v>18.017171717171721</v>
      </c>
      <c r="G584" s="5">
        <f t="shared" si="222"/>
        <v>-58.108080808080814</v>
      </c>
      <c r="H584" s="5">
        <f t="shared" si="223"/>
        <v>0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5">
        <f>'Match Score and Team Input'!D184</f>
        <v>558</v>
      </c>
      <c r="AB584" s="5">
        <v>183</v>
      </c>
      <c r="AC584" s="5">
        <f t="shared" ref="AC584:AH584" si="283">AC384</f>
        <v>18.170329670329672</v>
      </c>
      <c r="AD584" s="5">
        <f t="shared" si="283"/>
        <v>-32.327106227106228</v>
      </c>
      <c r="AE584" s="5">
        <f t="shared" si="283"/>
        <v>0</v>
      </c>
      <c r="AF584" s="5">
        <f t="shared" si="283"/>
        <v>18.017171717171721</v>
      </c>
      <c r="AG584" s="5">
        <f t="shared" si="283"/>
        <v>-58.108080808080814</v>
      </c>
      <c r="AH584" s="5">
        <f t="shared" si="283"/>
        <v>0</v>
      </c>
      <c r="AJ584" s="40" t="e">
        <f>#REF!</f>
        <v>#REF!</v>
      </c>
    </row>
    <row r="585" spans="1:36">
      <c r="A585" s="5">
        <f t="shared" si="216"/>
        <v>973</v>
      </c>
      <c r="B585" s="5">
        <f t="shared" si="217"/>
        <v>184</v>
      </c>
      <c r="C585" s="5">
        <f t="shared" si="218"/>
        <v>10.433333333333337</v>
      </c>
      <c r="D585" s="5">
        <f t="shared" si="219"/>
        <v>11.425925925925924</v>
      </c>
      <c r="E585" s="5">
        <f t="shared" si="220"/>
        <v>0</v>
      </c>
      <c r="F585" s="5">
        <f t="shared" si="221"/>
        <v>5.3319088319088337</v>
      </c>
      <c r="G585" s="5">
        <f t="shared" si="222"/>
        <v>-3.4629629629629619</v>
      </c>
      <c r="H585" s="5">
        <f t="shared" si="223"/>
        <v>0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5">
        <f>'Match Score and Team Input'!D185</f>
        <v>973</v>
      </c>
      <c r="AB585" s="5">
        <v>184</v>
      </c>
      <c r="AC585" s="5">
        <f t="shared" ref="AC585:AH585" si="284">AC385</f>
        <v>10.433333333333337</v>
      </c>
      <c r="AD585" s="5">
        <f t="shared" si="284"/>
        <v>11.425925925925924</v>
      </c>
      <c r="AE585" s="5">
        <f t="shared" si="284"/>
        <v>0</v>
      </c>
      <c r="AF585" s="5">
        <f t="shared" si="284"/>
        <v>5.3319088319088337</v>
      </c>
      <c r="AG585" s="5">
        <f t="shared" si="284"/>
        <v>-3.4629629629629619</v>
      </c>
      <c r="AH585" s="5">
        <f t="shared" si="284"/>
        <v>0</v>
      </c>
      <c r="AJ585" s="40" t="e">
        <f>#REF!</f>
        <v>#REF!</v>
      </c>
    </row>
    <row r="586" spans="1:36">
      <c r="A586" s="5">
        <f t="shared" si="216"/>
        <v>4940</v>
      </c>
      <c r="B586" s="5">
        <f t="shared" si="217"/>
        <v>185</v>
      </c>
      <c r="C586" s="5">
        <f t="shared" si="218"/>
        <v>29.6</v>
      </c>
      <c r="D586" s="5">
        <f t="shared" si="219"/>
        <v>75.833333333333329</v>
      </c>
      <c r="E586" s="5">
        <f t="shared" si="220"/>
        <v>100</v>
      </c>
      <c r="F586" s="5">
        <f t="shared" si="221"/>
        <v>-7.5381263616557774</v>
      </c>
      <c r="G586" s="5">
        <f t="shared" si="222"/>
        <v>-19.409803921568638</v>
      </c>
      <c r="H586" s="5">
        <f t="shared" si="223"/>
        <v>0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5">
        <f>'Match Score and Team Input'!D186</f>
        <v>4940</v>
      </c>
      <c r="AB586" s="5">
        <v>185</v>
      </c>
      <c r="AC586" s="5">
        <f t="shared" ref="AC586:AH586" si="285">AC386</f>
        <v>29.6</v>
      </c>
      <c r="AD586" s="5">
        <f t="shared" si="285"/>
        <v>75.833333333333329</v>
      </c>
      <c r="AE586" s="5">
        <f t="shared" si="285"/>
        <v>100</v>
      </c>
      <c r="AF586" s="5">
        <f t="shared" si="285"/>
        <v>-7.5381263616557774</v>
      </c>
      <c r="AG586" s="5">
        <f t="shared" si="285"/>
        <v>-19.409803921568638</v>
      </c>
      <c r="AH586" s="5">
        <f t="shared" si="285"/>
        <v>0</v>
      </c>
      <c r="AJ586" s="40" t="e">
        <f>#REF!</f>
        <v>#REF!</v>
      </c>
    </row>
    <row r="587" spans="1:36">
      <c r="A587" s="5">
        <f t="shared" si="216"/>
        <v>2122</v>
      </c>
      <c r="B587" s="5">
        <f t="shared" si="217"/>
        <v>186</v>
      </c>
      <c r="C587" s="5">
        <f t="shared" si="218"/>
        <v>35.138888888888886</v>
      </c>
      <c r="D587" s="5">
        <f t="shared" si="219"/>
        <v>44.561111111111103</v>
      </c>
      <c r="E587" s="5">
        <f t="shared" si="220"/>
        <v>0</v>
      </c>
      <c r="F587" s="5">
        <f t="shared" si="221"/>
        <v>22.166666666666664</v>
      </c>
      <c r="G587" s="5">
        <f t="shared" si="222"/>
        <v>37.885185185185179</v>
      </c>
      <c r="H587" s="5">
        <f t="shared" si="223"/>
        <v>0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5">
        <f>'Match Score and Team Input'!D187</f>
        <v>2122</v>
      </c>
      <c r="AB587" s="5">
        <v>186</v>
      </c>
      <c r="AC587" s="5">
        <f t="shared" ref="AC587:AH587" si="286">AC387</f>
        <v>35.138888888888886</v>
      </c>
      <c r="AD587" s="5">
        <f t="shared" si="286"/>
        <v>44.561111111111103</v>
      </c>
      <c r="AE587" s="5">
        <f t="shared" si="286"/>
        <v>0</v>
      </c>
      <c r="AF587" s="5">
        <f t="shared" si="286"/>
        <v>22.166666666666664</v>
      </c>
      <c r="AG587" s="5">
        <f t="shared" si="286"/>
        <v>37.885185185185179</v>
      </c>
      <c r="AH587" s="5">
        <f t="shared" si="286"/>
        <v>0</v>
      </c>
      <c r="AJ587" s="40" t="e">
        <f>#REF!</f>
        <v>#REF!</v>
      </c>
    </row>
    <row r="588" spans="1:36">
      <c r="A588" s="5">
        <f t="shared" si="216"/>
        <v>0</v>
      </c>
      <c r="B588" s="5">
        <f t="shared" si="217"/>
        <v>187</v>
      </c>
      <c r="C588" s="5" t="e">
        <f t="shared" si="218"/>
        <v>#N/A</v>
      </c>
      <c r="D588" s="5" t="e">
        <f t="shared" si="219"/>
        <v>#N/A</v>
      </c>
      <c r="E588" s="5">
        <f t="shared" si="220"/>
        <v>0</v>
      </c>
      <c r="F588" s="5" t="e">
        <f t="shared" si="221"/>
        <v>#N/A</v>
      </c>
      <c r="G588" s="5" t="e">
        <f t="shared" si="222"/>
        <v>#N/A</v>
      </c>
      <c r="H588" s="5">
        <f t="shared" si="223"/>
        <v>0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5">
        <f>'Match Score and Team Input'!D188</f>
        <v>0</v>
      </c>
      <c r="AB588" s="5">
        <v>187</v>
      </c>
      <c r="AC588" s="5" t="e">
        <f t="shared" ref="AC588:AH588" si="287">AC388</f>
        <v>#N/A</v>
      </c>
      <c r="AD588" s="5" t="e">
        <f t="shared" si="287"/>
        <v>#N/A</v>
      </c>
      <c r="AE588" s="5">
        <f t="shared" si="287"/>
        <v>0</v>
      </c>
      <c r="AF588" s="5" t="e">
        <f t="shared" si="287"/>
        <v>#N/A</v>
      </c>
      <c r="AG588" s="5" t="e">
        <f t="shared" si="287"/>
        <v>#N/A</v>
      </c>
      <c r="AH588" s="5">
        <f t="shared" si="287"/>
        <v>0</v>
      </c>
      <c r="AJ588" s="40" t="e">
        <f>#REF!</f>
        <v>#REF!</v>
      </c>
    </row>
    <row r="589" spans="1:36">
      <c r="A589" s="5">
        <f t="shared" ref="A589:A652" si="288">AA589</f>
        <v>0</v>
      </c>
      <c r="B589" s="5">
        <f t="shared" ref="B589:B652" si="289">AB589</f>
        <v>188</v>
      </c>
      <c r="C589" s="5" t="e">
        <f t="shared" ref="C589:C652" si="290">AC589</f>
        <v>#N/A</v>
      </c>
      <c r="D589" s="5" t="e">
        <f t="shared" ref="D589:D652" si="291">AD589</f>
        <v>#N/A</v>
      </c>
      <c r="E589" s="5">
        <f t="shared" ref="E589:E652" si="292">AE589</f>
        <v>0</v>
      </c>
      <c r="F589" s="5" t="e">
        <f t="shared" ref="F589:F652" si="293">AF589</f>
        <v>#N/A</v>
      </c>
      <c r="G589" s="5" t="e">
        <f t="shared" ref="G589:G652" si="294">AG589</f>
        <v>#N/A</v>
      </c>
      <c r="H589" s="5">
        <f t="shared" ref="H589:H652" si="295">AH589</f>
        <v>0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5">
        <f>'Match Score and Team Input'!D189</f>
        <v>0</v>
      </c>
      <c r="AB589" s="5">
        <v>188</v>
      </c>
      <c r="AC589" s="5" t="e">
        <f t="shared" ref="AC589:AH589" si="296">AC389</f>
        <v>#N/A</v>
      </c>
      <c r="AD589" s="5" t="e">
        <f t="shared" si="296"/>
        <v>#N/A</v>
      </c>
      <c r="AE589" s="5">
        <f t="shared" si="296"/>
        <v>0</v>
      </c>
      <c r="AF589" s="5" t="e">
        <f t="shared" si="296"/>
        <v>#N/A</v>
      </c>
      <c r="AG589" s="5" t="e">
        <f t="shared" si="296"/>
        <v>#N/A</v>
      </c>
      <c r="AH589" s="5">
        <f t="shared" si="296"/>
        <v>0</v>
      </c>
      <c r="AJ589" s="40" t="e">
        <f>#REF!</f>
        <v>#REF!</v>
      </c>
    </row>
    <row r="590" spans="1:36">
      <c r="A590" s="5">
        <f t="shared" si="288"/>
        <v>0</v>
      </c>
      <c r="B590" s="5">
        <f t="shared" si="289"/>
        <v>189</v>
      </c>
      <c r="C590" s="5" t="e">
        <f t="shared" si="290"/>
        <v>#N/A</v>
      </c>
      <c r="D590" s="5" t="e">
        <f t="shared" si="291"/>
        <v>#N/A</v>
      </c>
      <c r="E590" s="5">
        <f t="shared" si="292"/>
        <v>0</v>
      </c>
      <c r="F590" s="5" t="e">
        <f t="shared" si="293"/>
        <v>#N/A</v>
      </c>
      <c r="G590" s="5" t="e">
        <f t="shared" si="294"/>
        <v>#N/A</v>
      </c>
      <c r="H590" s="5">
        <f t="shared" si="295"/>
        <v>0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5">
        <f>'Match Score and Team Input'!D190</f>
        <v>0</v>
      </c>
      <c r="AB590" s="5">
        <v>189</v>
      </c>
      <c r="AC590" s="5" t="e">
        <f t="shared" ref="AC590:AH590" si="297">AC390</f>
        <v>#N/A</v>
      </c>
      <c r="AD590" s="5" t="e">
        <f t="shared" si="297"/>
        <v>#N/A</v>
      </c>
      <c r="AE590" s="5">
        <f t="shared" si="297"/>
        <v>0</v>
      </c>
      <c r="AF590" s="5" t="e">
        <f t="shared" si="297"/>
        <v>#N/A</v>
      </c>
      <c r="AG590" s="5" t="e">
        <f t="shared" si="297"/>
        <v>#N/A</v>
      </c>
      <c r="AH590" s="5">
        <f t="shared" si="297"/>
        <v>0</v>
      </c>
      <c r="AJ590" s="40" t="e">
        <f>#REF!</f>
        <v>#REF!</v>
      </c>
    </row>
    <row r="591" spans="1:36">
      <c r="A591" s="5">
        <f t="shared" si="288"/>
        <v>0</v>
      </c>
      <c r="B591" s="5">
        <f t="shared" si="289"/>
        <v>190</v>
      </c>
      <c r="C591" s="5" t="e">
        <f t="shared" si="290"/>
        <v>#N/A</v>
      </c>
      <c r="D591" s="5" t="e">
        <f t="shared" si="291"/>
        <v>#N/A</v>
      </c>
      <c r="E591" s="5">
        <f t="shared" si="292"/>
        <v>0</v>
      </c>
      <c r="F591" s="5" t="e">
        <f t="shared" si="293"/>
        <v>#N/A</v>
      </c>
      <c r="G591" s="5" t="e">
        <f t="shared" si="294"/>
        <v>#N/A</v>
      </c>
      <c r="H591" s="5">
        <f t="shared" si="295"/>
        <v>0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5">
        <f>'Match Score and Team Input'!D191</f>
        <v>0</v>
      </c>
      <c r="AB591" s="5">
        <v>190</v>
      </c>
      <c r="AC591" s="5" t="e">
        <f t="shared" ref="AC591:AH591" si="298">AC391</f>
        <v>#N/A</v>
      </c>
      <c r="AD591" s="5" t="e">
        <f t="shared" si="298"/>
        <v>#N/A</v>
      </c>
      <c r="AE591" s="5">
        <f t="shared" si="298"/>
        <v>0</v>
      </c>
      <c r="AF591" s="5" t="e">
        <f t="shared" si="298"/>
        <v>#N/A</v>
      </c>
      <c r="AG591" s="5" t="e">
        <f t="shared" si="298"/>
        <v>#N/A</v>
      </c>
      <c r="AH591" s="5">
        <f t="shared" si="298"/>
        <v>0</v>
      </c>
      <c r="AJ591" s="40" t="e">
        <f>#REF!</f>
        <v>#REF!</v>
      </c>
    </row>
    <row r="592" spans="1:36">
      <c r="A592" s="5">
        <f t="shared" si="288"/>
        <v>0</v>
      </c>
      <c r="B592" s="5">
        <f t="shared" si="289"/>
        <v>191</v>
      </c>
      <c r="C592" s="5" t="e">
        <f t="shared" si="290"/>
        <v>#N/A</v>
      </c>
      <c r="D592" s="5" t="e">
        <f t="shared" si="291"/>
        <v>#N/A</v>
      </c>
      <c r="E592" s="5">
        <f t="shared" si="292"/>
        <v>0</v>
      </c>
      <c r="F592" s="5" t="e">
        <f t="shared" si="293"/>
        <v>#N/A</v>
      </c>
      <c r="G592" s="5" t="e">
        <f t="shared" si="294"/>
        <v>#N/A</v>
      </c>
      <c r="H592" s="5">
        <f t="shared" si="295"/>
        <v>0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5">
        <f>'Match Score and Team Input'!D192</f>
        <v>0</v>
      </c>
      <c r="AB592" s="5">
        <v>191</v>
      </c>
      <c r="AC592" s="5" t="e">
        <f t="shared" ref="AC592:AH592" si="299">AC392</f>
        <v>#N/A</v>
      </c>
      <c r="AD592" s="5" t="e">
        <f t="shared" si="299"/>
        <v>#N/A</v>
      </c>
      <c r="AE592" s="5">
        <f t="shared" si="299"/>
        <v>0</v>
      </c>
      <c r="AF592" s="5" t="e">
        <f t="shared" si="299"/>
        <v>#N/A</v>
      </c>
      <c r="AG592" s="5" t="e">
        <f t="shared" si="299"/>
        <v>#N/A</v>
      </c>
      <c r="AH592" s="5">
        <f t="shared" si="299"/>
        <v>0</v>
      </c>
      <c r="AJ592" s="40" t="e">
        <f>#REF!</f>
        <v>#REF!</v>
      </c>
    </row>
    <row r="593" spans="1:36">
      <c r="A593" s="5">
        <f t="shared" si="288"/>
        <v>0</v>
      </c>
      <c r="B593" s="5">
        <f t="shared" si="289"/>
        <v>192</v>
      </c>
      <c r="C593" s="5" t="e">
        <f t="shared" si="290"/>
        <v>#N/A</v>
      </c>
      <c r="D593" s="5" t="e">
        <f t="shared" si="291"/>
        <v>#N/A</v>
      </c>
      <c r="E593" s="5">
        <f t="shared" si="292"/>
        <v>0</v>
      </c>
      <c r="F593" s="5" t="e">
        <f t="shared" si="293"/>
        <v>#N/A</v>
      </c>
      <c r="G593" s="5" t="e">
        <f t="shared" si="294"/>
        <v>#N/A</v>
      </c>
      <c r="H593" s="5">
        <f t="shared" si="295"/>
        <v>0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5">
        <f>'Match Score and Team Input'!D193</f>
        <v>0</v>
      </c>
      <c r="AB593" s="5">
        <v>192</v>
      </c>
      <c r="AC593" s="5" t="e">
        <f t="shared" ref="AC593:AH593" si="300">AC393</f>
        <v>#N/A</v>
      </c>
      <c r="AD593" s="5" t="e">
        <f t="shared" si="300"/>
        <v>#N/A</v>
      </c>
      <c r="AE593" s="5">
        <f t="shared" si="300"/>
        <v>0</v>
      </c>
      <c r="AF593" s="5" t="e">
        <f t="shared" si="300"/>
        <v>#N/A</v>
      </c>
      <c r="AG593" s="5" t="e">
        <f t="shared" si="300"/>
        <v>#N/A</v>
      </c>
      <c r="AH593" s="5">
        <f t="shared" si="300"/>
        <v>0</v>
      </c>
      <c r="AJ593" s="40" t="e">
        <f>#REF!</f>
        <v>#REF!</v>
      </c>
    </row>
    <row r="594" spans="1:36">
      <c r="A594" s="5">
        <f t="shared" si="288"/>
        <v>0</v>
      </c>
      <c r="B594" s="5">
        <f t="shared" si="289"/>
        <v>193</v>
      </c>
      <c r="C594" s="5" t="e">
        <f t="shared" si="290"/>
        <v>#N/A</v>
      </c>
      <c r="D594" s="5" t="e">
        <f t="shared" si="291"/>
        <v>#N/A</v>
      </c>
      <c r="E594" s="5">
        <f t="shared" si="292"/>
        <v>0</v>
      </c>
      <c r="F594" s="5" t="e">
        <f t="shared" si="293"/>
        <v>#N/A</v>
      </c>
      <c r="G594" s="5" t="e">
        <f t="shared" si="294"/>
        <v>#N/A</v>
      </c>
      <c r="H594" s="5">
        <f t="shared" si="295"/>
        <v>0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5">
        <f>'Match Score and Team Input'!D194</f>
        <v>0</v>
      </c>
      <c r="AB594" s="5">
        <v>193</v>
      </c>
      <c r="AC594" s="5" t="e">
        <f t="shared" ref="AC594:AH594" si="301">AC394</f>
        <v>#N/A</v>
      </c>
      <c r="AD594" s="5" t="e">
        <f t="shared" si="301"/>
        <v>#N/A</v>
      </c>
      <c r="AE594" s="5">
        <f t="shared" si="301"/>
        <v>0</v>
      </c>
      <c r="AF594" s="5" t="e">
        <f t="shared" si="301"/>
        <v>#N/A</v>
      </c>
      <c r="AG594" s="5" t="e">
        <f t="shared" si="301"/>
        <v>#N/A</v>
      </c>
      <c r="AH594" s="5">
        <f t="shared" si="301"/>
        <v>0</v>
      </c>
      <c r="AJ594" s="40" t="e">
        <f>#REF!</f>
        <v>#REF!</v>
      </c>
    </row>
    <row r="595" spans="1:36">
      <c r="A595" s="5">
        <f t="shared" si="288"/>
        <v>0</v>
      </c>
      <c r="B595" s="5">
        <f t="shared" si="289"/>
        <v>194</v>
      </c>
      <c r="C595" s="5" t="e">
        <f t="shared" si="290"/>
        <v>#N/A</v>
      </c>
      <c r="D595" s="5" t="e">
        <f t="shared" si="291"/>
        <v>#N/A</v>
      </c>
      <c r="E595" s="5">
        <f t="shared" si="292"/>
        <v>0</v>
      </c>
      <c r="F595" s="5" t="e">
        <f t="shared" si="293"/>
        <v>#N/A</v>
      </c>
      <c r="G595" s="5" t="e">
        <f t="shared" si="294"/>
        <v>#N/A</v>
      </c>
      <c r="H595" s="5">
        <f t="shared" si="295"/>
        <v>0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5">
        <f>'Match Score and Team Input'!D195</f>
        <v>0</v>
      </c>
      <c r="AB595" s="5">
        <v>194</v>
      </c>
      <c r="AC595" s="5" t="e">
        <f t="shared" ref="AC595:AH595" si="302">AC395</f>
        <v>#N/A</v>
      </c>
      <c r="AD595" s="5" t="e">
        <f t="shared" si="302"/>
        <v>#N/A</v>
      </c>
      <c r="AE595" s="5">
        <f t="shared" si="302"/>
        <v>0</v>
      </c>
      <c r="AF595" s="5" t="e">
        <f t="shared" si="302"/>
        <v>#N/A</v>
      </c>
      <c r="AG595" s="5" t="e">
        <f t="shared" si="302"/>
        <v>#N/A</v>
      </c>
      <c r="AH595" s="5">
        <f t="shared" si="302"/>
        <v>0</v>
      </c>
      <c r="AJ595" s="40" t="e">
        <f>#REF!</f>
        <v>#REF!</v>
      </c>
    </row>
    <row r="596" spans="1:36">
      <c r="A596" s="5">
        <f t="shared" si="288"/>
        <v>0</v>
      </c>
      <c r="B596" s="5">
        <f t="shared" si="289"/>
        <v>195</v>
      </c>
      <c r="C596" s="5" t="e">
        <f t="shared" si="290"/>
        <v>#N/A</v>
      </c>
      <c r="D596" s="5" t="e">
        <f t="shared" si="291"/>
        <v>#N/A</v>
      </c>
      <c r="E596" s="5">
        <f t="shared" si="292"/>
        <v>0</v>
      </c>
      <c r="F596" s="5" t="e">
        <f t="shared" si="293"/>
        <v>#N/A</v>
      </c>
      <c r="G596" s="5" t="e">
        <f t="shared" si="294"/>
        <v>#N/A</v>
      </c>
      <c r="H596" s="5">
        <f t="shared" si="295"/>
        <v>0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5">
        <f>'Match Score and Team Input'!D196</f>
        <v>0</v>
      </c>
      <c r="AB596" s="5">
        <v>195</v>
      </c>
      <c r="AC596" s="5" t="e">
        <f t="shared" ref="AC596:AH596" si="303">AC396</f>
        <v>#N/A</v>
      </c>
      <c r="AD596" s="5" t="e">
        <f t="shared" si="303"/>
        <v>#N/A</v>
      </c>
      <c r="AE596" s="5">
        <f t="shared" si="303"/>
        <v>0</v>
      </c>
      <c r="AF596" s="5" t="e">
        <f t="shared" si="303"/>
        <v>#N/A</v>
      </c>
      <c r="AG596" s="5" t="e">
        <f t="shared" si="303"/>
        <v>#N/A</v>
      </c>
      <c r="AH596" s="5">
        <f t="shared" si="303"/>
        <v>0</v>
      </c>
      <c r="AJ596" s="40" t="e">
        <f>#REF!</f>
        <v>#REF!</v>
      </c>
    </row>
    <row r="597" spans="1:36">
      <c r="A597" s="5">
        <f t="shared" si="288"/>
        <v>0</v>
      </c>
      <c r="B597" s="5">
        <f t="shared" si="289"/>
        <v>196</v>
      </c>
      <c r="C597" s="5" t="e">
        <f t="shared" si="290"/>
        <v>#N/A</v>
      </c>
      <c r="D597" s="5" t="e">
        <f t="shared" si="291"/>
        <v>#N/A</v>
      </c>
      <c r="E597" s="5">
        <f t="shared" si="292"/>
        <v>0</v>
      </c>
      <c r="F597" s="5" t="e">
        <f t="shared" si="293"/>
        <v>#N/A</v>
      </c>
      <c r="G597" s="5" t="e">
        <f t="shared" si="294"/>
        <v>#N/A</v>
      </c>
      <c r="H597" s="5">
        <f t="shared" si="295"/>
        <v>0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5">
        <f>'Match Score and Team Input'!D197</f>
        <v>0</v>
      </c>
      <c r="AB597" s="5">
        <v>196</v>
      </c>
      <c r="AC597" s="5" t="e">
        <f t="shared" ref="AC597:AH597" si="304">AC397</f>
        <v>#N/A</v>
      </c>
      <c r="AD597" s="5" t="e">
        <f t="shared" si="304"/>
        <v>#N/A</v>
      </c>
      <c r="AE597" s="5">
        <f t="shared" si="304"/>
        <v>0</v>
      </c>
      <c r="AF597" s="5" t="e">
        <f t="shared" si="304"/>
        <v>#N/A</v>
      </c>
      <c r="AG597" s="5" t="e">
        <f t="shared" si="304"/>
        <v>#N/A</v>
      </c>
      <c r="AH597" s="5">
        <f t="shared" si="304"/>
        <v>0</v>
      </c>
      <c r="AJ597" s="40" t="e">
        <f>#REF!</f>
        <v>#REF!</v>
      </c>
    </row>
    <row r="598" spans="1:36">
      <c r="A598" s="5">
        <f t="shared" si="288"/>
        <v>0</v>
      </c>
      <c r="B598" s="5">
        <f t="shared" si="289"/>
        <v>197</v>
      </c>
      <c r="C598" s="5" t="e">
        <f t="shared" si="290"/>
        <v>#N/A</v>
      </c>
      <c r="D598" s="5" t="e">
        <f t="shared" si="291"/>
        <v>#N/A</v>
      </c>
      <c r="E598" s="5">
        <f t="shared" si="292"/>
        <v>0</v>
      </c>
      <c r="F598" s="5" t="e">
        <f t="shared" si="293"/>
        <v>#N/A</v>
      </c>
      <c r="G598" s="5" t="e">
        <f t="shared" si="294"/>
        <v>#N/A</v>
      </c>
      <c r="H598" s="5">
        <f t="shared" si="295"/>
        <v>0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5">
        <f>'Match Score and Team Input'!D198</f>
        <v>0</v>
      </c>
      <c r="AB598" s="5">
        <v>197</v>
      </c>
      <c r="AC598" s="5" t="e">
        <f t="shared" ref="AC598:AH598" si="305">AC398</f>
        <v>#N/A</v>
      </c>
      <c r="AD598" s="5" t="e">
        <f t="shared" si="305"/>
        <v>#N/A</v>
      </c>
      <c r="AE598" s="5">
        <f t="shared" si="305"/>
        <v>0</v>
      </c>
      <c r="AF598" s="5" t="e">
        <f t="shared" si="305"/>
        <v>#N/A</v>
      </c>
      <c r="AG598" s="5" t="e">
        <f t="shared" si="305"/>
        <v>#N/A</v>
      </c>
      <c r="AH598" s="5">
        <f t="shared" si="305"/>
        <v>0</v>
      </c>
      <c r="AJ598" s="40" t="e">
        <f>#REF!</f>
        <v>#REF!</v>
      </c>
    </row>
    <row r="599" spans="1:36">
      <c r="A599" s="5">
        <f t="shared" si="288"/>
        <v>0</v>
      </c>
      <c r="B599" s="5">
        <f t="shared" si="289"/>
        <v>198</v>
      </c>
      <c r="C599" s="5" t="e">
        <f t="shared" si="290"/>
        <v>#N/A</v>
      </c>
      <c r="D599" s="5" t="e">
        <f t="shared" si="291"/>
        <v>#N/A</v>
      </c>
      <c r="E599" s="5">
        <f t="shared" si="292"/>
        <v>0</v>
      </c>
      <c r="F599" s="5" t="e">
        <f t="shared" si="293"/>
        <v>#N/A</v>
      </c>
      <c r="G599" s="5" t="e">
        <f t="shared" si="294"/>
        <v>#N/A</v>
      </c>
      <c r="H599" s="5">
        <f t="shared" si="295"/>
        <v>0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5">
        <f>'Match Score and Team Input'!D199</f>
        <v>0</v>
      </c>
      <c r="AB599" s="5">
        <v>198</v>
      </c>
      <c r="AC599" s="5" t="e">
        <f t="shared" ref="AC599:AH599" si="306">AC399</f>
        <v>#N/A</v>
      </c>
      <c r="AD599" s="5" t="e">
        <f t="shared" si="306"/>
        <v>#N/A</v>
      </c>
      <c r="AE599" s="5">
        <f t="shared" si="306"/>
        <v>0</v>
      </c>
      <c r="AF599" s="5" t="e">
        <f t="shared" si="306"/>
        <v>#N/A</v>
      </c>
      <c r="AG599" s="5" t="e">
        <f t="shared" si="306"/>
        <v>#N/A</v>
      </c>
      <c r="AH599" s="5">
        <f t="shared" si="306"/>
        <v>0</v>
      </c>
      <c r="AJ599" s="40" t="e">
        <f>#REF!</f>
        <v>#REF!</v>
      </c>
    </row>
    <row r="600" spans="1:36">
      <c r="A600" s="5">
        <f t="shared" si="288"/>
        <v>0</v>
      </c>
      <c r="B600" s="5">
        <f t="shared" si="289"/>
        <v>199</v>
      </c>
      <c r="C600" s="5" t="e">
        <f t="shared" si="290"/>
        <v>#N/A</v>
      </c>
      <c r="D600" s="5" t="e">
        <f t="shared" si="291"/>
        <v>#N/A</v>
      </c>
      <c r="E600" s="5">
        <f t="shared" si="292"/>
        <v>0</v>
      </c>
      <c r="F600" s="5" t="e">
        <f t="shared" si="293"/>
        <v>#N/A</v>
      </c>
      <c r="G600" s="5" t="e">
        <f t="shared" si="294"/>
        <v>#N/A</v>
      </c>
      <c r="H600" s="5">
        <f t="shared" si="295"/>
        <v>0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5">
        <f>'Match Score and Team Input'!D200</f>
        <v>0</v>
      </c>
      <c r="AB600" s="5">
        <v>199</v>
      </c>
      <c r="AC600" s="5" t="e">
        <f t="shared" ref="AC600:AH600" si="307">AC400</f>
        <v>#N/A</v>
      </c>
      <c r="AD600" s="5" t="e">
        <f t="shared" si="307"/>
        <v>#N/A</v>
      </c>
      <c r="AE600" s="5">
        <f t="shared" si="307"/>
        <v>0</v>
      </c>
      <c r="AF600" s="5" t="e">
        <f t="shared" si="307"/>
        <v>#N/A</v>
      </c>
      <c r="AG600" s="5" t="e">
        <f t="shared" si="307"/>
        <v>#N/A</v>
      </c>
      <c r="AH600" s="5">
        <f t="shared" si="307"/>
        <v>0</v>
      </c>
      <c r="AJ600" s="40" t="e">
        <f>#REF!</f>
        <v>#REF!</v>
      </c>
    </row>
    <row r="601" spans="1:36">
      <c r="A601" s="5">
        <f t="shared" si="288"/>
        <v>0</v>
      </c>
      <c r="B601" s="5">
        <f t="shared" si="289"/>
        <v>200</v>
      </c>
      <c r="C601" s="5" t="e">
        <f t="shared" si="290"/>
        <v>#N/A</v>
      </c>
      <c r="D601" s="5" t="e">
        <f t="shared" si="291"/>
        <v>#N/A</v>
      </c>
      <c r="E601" s="5">
        <f t="shared" si="292"/>
        <v>0</v>
      </c>
      <c r="F601" s="5" t="e">
        <f t="shared" si="293"/>
        <v>#N/A</v>
      </c>
      <c r="G601" s="5" t="e">
        <f t="shared" si="294"/>
        <v>#N/A</v>
      </c>
      <c r="H601" s="5">
        <f t="shared" si="295"/>
        <v>0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5">
        <f>'Match Score and Team Input'!D201</f>
        <v>0</v>
      </c>
      <c r="AB601" s="5">
        <v>200</v>
      </c>
      <c r="AC601" s="5" t="e">
        <f t="shared" ref="AC601:AH601" si="308">AC401</f>
        <v>#N/A</v>
      </c>
      <c r="AD601" s="5" t="e">
        <f t="shared" si="308"/>
        <v>#N/A</v>
      </c>
      <c r="AE601" s="5">
        <f t="shared" si="308"/>
        <v>0</v>
      </c>
      <c r="AF601" s="5" t="e">
        <f t="shared" si="308"/>
        <v>#N/A</v>
      </c>
      <c r="AG601" s="5" t="e">
        <f t="shared" si="308"/>
        <v>#N/A</v>
      </c>
      <c r="AH601" s="5">
        <f t="shared" si="308"/>
        <v>0</v>
      </c>
      <c r="AJ601" s="40" t="e">
        <f>#REF!</f>
        <v>#REF!</v>
      </c>
    </row>
    <row r="602" spans="1:36">
      <c r="A602" s="5">
        <f t="shared" si="288"/>
        <v>1218</v>
      </c>
      <c r="B602" s="5">
        <f t="shared" si="289"/>
        <v>1</v>
      </c>
      <c r="C602" s="5">
        <f t="shared" si="290"/>
        <v>-14.150326797385617</v>
      </c>
      <c r="D602" s="5">
        <f t="shared" si="291"/>
        <v>37.81808278867102</v>
      </c>
      <c r="E602" s="5">
        <f t="shared" si="292"/>
        <v>0</v>
      </c>
      <c r="F602" s="5">
        <f t="shared" si="293"/>
        <v>-6.8518518518518547</v>
      </c>
      <c r="G602" s="5">
        <f t="shared" si="294"/>
        <v>-31.296296296296305</v>
      </c>
      <c r="H602" s="5">
        <f t="shared" si="295"/>
        <v>0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9">
        <f>'Match Score and Team Input'!E2</f>
        <v>1218</v>
      </c>
      <c r="AB602" s="9">
        <v>1</v>
      </c>
      <c r="AC602" s="9">
        <f>'Auto Calculation'!O2</f>
        <v>-14.150326797385617</v>
      </c>
      <c r="AD602" s="9">
        <f>'TeleOp Calculation'!O2</f>
        <v>37.81808278867102</v>
      </c>
      <c r="AE602" s="9">
        <f>'Foul Calculation'!O2</f>
        <v>0</v>
      </c>
      <c r="AF602" s="9">
        <f>'Auto Calculation'!P2</f>
        <v>-6.8518518518518547</v>
      </c>
      <c r="AG602" s="9">
        <f>'TeleOp Calculation'!P2</f>
        <v>-31.296296296296305</v>
      </c>
      <c r="AH602" s="9">
        <f>'Foul Calculation'!P2</f>
        <v>0</v>
      </c>
    </row>
    <row r="603" spans="1:36">
      <c r="A603" s="5">
        <f t="shared" si="288"/>
        <v>50</v>
      </c>
      <c r="B603" s="5">
        <f t="shared" si="289"/>
        <v>2</v>
      </c>
      <c r="C603" s="5">
        <f t="shared" si="290"/>
        <v>5.8496732026143832</v>
      </c>
      <c r="D603" s="5">
        <f t="shared" si="291"/>
        <v>46.81808278867102</v>
      </c>
      <c r="E603" s="5">
        <f t="shared" si="292"/>
        <v>0</v>
      </c>
      <c r="F603" s="5">
        <f t="shared" si="293"/>
        <v>-6.8518518518518547</v>
      </c>
      <c r="G603" s="5">
        <f t="shared" si="294"/>
        <v>-1.2962962962963047</v>
      </c>
      <c r="H603" s="5">
        <f t="shared" si="295"/>
        <v>90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9">
        <f>'Match Score and Team Input'!K3</f>
        <v>50</v>
      </c>
      <c r="AB603" s="9">
        <v>2</v>
      </c>
      <c r="AC603" s="9">
        <f>'Auto Calculation'!O3</f>
        <v>5.8496732026143832</v>
      </c>
      <c r="AD603" s="9">
        <f>'TeleOp Calculation'!O3</f>
        <v>46.81808278867102</v>
      </c>
      <c r="AE603" s="9">
        <f>'Foul Calculation'!O3</f>
        <v>0</v>
      </c>
      <c r="AF603" s="9">
        <f>'Auto Calculation'!P3</f>
        <v>-6.8518518518518547</v>
      </c>
      <c r="AG603" s="9">
        <f>'TeleOp Calculation'!P3</f>
        <v>-1.2962962962963047</v>
      </c>
      <c r="AH603" s="9">
        <f>'Foul Calculation'!P3</f>
        <v>90</v>
      </c>
    </row>
    <row r="604" spans="1:36">
      <c r="A604" s="5">
        <f t="shared" si="288"/>
        <v>1318</v>
      </c>
      <c r="B604" s="5">
        <f t="shared" si="289"/>
        <v>3</v>
      </c>
      <c r="C604" s="5">
        <f t="shared" si="290"/>
        <v>26.996732026143789</v>
      </c>
      <c r="D604" s="5">
        <f t="shared" si="291"/>
        <v>61.419389978213502</v>
      </c>
      <c r="E604" s="5">
        <f t="shared" si="292"/>
        <v>0</v>
      </c>
      <c r="F604" s="5">
        <f t="shared" si="293"/>
        <v>-6.8518518518518547</v>
      </c>
      <c r="G604" s="5">
        <f t="shared" si="294"/>
        <v>-81.296296296296305</v>
      </c>
      <c r="H604" s="5">
        <f t="shared" si="295"/>
        <v>0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9">
        <f>'Match Score and Team Input'!E4</f>
        <v>1318</v>
      </c>
      <c r="AB604" s="9">
        <v>3</v>
      </c>
      <c r="AC604" s="9">
        <f>'Auto Calculation'!O4</f>
        <v>26.996732026143789</v>
      </c>
      <c r="AD604" s="9">
        <f>'TeleOp Calculation'!O4</f>
        <v>61.419389978213502</v>
      </c>
      <c r="AE604" s="9">
        <f>'Foul Calculation'!O4</f>
        <v>0</v>
      </c>
      <c r="AF604" s="9">
        <f>'Auto Calculation'!P4</f>
        <v>-6.8518518518518547</v>
      </c>
      <c r="AG604" s="9">
        <f>'TeleOp Calculation'!P4</f>
        <v>-81.296296296296305</v>
      </c>
      <c r="AH604" s="9">
        <f>'Foul Calculation'!P4</f>
        <v>0</v>
      </c>
    </row>
    <row r="605" spans="1:36">
      <c r="A605" s="5">
        <f t="shared" si="288"/>
        <v>70</v>
      </c>
      <c r="B605" s="5">
        <f t="shared" si="289"/>
        <v>4</v>
      </c>
      <c r="C605" s="5">
        <f t="shared" si="290"/>
        <v>-14.602106227106233</v>
      </c>
      <c r="D605" s="5">
        <f t="shared" si="291"/>
        <v>9.0979853479853432</v>
      </c>
      <c r="E605" s="5">
        <f t="shared" si="292"/>
        <v>0</v>
      </c>
      <c r="F605" s="5">
        <f t="shared" si="293"/>
        <v>-13.003267973856211</v>
      </c>
      <c r="G605" s="5">
        <f t="shared" si="294"/>
        <v>-37.580610021786498</v>
      </c>
      <c r="H605" s="5">
        <f t="shared" si="295"/>
        <v>0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9">
        <f>'Match Score and Team Input'!K5</f>
        <v>70</v>
      </c>
      <c r="AB605" s="9">
        <v>4</v>
      </c>
      <c r="AC605" s="9">
        <f>'Auto Calculation'!O5</f>
        <v>-14.602106227106233</v>
      </c>
      <c r="AD605" s="9">
        <f>'TeleOp Calculation'!O5</f>
        <v>9.0979853479853432</v>
      </c>
      <c r="AE605" s="9">
        <f>'Foul Calculation'!O5</f>
        <v>0</v>
      </c>
      <c r="AF605" s="9">
        <f>'Auto Calculation'!P5</f>
        <v>-13.003267973856211</v>
      </c>
      <c r="AG605" s="9">
        <f>'TeleOp Calculation'!P5</f>
        <v>-37.580610021786498</v>
      </c>
      <c r="AH605" s="9">
        <f>'Foul Calculation'!P5</f>
        <v>0</v>
      </c>
    </row>
    <row r="606" spans="1:36">
      <c r="A606" s="5">
        <f t="shared" si="288"/>
        <v>1310</v>
      </c>
      <c r="B606" s="5">
        <f t="shared" si="289"/>
        <v>5</v>
      </c>
      <c r="C606" s="5">
        <f t="shared" si="290"/>
        <v>20.397893772893767</v>
      </c>
      <c r="D606" s="5">
        <f t="shared" si="291"/>
        <v>-3.9020146520146568</v>
      </c>
      <c r="E606" s="5">
        <f t="shared" si="292"/>
        <v>0</v>
      </c>
      <c r="F606" s="5">
        <f t="shared" si="293"/>
        <v>-13.003267973856211</v>
      </c>
      <c r="G606" s="5">
        <f t="shared" si="294"/>
        <v>12.419389978213502</v>
      </c>
      <c r="H606" s="5">
        <f t="shared" si="295"/>
        <v>50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9">
        <f>'Match Score and Team Input'!E6</f>
        <v>1310</v>
      </c>
      <c r="AB606" s="9">
        <v>5</v>
      </c>
      <c r="AC606" s="9">
        <f>'Auto Calculation'!O6</f>
        <v>20.397893772893767</v>
      </c>
      <c r="AD606" s="9">
        <f>'TeleOp Calculation'!O6</f>
        <v>-3.9020146520146568</v>
      </c>
      <c r="AE606" s="9">
        <f>'Foul Calculation'!O6</f>
        <v>0</v>
      </c>
      <c r="AF606" s="9">
        <f>'Auto Calculation'!P6</f>
        <v>-13.003267973856211</v>
      </c>
      <c r="AG606" s="9">
        <f>'TeleOp Calculation'!P6</f>
        <v>12.419389978213502</v>
      </c>
      <c r="AH606" s="9">
        <f>'Foul Calculation'!P6</f>
        <v>50</v>
      </c>
    </row>
    <row r="607" spans="1:36">
      <c r="A607" s="5">
        <f t="shared" si="288"/>
        <v>973</v>
      </c>
      <c r="B607" s="5">
        <f t="shared" si="289"/>
        <v>6</v>
      </c>
      <c r="C607" s="5">
        <f t="shared" si="290"/>
        <v>13.148148148148145</v>
      </c>
      <c r="D607" s="5">
        <f t="shared" si="291"/>
        <v>8.7037037037036953</v>
      </c>
      <c r="E607" s="5">
        <f t="shared" si="292"/>
        <v>50</v>
      </c>
      <c r="F607" s="5">
        <f t="shared" si="293"/>
        <v>19.439393939393945</v>
      </c>
      <c r="G607" s="5">
        <f t="shared" si="294"/>
        <v>58.850649350649348</v>
      </c>
      <c r="H607" s="5">
        <f t="shared" si="295"/>
        <v>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9">
        <f>'Match Score and Team Input'!E7</f>
        <v>973</v>
      </c>
      <c r="AB607" s="9">
        <v>6</v>
      </c>
      <c r="AC607" s="9">
        <f>'Auto Calculation'!O7</f>
        <v>13.148148148148145</v>
      </c>
      <c r="AD607" s="9">
        <f>'TeleOp Calculation'!O7</f>
        <v>8.7037037037036953</v>
      </c>
      <c r="AE607" s="9">
        <f>'Foul Calculation'!O7</f>
        <v>50</v>
      </c>
      <c r="AF607" s="9">
        <f>'Auto Calculation'!P7</f>
        <v>19.439393939393945</v>
      </c>
      <c r="AG607" s="9">
        <f>'TeleOp Calculation'!P7</f>
        <v>58.850649350649348</v>
      </c>
      <c r="AH607" s="9">
        <f>'Foul Calculation'!P7</f>
        <v>0</v>
      </c>
    </row>
    <row r="608" spans="1:36">
      <c r="A608" s="5">
        <f t="shared" si="288"/>
        <v>188</v>
      </c>
      <c r="B608" s="5">
        <f t="shared" si="289"/>
        <v>7</v>
      </c>
      <c r="C608" s="5">
        <f t="shared" si="290"/>
        <v>9.3264652014651972</v>
      </c>
      <c r="D608" s="5">
        <f t="shared" si="291"/>
        <v>15.383699633699635</v>
      </c>
      <c r="E608" s="5">
        <f t="shared" si="292"/>
        <v>0</v>
      </c>
      <c r="F608" s="5">
        <f t="shared" si="293"/>
        <v>-13.003267973856211</v>
      </c>
      <c r="G608" s="5">
        <f t="shared" si="294"/>
        <v>-28.580610021786498</v>
      </c>
      <c r="H608" s="5">
        <f t="shared" si="295"/>
        <v>0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9">
        <f>'Match Score and Team Input'!E8</f>
        <v>188</v>
      </c>
      <c r="AB608" s="9">
        <v>7</v>
      </c>
      <c r="AC608" s="9">
        <f>'Auto Calculation'!O8</f>
        <v>9.3264652014651972</v>
      </c>
      <c r="AD608" s="9">
        <f>'TeleOp Calculation'!O8</f>
        <v>15.383699633699635</v>
      </c>
      <c r="AE608" s="9">
        <f>'Foul Calculation'!O8</f>
        <v>0</v>
      </c>
      <c r="AF608" s="9">
        <f>'Auto Calculation'!P8</f>
        <v>-13.003267973856211</v>
      </c>
      <c r="AG608" s="9">
        <f>'TeleOp Calculation'!P8</f>
        <v>-28.580610021786498</v>
      </c>
      <c r="AH608" s="9">
        <f>'Foul Calculation'!P8</f>
        <v>0</v>
      </c>
    </row>
    <row r="609" spans="1:34">
      <c r="A609" s="5">
        <f t="shared" si="288"/>
        <v>973</v>
      </c>
      <c r="B609" s="5">
        <f t="shared" si="289"/>
        <v>8</v>
      </c>
      <c r="C609" s="5">
        <f t="shared" si="290"/>
        <v>-6.8518518518518547</v>
      </c>
      <c r="D609" s="5">
        <f t="shared" si="291"/>
        <v>-21.296296296296305</v>
      </c>
      <c r="E609" s="5">
        <f t="shared" si="292"/>
        <v>0</v>
      </c>
      <c r="F609" s="5">
        <f t="shared" si="293"/>
        <v>19.628205128205131</v>
      </c>
      <c r="G609" s="5">
        <f t="shared" si="294"/>
        <v>19.214285714285722</v>
      </c>
      <c r="H609" s="5">
        <f t="shared" si="295"/>
        <v>0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9">
        <f>'Match Score and Team Input'!E9</f>
        <v>973</v>
      </c>
      <c r="AB609" s="9">
        <v>8</v>
      </c>
      <c r="AC609" s="9">
        <f>'Auto Calculation'!O9</f>
        <v>-6.8518518518518547</v>
      </c>
      <c r="AD609" s="9">
        <f>'TeleOp Calculation'!O9</f>
        <v>-21.296296296296305</v>
      </c>
      <c r="AE609" s="9">
        <f>'Foul Calculation'!O9</f>
        <v>0</v>
      </c>
      <c r="AF609" s="9">
        <f>'Auto Calculation'!P9</f>
        <v>19.628205128205131</v>
      </c>
      <c r="AG609" s="9">
        <f>'TeleOp Calculation'!P9</f>
        <v>19.214285714285722</v>
      </c>
      <c r="AH609" s="9">
        <f>'Foul Calculation'!P9</f>
        <v>0</v>
      </c>
    </row>
    <row r="610" spans="1:34">
      <c r="A610" s="5">
        <f t="shared" si="288"/>
        <v>3310</v>
      </c>
      <c r="B610" s="5">
        <f t="shared" si="289"/>
        <v>9</v>
      </c>
      <c r="C610" s="5">
        <f t="shared" si="290"/>
        <v>-18.644688644688642</v>
      </c>
      <c r="D610" s="5">
        <f t="shared" si="291"/>
        <v>33.525641025641022</v>
      </c>
      <c r="E610" s="5">
        <f t="shared" si="292"/>
        <v>20</v>
      </c>
      <c r="F610" s="5">
        <f t="shared" si="293"/>
        <v>-10.673534798534803</v>
      </c>
      <c r="G610" s="5">
        <f t="shared" si="294"/>
        <v>35.383699633699635</v>
      </c>
      <c r="H610" s="5">
        <f t="shared" si="295"/>
        <v>0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9">
        <f>'Match Score and Team Input'!E10</f>
        <v>3310</v>
      </c>
      <c r="AB610" s="9">
        <v>9</v>
      </c>
      <c r="AC610" s="9">
        <f>'Auto Calculation'!O10</f>
        <v>-18.644688644688642</v>
      </c>
      <c r="AD610" s="9">
        <f>'TeleOp Calculation'!O10</f>
        <v>33.525641025641022</v>
      </c>
      <c r="AE610" s="9">
        <f>'Foul Calculation'!O10</f>
        <v>20</v>
      </c>
      <c r="AF610" s="9">
        <f>'Auto Calculation'!P10</f>
        <v>-10.673534798534803</v>
      </c>
      <c r="AG610" s="9">
        <f>'TeleOp Calculation'!P10</f>
        <v>35.383699633699635</v>
      </c>
      <c r="AH610" s="9">
        <f>'Foul Calculation'!P10</f>
        <v>0</v>
      </c>
    </row>
    <row r="611" spans="1:34">
      <c r="A611" s="5">
        <f t="shared" si="288"/>
        <v>836</v>
      </c>
      <c r="B611" s="5">
        <f t="shared" si="289"/>
        <v>10</v>
      </c>
      <c r="C611" s="5">
        <f t="shared" si="290"/>
        <v>-10.805555555555557</v>
      </c>
      <c r="D611" s="5">
        <f t="shared" si="291"/>
        <v>2.5277777777777857</v>
      </c>
      <c r="E611" s="5">
        <f t="shared" si="292"/>
        <v>50</v>
      </c>
      <c r="F611" s="5">
        <f t="shared" si="293"/>
        <v>7.5359477124183059</v>
      </c>
      <c r="G611" s="5">
        <f t="shared" si="294"/>
        <v>-22.75054466230938</v>
      </c>
      <c r="H611" s="5">
        <f t="shared" si="295"/>
        <v>0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9">
        <f>'Match Score and Team Input'!E11</f>
        <v>836</v>
      </c>
      <c r="AB611" s="9">
        <v>10</v>
      </c>
      <c r="AC611" s="9">
        <f>'Auto Calculation'!O11</f>
        <v>-10.805555555555557</v>
      </c>
      <c r="AD611" s="9">
        <f>'TeleOp Calculation'!O11</f>
        <v>2.5277777777777857</v>
      </c>
      <c r="AE611" s="9">
        <f>'Foul Calculation'!O11</f>
        <v>50</v>
      </c>
      <c r="AF611" s="9">
        <f>'Auto Calculation'!P11</f>
        <v>7.5359477124183059</v>
      </c>
      <c r="AG611" s="9">
        <f>'TeleOp Calculation'!P11</f>
        <v>-22.75054466230938</v>
      </c>
      <c r="AH611" s="9">
        <f>'Foul Calculation'!P11</f>
        <v>0</v>
      </c>
    </row>
    <row r="612" spans="1:34">
      <c r="A612" s="5">
        <f t="shared" si="288"/>
        <v>973</v>
      </c>
      <c r="B612" s="5">
        <f t="shared" si="289"/>
        <v>11</v>
      </c>
      <c r="C612" s="5">
        <f t="shared" si="290"/>
        <v>-6.8518518518518547</v>
      </c>
      <c r="D612" s="5">
        <f t="shared" si="291"/>
        <v>-11.296296296296305</v>
      </c>
      <c r="E612" s="5">
        <f t="shared" si="292"/>
        <v>0</v>
      </c>
      <c r="F612" s="5">
        <f t="shared" si="293"/>
        <v>4.6573426573426531</v>
      </c>
      <c r="G612" s="5">
        <f t="shared" si="294"/>
        <v>-29.960372960372951</v>
      </c>
      <c r="H612" s="5">
        <f t="shared" si="295"/>
        <v>0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9">
        <f>'Match Score and Team Input'!E12</f>
        <v>973</v>
      </c>
      <c r="AB612" s="9">
        <v>11</v>
      </c>
      <c r="AC612" s="9">
        <f>'Auto Calculation'!O12</f>
        <v>-6.8518518518518547</v>
      </c>
      <c r="AD612" s="9">
        <f>'TeleOp Calculation'!O12</f>
        <v>-11.296296296296305</v>
      </c>
      <c r="AE612" s="9">
        <f>'Foul Calculation'!O12</f>
        <v>0</v>
      </c>
      <c r="AF612" s="9">
        <f>'Auto Calculation'!P12</f>
        <v>4.6573426573426531</v>
      </c>
      <c r="AG612" s="9">
        <f>'TeleOp Calculation'!P12</f>
        <v>-29.960372960372951</v>
      </c>
      <c r="AH612" s="9">
        <f>'Foul Calculation'!P12</f>
        <v>0</v>
      </c>
    </row>
    <row r="613" spans="1:34">
      <c r="A613" s="5">
        <f t="shared" si="288"/>
        <v>3310</v>
      </c>
      <c r="B613" s="5">
        <f t="shared" si="289"/>
        <v>12</v>
      </c>
      <c r="C613" s="5">
        <f t="shared" si="290"/>
        <v>-18.644688644688642</v>
      </c>
      <c r="D613" s="5">
        <f t="shared" si="291"/>
        <v>-25.474358974358978</v>
      </c>
      <c r="E613" s="5">
        <f t="shared" si="292"/>
        <v>0</v>
      </c>
      <c r="F613" s="5">
        <f t="shared" si="293"/>
        <v>8.4583333333333286</v>
      </c>
      <c r="G613" s="5">
        <f t="shared" si="294"/>
        <v>21.154761904761898</v>
      </c>
      <c r="H613" s="5">
        <f t="shared" si="295"/>
        <v>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9">
        <f>'Match Score and Team Input'!E13</f>
        <v>3310</v>
      </c>
      <c r="AB613" s="9">
        <v>12</v>
      </c>
      <c r="AC613" s="9">
        <f>'Auto Calculation'!O13</f>
        <v>-18.644688644688642</v>
      </c>
      <c r="AD613" s="9">
        <f>'TeleOp Calculation'!O13</f>
        <v>-25.474358974358978</v>
      </c>
      <c r="AE613" s="9">
        <f>'Foul Calculation'!O13</f>
        <v>0</v>
      </c>
      <c r="AF613" s="9">
        <f>'Auto Calculation'!P13</f>
        <v>8.4583333333333286</v>
      </c>
      <c r="AG613" s="9">
        <f>'TeleOp Calculation'!P13</f>
        <v>21.154761904761898</v>
      </c>
      <c r="AH613" s="9">
        <f>'Foul Calculation'!P13</f>
        <v>0</v>
      </c>
    </row>
    <row r="614" spans="1:34">
      <c r="A614" s="5">
        <f t="shared" si="288"/>
        <v>836</v>
      </c>
      <c r="B614" s="5">
        <f t="shared" si="289"/>
        <v>13</v>
      </c>
      <c r="C614" s="5">
        <f t="shared" si="290"/>
        <v>-5.8055555555555571</v>
      </c>
      <c r="D614" s="5">
        <f t="shared" si="291"/>
        <v>20.527777777777786</v>
      </c>
      <c r="E614" s="5">
        <f t="shared" si="292"/>
        <v>0</v>
      </c>
      <c r="F614" s="5">
        <f t="shared" si="293"/>
        <v>6.9967320261437891</v>
      </c>
      <c r="G614" s="5">
        <f t="shared" si="294"/>
        <v>31.419389978213502</v>
      </c>
      <c r="H614" s="5">
        <f t="shared" si="295"/>
        <v>0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9">
        <f>'Match Score and Team Input'!E14</f>
        <v>836</v>
      </c>
      <c r="AB614" s="9">
        <v>13</v>
      </c>
      <c r="AC614" s="9">
        <f>'Auto Calculation'!O14</f>
        <v>-5.8055555555555571</v>
      </c>
      <c r="AD614" s="9">
        <f>'TeleOp Calculation'!O14</f>
        <v>20.527777777777786</v>
      </c>
      <c r="AE614" s="9">
        <f>'Foul Calculation'!O14</f>
        <v>0</v>
      </c>
      <c r="AF614" s="9">
        <f>'Auto Calculation'!P14</f>
        <v>6.9967320261437891</v>
      </c>
      <c r="AG614" s="9">
        <f>'TeleOp Calculation'!P14</f>
        <v>31.419389978213502</v>
      </c>
      <c r="AH614" s="9">
        <f>'Foul Calculation'!P14</f>
        <v>0</v>
      </c>
    </row>
    <row r="615" spans="1:34">
      <c r="A615" s="5">
        <f t="shared" si="288"/>
        <v>973</v>
      </c>
      <c r="B615" s="5">
        <f t="shared" si="289"/>
        <v>14</v>
      </c>
      <c r="C615" s="5">
        <f t="shared" si="290"/>
        <v>-6.8518518518518547</v>
      </c>
      <c r="D615" s="5">
        <f t="shared" si="291"/>
        <v>67.703703703703695</v>
      </c>
      <c r="E615" s="5">
        <f t="shared" si="292"/>
        <v>0</v>
      </c>
      <c r="F615" s="5">
        <f t="shared" si="293"/>
        <v>15.106837606837608</v>
      </c>
      <c r="G615" s="5">
        <f t="shared" si="294"/>
        <v>40.309829059829056</v>
      </c>
      <c r="H615" s="5">
        <f t="shared" si="295"/>
        <v>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9">
        <f>'Match Score and Team Input'!E15</f>
        <v>973</v>
      </c>
      <c r="AB615" s="9">
        <v>14</v>
      </c>
      <c r="AC615" s="9">
        <f>'Auto Calculation'!O15</f>
        <v>-6.8518518518518547</v>
      </c>
      <c r="AD615" s="9">
        <f>'TeleOp Calculation'!O15</f>
        <v>67.703703703703695</v>
      </c>
      <c r="AE615" s="9">
        <f>'Foul Calculation'!O15</f>
        <v>0</v>
      </c>
      <c r="AF615" s="9">
        <f>'Auto Calculation'!P15</f>
        <v>15.106837606837608</v>
      </c>
      <c r="AG615" s="9">
        <f>'TeleOp Calculation'!P15</f>
        <v>40.309829059829056</v>
      </c>
      <c r="AH615" s="9">
        <f>'Foul Calculation'!P15</f>
        <v>0</v>
      </c>
    </row>
    <row r="616" spans="1:34">
      <c r="A616" s="5">
        <f t="shared" si="288"/>
        <v>2122</v>
      </c>
      <c r="B616" s="5">
        <f t="shared" si="289"/>
        <v>15</v>
      </c>
      <c r="C616" s="5">
        <f t="shared" si="290"/>
        <v>-16.222222222222229</v>
      </c>
      <c r="D616" s="5">
        <f t="shared" si="291"/>
        <v>-30.777777777777771</v>
      </c>
      <c r="E616" s="5">
        <f t="shared" si="292"/>
        <v>20</v>
      </c>
      <c r="F616" s="5">
        <f t="shared" si="293"/>
        <v>-15.371794871794869</v>
      </c>
      <c r="G616" s="5">
        <f t="shared" si="294"/>
        <v>0.21428571428572241</v>
      </c>
      <c r="H616" s="5">
        <f t="shared" si="295"/>
        <v>0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9">
        <f>'Match Score and Team Input'!E16</f>
        <v>2122</v>
      </c>
      <c r="AB616" s="9">
        <v>15</v>
      </c>
      <c r="AC616" s="9">
        <f>'Auto Calculation'!O16</f>
        <v>-16.222222222222229</v>
      </c>
      <c r="AD616" s="9">
        <f>'TeleOp Calculation'!O16</f>
        <v>-30.777777777777771</v>
      </c>
      <c r="AE616" s="9">
        <f>'Foul Calculation'!O16</f>
        <v>20</v>
      </c>
      <c r="AF616" s="9">
        <f>'Auto Calculation'!P16</f>
        <v>-15.371794871794869</v>
      </c>
      <c r="AG616" s="9">
        <f>'TeleOp Calculation'!P16</f>
        <v>0.21428571428572241</v>
      </c>
      <c r="AH616" s="9">
        <f>'Foul Calculation'!P16</f>
        <v>0</v>
      </c>
    </row>
    <row r="617" spans="1:34">
      <c r="A617" s="5">
        <f t="shared" si="288"/>
        <v>3310</v>
      </c>
      <c r="B617" s="5">
        <f t="shared" si="289"/>
        <v>16</v>
      </c>
      <c r="C617" s="5">
        <f t="shared" si="290"/>
        <v>10.355311355311358</v>
      </c>
      <c r="D617" s="5">
        <f t="shared" si="291"/>
        <v>-25.474358974358978</v>
      </c>
      <c r="E617" s="5">
        <f t="shared" si="292"/>
        <v>0</v>
      </c>
      <c r="F617" s="5">
        <f t="shared" si="293"/>
        <v>-11.541666666666671</v>
      </c>
      <c r="G617" s="5">
        <f t="shared" si="294"/>
        <v>-18.845238095238102</v>
      </c>
      <c r="H617" s="5">
        <f t="shared" si="295"/>
        <v>0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9">
        <f>'Match Score and Team Input'!E17</f>
        <v>3310</v>
      </c>
      <c r="AB617" s="9">
        <v>16</v>
      </c>
      <c r="AC617" s="9">
        <f>'Auto Calculation'!O17</f>
        <v>10.355311355311358</v>
      </c>
      <c r="AD617" s="9">
        <f>'TeleOp Calculation'!O17</f>
        <v>-25.474358974358978</v>
      </c>
      <c r="AE617" s="9">
        <f>'Foul Calculation'!O17</f>
        <v>0</v>
      </c>
      <c r="AF617" s="9">
        <f>'Auto Calculation'!P17</f>
        <v>-11.541666666666671</v>
      </c>
      <c r="AG617" s="9">
        <f>'TeleOp Calculation'!P17</f>
        <v>-18.845238095238102</v>
      </c>
      <c r="AH617" s="9">
        <f>'Foul Calculation'!P17</f>
        <v>0</v>
      </c>
    </row>
    <row r="618" spans="1:34">
      <c r="A618" s="5">
        <f t="shared" si="288"/>
        <v>836</v>
      </c>
      <c r="B618" s="5">
        <f t="shared" si="289"/>
        <v>17</v>
      </c>
      <c r="C618" s="5">
        <f t="shared" si="290"/>
        <v>-5.8055555555555571</v>
      </c>
      <c r="D618" s="5">
        <f t="shared" si="291"/>
        <v>13.527777777777786</v>
      </c>
      <c r="E618" s="5">
        <f t="shared" si="292"/>
        <v>0</v>
      </c>
      <c r="F618" s="5">
        <f t="shared" si="293"/>
        <v>-18.003267973856211</v>
      </c>
      <c r="G618" s="5">
        <f t="shared" si="294"/>
        <v>-36.580610021786498</v>
      </c>
      <c r="H618" s="5">
        <f t="shared" si="295"/>
        <v>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9">
        <f>'Match Score and Team Input'!E18</f>
        <v>836</v>
      </c>
      <c r="AB618" s="9">
        <v>17</v>
      </c>
      <c r="AC618" s="9">
        <f>'Auto Calculation'!O18</f>
        <v>-5.8055555555555571</v>
      </c>
      <c r="AD618" s="9">
        <f>'TeleOp Calculation'!O18</f>
        <v>13.527777777777786</v>
      </c>
      <c r="AE618" s="9">
        <f>'Foul Calculation'!O18</f>
        <v>0</v>
      </c>
      <c r="AF618" s="9">
        <f>'Auto Calculation'!P18</f>
        <v>-18.003267973856211</v>
      </c>
      <c r="AG618" s="9">
        <f>'TeleOp Calculation'!P18</f>
        <v>-36.580610021786498</v>
      </c>
      <c r="AH618" s="9">
        <f>'Foul Calculation'!P18</f>
        <v>0</v>
      </c>
    </row>
    <row r="619" spans="1:34">
      <c r="A619" s="5">
        <f t="shared" si="288"/>
        <v>973</v>
      </c>
      <c r="B619" s="5">
        <f t="shared" si="289"/>
        <v>18</v>
      </c>
      <c r="C619" s="5">
        <f t="shared" si="290"/>
        <v>-6.8518518518518547</v>
      </c>
      <c r="D619" s="5">
        <f t="shared" si="291"/>
        <v>26.703703703703695</v>
      </c>
      <c r="E619" s="5">
        <f t="shared" si="292"/>
        <v>50</v>
      </c>
      <c r="F619" s="5">
        <f t="shared" si="293"/>
        <v>-4.8931623931623918</v>
      </c>
      <c r="G619" s="5">
        <f t="shared" si="294"/>
        <v>29.309829059829056</v>
      </c>
      <c r="H619" s="5">
        <f t="shared" si="295"/>
        <v>0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9">
        <f>'Match Score and Team Input'!E19</f>
        <v>973</v>
      </c>
      <c r="AB619" s="9">
        <v>18</v>
      </c>
      <c r="AC619" s="9">
        <f>'Auto Calculation'!O19</f>
        <v>-6.8518518518518547</v>
      </c>
      <c r="AD619" s="9">
        <f>'TeleOp Calculation'!O19</f>
        <v>26.703703703703695</v>
      </c>
      <c r="AE619" s="9">
        <f>'Foul Calculation'!O19</f>
        <v>50</v>
      </c>
      <c r="AF619" s="9">
        <f>'Auto Calculation'!P19</f>
        <v>-4.8931623931623918</v>
      </c>
      <c r="AG619" s="9">
        <f>'TeleOp Calculation'!P19</f>
        <v>29.309829059829056</v>
      </c>
      <c r="AH619" s="9">
        <f>'Foul Calculation'!P19</f>
        <v>0</v>
      </c>
    </row>
    <row r="620" spans="1:34">
      <c r="A620" s="5">
        <f t="shared" si="288"/>
        <v>2122</v>
      </c>
      <c r="B620" s="5">
        <f t="shared" si="289"/>
        <v>19</v>
      </c>
      <c r="C620" s="5">
        <f t="shared" si="290"/>
        <v>3.7777777777777715</v>
      </c>
      <c r="D620" s="5">
        <f t="shared" si="291"/>
        <v>-2.7777777777777715</v>
      </c>
      <c r="E620" s="5">
        <f t="shared" si="292"/>
        <v>50</v>
      </c>
      <c r="F620" s="5">
        <f t="shared" si="293"/>
        <v>-15.371794871794869</v>
      </c>
      <c r="G620" s="5">
        <f t="shared" si="294"/>
        <v>9.2142857142857224</v>
      </c>
      <c r="H620" s="5">
        <f t="shared" si="295"/>
        <v>0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9">
        <f>'Match Score and Team Input'!E20</f>
        <v>2122</v>
      </c>
      <c r="AB620" s="9">
        <v>19</v>
      </c>
      <c r="AC620" s="9">
        <f>'Auto Calculation'!O20</f>
        <v>3.7777777777777715</v>
      </c>
      <c r="AD620" s="9">
        <f>'TeleOp Calculation'!O20</f>
        <v>-2.7777777777777715</v>
      </c>
      <c r="AE620" s="9">
        <f>'Foul Calculation'!O20</f>
        <v>50</v>
      </c>
      <c r="AF620" s="9">
        <f>'Auto Calculation'!P20</f>
        <v>-15.371794871794869</v>
      </c>
      <c r="AG620" s="9">
        <f>'TeleOp Calculation'!P20</f>
        <v>9.2142857142857224</v>
      </c>
      <c r="AH620" s="9">
        <f>'Foul Calculation'!P20</f>
        <v>0</v>
      </c>
    </row>
    <row r="621" spans="1:34">
      <c r="A621" s="5">
        <f t="shared" si="288"/>
        <v>365</v>
      </c>
      <c r="B621" s="5">
        <f t="shared" si="289"/>
        <v>20</v>
      </c>
      <c r="C621" s="5">
        <f t="shared" si="290"/>
        <v>-18.571428571428569</v>
      </c>
      <c r="D621" s="5">
        <f t="shared" si="291"/>
        <v>-11.704761904761909</v>
      </c>
      <c r="E621" s="5">
        <f t="shared" si="292"/>
        <v>0</v>
      </c>
      <c r="F621" s="5">
        <f t="shared" si="293"/>
        <v>40.221717171717174</v>
      </c>
      <c r="G621" s="5">
        <f t="shared" si="294"/>
        <v>38.472727272727269</v>
      </c>
      <c r="H621" s="5">
        <f t="shared" si="295"/>
        <v>50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9">
        <f>'Match Score and Team Input'!E21</f>
        <v>365</v>
      </c>
      <c r="AB621" s="9">
        <v>20</v>
      </c>
      <c r="AC621" s="9">
        <f>'Auto Calculation'!O21</f>
        <v>-18.571428571428569</v>
      </c>
      <c r="AD621" s="9">
        <f>'TeleOp Calculation'!O21</f>
        <v>-11.704761904761909</v>
      </c>
      <c r="AE621" s="9">
        <f>'Foul Calculation'!O21</f>
        <v>0</v>
      </c>
      <c r="AF621" s="9">
        <f>'Auto Calculation'!P21</f>
        <v>40.221717171717174</v>
      </c>
      <c r="AG621" s="9">
        <f>'TeleOp Calculation'!P21</f>
        <v>38.472727272727269</v>
      </c>
      <c r="AH621" s="9">
        <f>'Foul Calculation'!P21</f>
        <v>50</v>
      </c>
    </row>
    <row r="622" spans="1:34">
      <c r="A622" s="5">
        <f t="shared" si="288"/>
        <v>67</v>
      </c>
      <c r="B622" s="5">
        <f t="shared" si="289"/>
        <v>21</v>
      </c>
      <c r="C622" s="5">
        <f t="shared" si="290"/>
        <v>-12.592592592592595</v>
      </c>
      <c r="D622" s="5">
        <f t="shared" si="291"/>
        <v>27.914814814814804</v>
      </c>
      <c r="E622" s="5">
        <f t="shared" si="292"/>
        <v>0</v>
      </c>
      <c r="F622" s="5">
        <f t="shared" si="293"/>
        <v>5.7094017094017033</v>
      </c>
      <c r="G622" s="5">
        <f t="shared" si="294"/>
        <v>18.195868945868938</v>
      </c>
      <c r="H622" s="5">
        <f t="shared" si="295"/>
        <v>0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9">
        <f>'Match Score and Team Input'!E22</f>
        <v>67</v>
      </c>
      <c r="AB622" s="9">
        <v>21</v>
      </c>
      <c r="AC622" s="9">
        <f>'Auto Calculation'!O22</f>
        <v>-12.592592592592595</v>
      </c>
      <c r="AD622" s="9">
        <f>'TeleOp Calculation'!O22</f>
        <v>27.914814814814804</v>
      </c>
      <c r="AE622" s="9">
        <f>'Foul Calculation'!O22</f>
        <v>0</v>
      </c>
      <c r="AF622" s="9">
        <f>'Auto Calculation'!P22</f>
        <v>5.7094017094017033</v>
      </c>
      <c r="AG622" s="9">
        <f>'TeleOp Calculation'!P22</f>
        <v>18.195868945868938</v>
      </c>
      <c r="AH622" s="9">
        <f>'Foul Calculation'!P22</f>
        <v>0</v>
      </c>
    </row>
    <row r="623" spans="1:34">
      <c r="A623" s="5">
        <f t="shared" si="288"/>
        <v>176</v>
      </c>
      <c r="B623" s="5">
        <f t="shared" si="289"/>
        <v>22</v>
      </c>
      <c r="C623" s="5">
        <f t="shared" si="290"/>
        <v>-10.42962962962963</v>
      </c>
      <c r="D623" s="5">
        <f t="shared" si="291"/>
        <v>-30.003703703703707</v>
      </c>
      <c r="E623" s="5">
        <f t="shared" si="292"/>
        <v>0</v>
      </c>
      <c r="F623" s="5">
        <f t="shared" si="293"/>
        <v>-7.2407407407407405</v>
      </c>
      <c r="G623" s="5">
        <f t="shared" si="294"/>
        <v>11.255555555555546</v>
      </c>
      <c r="H623" s="5">
        <f t="shared" si="295"/>
        <v>0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9">
        <f>'Match Score and Team Input'!E23</f>
        <v>176</v>
      </c>
      <c r="AB623" s="9">
        <v>22</v>
      </c>
      <c r="AC623" s="9">
        <f>'Auto Calculation'!O23</f>
        <v>-10.42962962962963</v>
      </c>
      <c r="AD623" s="9">
        <f>'TeleOp Calculation'!O23</f>
        <v>-30.003703703703707</v>
      </c>
      <c r="AE623" s="9">
        <f>'Foul Calculation'!O23</f>
        <v>0</v>
      </c>
      <c r="AF623" s="9">
        <f>'Auto Calculation'!P23</f>
        <v>-7.2407407407407405</v>
      </c>
      <c r="AG623" s="9">
        <f>'TeleOp Calculation'!P23</f>
        <v>11.255555555555546</v>
      </c>
      <c r="AH623" s="9">
        <f>'Foul Calculation'!P23</f>
        <v>0</v>
      </c>
    </row>
    <row r="624" spans="1:34">
      <c r="A624" s="5">
        <f t="shared" si="288"/>
        <v>862</v>
      </c>
      <c r="B624" s="5">
        <f t="shared" si="289"/>
        <v>23</v>
      </c>
      <c r="C624" s="5">
        <f t="shared" si="290"/>
        <v>-15.677777777777777</v>
      </c>
      <c r="D624" s="5">
        <f t="shared" si="291"/>
        <v>7.3944444444444315</v>
      </c>
      <c r="E624" s="5">
        <f t="shared" si="292"/>
        <v>0</v>
      </c>
      <c r="F624" s="5">
        <f t="shared" si="293"/>
        <v>-21.72727272727272</v>
      </c>
      <c r="G624" s="5">
        <f t="shared" si="294"/>
        <v>-29.596969696969694</v>
      </c>
      <c r="H624" s="5">
        <f t="shared" si="295"/>
        <v>20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9">
        <f>'Match Score and Team Input'!E24</f>
        <v>862</v>
      </c>
      <c r="AB624" s="9">
        <v>23</v>
      </c>
      <c r="AC624" s="9">
        <f>'Auto Calculation'!O24</f>
        <v>-15.677777777777777</v>
      </c>
      <c r="AD624" s="9">
        <f>'TeleOp Calculation'!O24</f>
        <v>7.3944444444444315</v>
      </c>
      <c r="AE624" s="9">
        <f>'Foul Calculation'!O24</f>
        <v>0</v>
      </c>
      <c r="AF624" s="9">
        <f>'Auto Calculation'!P24</f>
        <v>-21.72727272727272</v>
      </c>
      <c r="AG624" s="9">
        <f>'TeleOp Calculation'!P24</f>
        <v>-29.596969696969694</v>
      </c>
      <c r="AH624" s="9">
        <f>'Foul Calculation'!P24</f>
        <v>20</v>
      </c>
    </row>
    <row r="625" spans="1:34">
      <c r="A625" s="5">
        <f t="shared" si="288"/>
        <v>1717</v>
      </c>
      <c r="B625" s="5">
        <f t="shared" si="289"/>
        <v>24</v>
      </c>
      <c r="C625" s="5">
        <f t="shared" si="290"/>
        <v>20.07222222222223</v>
      </c>
      <c r="D625" s="5">
        <f t="shared" si="291"/>
        <v>-2.7388888888888943</v>
      </c>
      <c r="E625" s="5">
        <f t="shared" si="292"/>
        <v>50</v>
      </c>
      <c r="F625" s="5">
        <f t="shared" si="293"/>
        <v>-15.419047619047618</v>
      </c>
      <c r="G625" s="5">
        <f t="shared" si="294"/>
        <v>19.428571428571416</v>
      </c>
      <c r="H625" s="5">
        <f t="shared" si="295"/>
        <v>0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9">
        <f>'Match Score and Team Input'!E25</f>
        <v>1717</v>
      </c>
      <c r="AB625" s="9">
        <v>24</v>
      </c>
      <c r="AC625" s="9">
        <f>'Auto Calculation'!O25</f>
        <v>20.07222222222223</v>
      </c>
      <c r="AD625" s="9">
        <f>'TeleOp Calculation'!O25</f>
        <v>-2.7388888888888943</v>
      </c>
      <c r="AE625" s="9">
        <f>'Foul Calculation'!O25</f>
        <v>50</v>
      </c>
      <c r="AF625" s="9">
        <f>'Auto Calculation'!P25</f>
        <v>-15.419047619047618</v>
      </c>
      <c r="AG625" s="9">
        <f>'TeleOp Calculation'!P25</f>
        <v>19.428571428571416</v>
      </c>
      <c r="AH625" s="9">
        <f>'Foul Calculation'!P25</f>
        <v>0</v>
      </c>
    </row>
    <row r="626" spans="1:34">
      <c r="A626" s="5">
        <f t="shared" si="288"/>
        <v>4982</v>
      </c>
      <c r="B626" s="5">
        <f t="shared" si="289"/>
        <v>25</v>
      </c>
      <c r="C626" s="5">
        <f t="shared" si="290"/>
        <v>1.6666666666666572</v>
      </c>
      <c r="D626" s="5">
        <f t="shared" si="291"/>
        <v>-15.366666666666674</v>
      </c>
      <c r="E626" s="5">
        <f t="shared" si="292"/>
        <v>50</v>
      </c>
      <c r="F626" s="5">
        <f t="shared" si="293"/>
        <v>3.2333333333333343</v>
      </c>
      <c r="G626" s="5">
        <f t="shared" si="294"/>
        <v>-3.2777777777777715</v>
      </c>
      <c r="H626" s="5">
        <f t="shared" si="295"/>
        <v>50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9">
        <f>'Match Score and Team Input'!E26</f>
        <v>4982</v>
      </c>
      <c r="AB626" s="9">
        <v>25</v>
      </c>
      <c r="AC626" s="9">
        <f>'Auto Calculation'!O26</f>
        <v>1.6666666666666572</v>
      </c>
      <c r="AD626" s="9">
        <f>'TeleOp Calculation'!O26</f>
        <v>-15.366666666666674</v>
      </c>
      <c r="AE626" s="9">
        <f>'Foul Calculation'!O26</f>
        <v>50</v>
      </c>
      <c r="AF626" s="9">
        <f>'Auto Calculation'!P26</f>
        <v>3.2333333333333343</v>
      </c>
      <c r="AG626" s="9">
        <f>'TeleOp Calculation'!P26</f>
        <v>-3.2777777777777715</v>
      </c>
      <c r="AH626" s="9">
        <f>'Foul Calculation'!P26</f>
        <v>50</v>
      </c>
    </row>
    <row r="627" spans="1:34">
      <c r="A627" s="5">
        <f t="shared" si="288"/>
        <v>4985</v>
      </c>
      <c r="B627" s="5">
        <f t="shared" si="289"/>
        <v>26</v>
      </c>
      <c r="C627" s="5">
        <f t="shared" si="290"/>
        <v>-2.2000000000000028</v>
      </c>
      <c r="D627" s="5">
        <f t="shared" si="291"/>
        <v>26.092592592592581</v>
      </c>
      <c r="E627" s="5">
        <f t="shared" si="292"/>
        <v>0</v>
      </c>
      <c r="F627" s="5">
        <f t="shared" si="293"/>
        <v>-9.13333333333334</v>
      </c>
      <c r="G627" s="5">
        <f t="shared" si="294"/>
        <v>-19.033333333333331</v>
      </c>
      <c r="H627" s="5">
        <f t="shared" si="295"/>
        <v>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9">
        <f>'Match Score and Team Input'!E27</f>
        <v>4985</v>
      </c>
      <c r="AB627" s="9">
        <v>26</v>
      </c>
      <c r="AC627" s="9">
        <f>'Auto Calculation'!O27</f>
        <v>-2.2000000000000028</v>
      </c>
      <c r="AD627" s="9">
        <f>'TeleOp Calculation'!O27</f>
        <v>26.092592592592581</v>
      </c>
      <c r="AE627" s="9">
        <f>'Foul Calculation'!O27</f>
        <v>0</v>
      </c>
      <c r="AF627" s="9">
        <f>'Auto Calculation'!P27</f>
        <v>-9.13333333333334</v>
      </c>
      <c r="AG627" s="9">
        <f>'TeleOp Calculation'!P27</f>
        <v>-19.033333333333331</v>
      </c>
      <c r="AH627" s="9">
        <f>'Foul Calculation'!P27</f>
        <v>0</v>
      </c>
    </row>
    <row r="628" spans="1:34">
      <c r="A628" s="5">
        <f t="shared" si="288"/>
        <v>79</v>
      </c>
      <c r="B628" s="5">
        <f t="shared" si="289"/>
        <v>27</v>
      </c>
      <c r="C628" s="5">
        <f t="shared" si="290"/>
        <v>15.921652421652425</v>
      </c>
      <c r="D628" s="5">
        <f t="shared" si="291"/>
        <v>6.6575498575498671</v>
      </c>
      <c r="E628" s="5">
        <f t="shared" si="292"/>
        <v>0</v>
      </c>
      <c r="F628" s="5">
        <f t="shared" si="293"/>
        <v>31.937037037037044</v>
      </c>
      <c r="G628" s="5">
        <f t="shared" si="294"/>
        <v>50.811111111111117</v>
      </c>
      <c r="H628" s="5">
        <f t="shared" si="295"/>
        <v>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9">
        <f>'Match Score and Team Input'!E28</f>
        <v>79</v>
      </c>
      <c r="AB628" s="9">
        <v>27</v>
      </c>
      <c r="AC628" s="9">
        <f>'Auto Calculation'!O28</f>
        <v>15.921652421652425</v>
      </c>
      <c r="AD628" s="9">
        <f>'TeleOp Calculation'!O28</f>
        <v>6.6575498575498671</v>
      </c>
      <c r="AE628" s="9">
        <f>'Foul Calculation'!O28</f>
        <v>0</v>
      </c>
      <c r="AF628" s="9">
        <f>'Auto Calculation'!P28</f>
        <v>31.937037037037044</v>
      </c>
      <c r="AG628" s="9">
        <f>'TeleOp Calculation'!P28</f>
        <v>50.811111111111117</v>
      </c>
      <c r="AH628" s="9">
        <f>'Foul Calculation'!P28</f>
        <v>0</v>
      </c>
    </row>
    <row r="629" spans="1:34">
      <c r="A629" s="5">
        <f t="shared" si="288"/>
        <v>303</v>
      </c>
      <c r="B629" s="5">
        <f t="shared" si="289"/>
        <v>28</v>
      </c>
      <c r="C629" s="5">
        <f t="shared" si="290"/>
        <v>-9.4666666666666615</v>
      </c>
      <c r="D629" s="5">
        <f t="shared" si="291"/>
        <v>57</v>
      </c>
      <c r="E629" s="5">
        <f t="shared" si="292"/>
        <v>0</v>
      </c>
      <c r="F629" s="5">
        <f t="shared" si="293"/>
        <v>3.1223227752639531</v>
      </c>
      <c r="G629" s="5">
        <f t="shared" si="294"/>
        <v>69.525490196078437</v>
      </c>
      <c r="H629" s="5">
        <f t="shared" si="295"/>
        <v>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9">
        <f>'Match Score and Team Input'!E29</f>
        <v>303</v>
      </c>
      <c r="AB629" s="9">
        <v>28</v>
      </c>
      <c r="AC629" s="9">
        <f>'Auto Calculation'!O29</f>
        <v>-9.4666666666666615</v>
      </c>
      <c r="AD629" s="9">
        <f>'TeleOp Calculation'!O29</f>
        <v>57</v>
      </c>
      <c r="AE629" s="9">
        <f>'Foul Calculation'!O29</f>
        <v>0</v>
      </c>
      <c r="AF629" s="9">
        <f>'Auto Calculation'!P29</f>
        <v>3.1223227752639531</v>
      </c>
      <c r="AG629" s="9">
        <f>'TeleOp Calculation'!P29</f>
        <v>69.525490196078437</v>
      </c>
      <c r="AH629" s="9">
        <f>'Foul Calculation'!P29</f>
        <v>0</v>
      </c>
    </row>
    <row r="630" spans="1:34">
      <c r="A630" s="5">
        <f t="shared" si="288"/>
        <v>2363</v>
      </c>
      <c r="B630" s="5">
        <f t="shared" si="289"/>
        <v>29</v>
      </c>
      <c r="C630" s="5">
        <f t="shared" si="290"/>
        <v>-3.3333333333333286</v>
      </c>
      <c r="D630" s="5">
        <f t="shared" si="291"/>
        <v>29.033333333333346</v>
      </c>
      <c r="E630" s="5">
        <f t="shared" si="292"/>
        <v>0</v>
      </c>
      <c r="F630" s="5">
        <f t="shared" si="293"/>
        <v>23.425000000000004</v>
      </c>
      <c r="G630" s="5">
        <f t="shared" si="294"/>
        <v>46.25</v>
      </c>
      <c r="H630" s="5">
        <f t="shared" si="295"/>
        <v>50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9">
        <f>'Match Score and Team Input'!E30</f>
        <v>2363</v>
      </c>
      <c r="AB630" s="9">
        <v>29</v>
      </c>
      <c r="AC630" s="9">
        <f>'Auto Calculation'!O30</f>
        <v>-3.3333333333333286</v>
      </c>
      <c r="AD630" s="9">
        <f>'TeleOp Calculation'!O30</f>
        <v>29.033333333333346</v>
      </c>
      <c r="AE630" s="9">
        <f>'Foul Calculation'!O30</f>
        <v>0</v>
      </c>
      <c r="AF630" s="9">
        <f>'Auto Calculation'!P30</f>
        <v>23.425000000000004</v>
      </c>
      <c r="AG630" s="9">
        <f>'TeleOp Calculation'!P30</f>
        <v>46.25</v>
      </c>
      <c r="AH630" s="9">
        <f>'Foul Calculation'!P30</f>
        <v>50</v>
      </c>
    </row>
    <row r="631" spans="1:34">
      <c r="A631" s="5">
        <f t="shared" si="288"/>
        <v>2481</v>
      </c>
      <c r="B631" s="5">
        <f t="shared" si="289"/>
        <v>30</v>
      </c>
      <c r="C631" s="5">
        <f t="shared" si="290"/>
        <v>-5.6925925925925895</v>
      </c>
      <c r="D631" s="5">
        <f t="shared" si="291"/>
        <v>-10.720370370370375</v>
      </c>
      <c r="E631" s="5">
        <f t="shared" si="292"/>
        <v>50</v>
      </c>
      <c r="F631" s="5">
        <f t="shared" si="293"/>
        <v>-6.3809523809523796</v>
      </c>
      <c r="G631" s="5">
        <f t="shared" si="294"/>
        <v>21.452380952380949</v>
      </c>
      <c r="H631" s="5">
        <f t="shared" si="295"/>
        <v>40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9">
        <f>'Match Score and Team Input'!E31</f>
        <v>2481</v>
      </c>
      <c r="AB631" s="9">
        <v>30</v>
      </c>
      <c r="AC631" s="9">
        <f>'Auto Calculation'!O31</f>
        <v>-5.6925925925925895</v>
      </c>
      <c r="AD631" s="9">
        <f>'TeleOp Calculation'!O31</f>
        <v>-10.720370370370375</v>
      </c>
      <c r="AE631" s="9">
        <f>'Foul Calculation'!O31</f>
        <v>50</v>
      </c>
      <c r="AF631" s="9">
        <f>'Auto Calculation'!P31</f>
        <v>-6.3809523809523796</v>
      </c>
      <c r="AG631" s="9">
        <f>'TeleOp Calculation'!P31</f>
        <v>21.452380952380949</v>
      </c>
      <c r="AH631" s="9">
        <f>'Foul Calculation'!P31</f>
        <v>40</v>
      </c>
    </row>
    <row r="632" spans="1:34">
      <c r="A632" s="5">
        <f t="shared" si="288"/>
        <v>955</v>
      </c>
      <c r="B632" s="5">
        <f t="shared" si="289"/>
        <v>31</v>
      </c>
      <c r="C632" s="5">
        <f t="shared" si="290"/>
        <v>-5.0000000000000071</v>
      </c>
      <c r="D632" s="5">
        <f t="shared" si="291"/>
        <v>25.299999999999997</v>
      </c>
      <c r="E632" s="5">
        <f t="shared" si="292"/>
        <v>0</v>
      </c>
      <c r="F632" s="5">
        <f t="shared" si="293"/>
        <v>2.1939393939394023</v>
      </c>
      <c r="G632" s="5">
        <f t="shared" si="294"/>
        <v>5.8060606060606119</v>
      </c>
      <c r="H632" s="5">
        <f t="shared" si="295"/>
        <v>0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9">
        <f>'Match Score and Team Input'!E32</f>
        <v>955</v>
      </c>
      <c r="AB632" s="9">
        <v>31</v>
      </c>
      <c r="AC632" s="9">
        <f>'Auto Calculation'!O32</f>
        <v>-5.0000000000000071</v>
      </c>
      <c r="AD632" s="9">
        <f>'TeleOp Calculation'!O32</f>
        <v>25.299999999999997</v>
      </c>
      <c r="AE632" s="9">
        <f>'Foul Calculation'!O32</f>
        <v>0</v>
      </c>
      <c r="AF632" s="9">
        <f>'Auto Calculation'!P32</f>
        <v>2.1939393939394023</v>
      </c>
      <c r="AG632" s="9">
        <f>'TeleOp Calculation'!P32</f>
        <v>5.8060606060606119</v>
      </c>
      <c r="AH632" s="9">
        <f>'Foul Calculation'!P32</f>
        <v>0</v>
      </c>
    </row>
    <row r="633" spans="1:34">
      <c r="A633" s="5">
        <f t="shared" si="288"/>
        <v>5012</v>
      </c>
      <c r="B633" s="5">
        <f t="shared" si="289"/>
        <v>32</v>
      </c>
      <c r="C633" s="5">
        <f t="shared" si="290"/>
        <v>27.426573426573427</v>
      </c>
      <c r="D633" s="5">
        <f t="shared" si="291"/>
        <v>-56.403962703962705</v>
      </c>
      <c r="E633" s="5">
        <f t="shared" si="292"/>
        <v>0</v>
      </c>
      <c r="F633" s="5">
        <f t="shared" si="293"/>
        <v>-6.3128205128205082</v>
      </c>
      <c r="G633" s="5">
        <f t="shared" si="294"/>
        <v>-7.7461538461538453</v>
      </c>
      <c r="H633" s="5">
        <f t="shared" si="295"/>
        <v>0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9">
        <f>'Match Score and Team Input'!E33</f>
        <v>5012</v>
      </c>
      <c r="AB633" s="9">
        <v>32</v>
      </c>
      <c r="AC633" s="9">
        <f>'Auto Calculation'!O33</f>
        <v>27.426573426573427</v>
      </c>
      <c r="AD633" s="9">
        <f>'TeleOp Calculation'!O33</f>
        <v>-56.403962703962705</v>
      </c>
      <c r="AE633" s="9">
        <f>'Foul Calculation'!O33</f>
        <v>0</v>
      </c>
      <c r="AF633" s="9">
        <f>'Auto Calculation'!P33</f>
        <v>-6.3128205128205082</v>
      </c>
      <c r="AG633" s="9">
        <f>'TeleOp Calculation'!P33</f>
        <v>-7.7461538461538453</v>
      </c>
      <c r="AH633" s="9">
        <f>'Foul Calculation'!P33</f>
        <v>0</v>
      </c>
    </row>
    <row r="634" spans="1:34">
      <c r="A634" s="5">
        <f t="shared" si="288"/>
        <v>3309</v>
      </c>
      <c r="B634" s="5">
        <f t="shared" si="289"/>
        <v>33</v>
      </c>
      <c r="C634" s="5">
        <f t="shared" si="290"/>
        <v>-3.93333333333333</v>
      </c>
      <c r="D634" s="5">
        <f t="shared" si="291"/>
        <v>-33.633333333333326</v>
      </c>
      <c r="E634" s="5">
        <f t="shared" si="292"/>
        <v>20</v>
      </c>
      <c r="F634" s="5">
        <f t="shared" si="293"/>
        <v>24.788888888888884</v>
      </c>
      <c r="G634" s="5">
        <f t="shared" si="294"/>
        <v>36.181481481481484</v>
      </c>
      <c r="H634" s="5">
        <f t="shared" si="295"/>
        <v>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9">
        <f>'Match Score and Team Input'!E34</f>
        <v>3309</v>
      </c>
      <c r="AB634" s="9">
        <v>33</v>
      </c>
      <c r="AC634" s="9">
        <f>'Auto Calculation'!O34</f>
        <v>-3.93333333333333</v>
      </c>
      <c r="AD634" s="9">
        <f>'TeleOp Calculation'!O34</f>
        <v>-33.633333333333326</v>
      </c>
      <c r="AE634" s="9">
        <f>'Foul Calculation'!O34</f>
        <v>20</v>
      </c>
      <c r="AF634" s="9">
        <f>'Auto Calculation'!P34</f>
        <v>24.788888888888884</v>
      </c>
      <c r="AG634" s="9">
        <f>'TeleOp Calculation'!P34</f>
        <v>36.181481481481484</v>
      </c>
      <c r="AH634" s="9">
        <f>'Foul Calculation'!P34</f>
        <v>0</v>
      </c>
    </row>
    <row r="635" spans="1:34">
      <c r="A635" s="5">
        <f t="shared" si="288"/>
        <v>1775</v>
      </c>
      <c r="B635" s="5">
        <f t="shared" si="289"/>
        <v>34</v>
      </c>
      <c r="C635" s="5">
        <f t="shared" si="290"/>
        <v>-6.37777777777778</v>
      </c>
      <c r="D635" s="5">
        <f t="shared" si="291"/>
        <v>58.711111111111109</v>
      </c>
      <c r="E635" s="5">
        <f t="shared" si="292"/>
        <v>0</v>
      </c>
      <c r="F635" s="5">
        <f t="shared" si="293"/>
        <v>-5.9666666666666686</v>
      </c>
      <c r="G635" s="5">
        <f t="shared" si="294"/>
        <v>-39.37777777777778</v>
      </c>
      <c r="H635" s="5">
        <f t="shared" si="295"/>
        <v>20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9">
        <f>'Match Score and Team Input'!E35</f>
        <v>1775</v>
      </c>
      <c r="AB635" s="9">
        <v>34</v>
      </c>
      <c r="AC635" s="9">
        <f>'Auto Calculation'!O35</f>
        <v>-6.37777777777778</v>
      </c>
      <c r="AD635" s="9">
        <f>'TeleOp Calculation'!O35</f>
        <v>58.711111111111109</v>
      </c>
      <c r="AE635" s="9">
        <f>'Foul Calculation'!O35</f>
        <v>0</v>
      </c>
      <c r="AF635" s="9">
        <f>'Auto Calculation'!P35</f>
        <v>-5.9666666666666686</v>
      </c>
      <c r="AG635" s="9">
        <f>'TeleOp Calculation'!P35</f>
        <v>-39.37777777777778</v>
      </c>
      <c r="AH635" s="9">
        <f>'Foul Calculation'!P35</f>
        <v>20</v>
      </c>
    </row>
    <row r="636" spans="1:34">
      <c r="A636" s="5">
        <f t="shared" si="288"/>
        <v>5145</v>
      </c>
      <c r="B636" s="5">
        <f t="shared" si="289"/>
        <v>35</v>
      </c>
      <c r="C636" s="5">
        <f t="shared" si="290"/>
        <v>-5.6468253968253919</v>
      </c>
      <c r="D636" s="5">
        <f t="shared" si="291"/>
        <v>2.0185185185185048</v>
      </c>
      <c r="E636" s="5">
        <f t="shared" si="292"/>
        <v>0</v>
      </c>
      <c r="F636" s="5">
        <f t="shared" si="293"/>
        <v>-17.633333333333326</v>
      </c>
      <c r="G636" s="5">
        <f t="shared" si="294"/>
        <v>22.89487179487179</v>
      </c>
      <c r="H636" s="5">
        <f t="shared" si="295"/>
        <v>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9">
        <f>'Match Score and Team Input'!E36</f>
        <v>5145</v>
      </c>
      <c r="AB636" s="9">
        <v>35</v>
      </c>
      <c r="AC636" s="9">
        <f>'Auto Calculation'!O36</f>
        <v>-5.6468253968253919</v>
      </c>
      <c r="AD636" s="9">
        <f>'TeleOp Calculation'!O36</f>
        <v>2.0185185185185048</v>
      </c>
      <c r="AE636" s="9">
        <f>'Foul Calculation'!O36</f>
        <v>0</v>
      </c>
      <c r="AF636" s="9">
        <f>'Auto Calculation'!P36</f>
        <v>-17.633333333333326</v>
      </c>
      <c r="AG636" s="9">
        <f>'TeleOp Calculation'!P36</f>
        <v>22.89487179487179</v>
      </c>
      <c r="AH636" s="9">
        <f>'Foul Calculation'!P36</f>
        <v>0</v>
      </c>
    </row>
    <row r="637" spans="1:34">
      <c r="A637" s="5">
        <f t="shared" si="288"/>
        <v>4945</v>
      </c>
      <c r="B637" s="5">
        <f t="shared" si="289"/>
        <v>36</v>
      </c>
      <c r="C637" s="5">
        <f t="shared" si="290"/>
        <v>27.56666666666667</v>
      </c>
      <c r="D637" s="5">
        <f t="shared" si="291"/>
        <v>55.733333333333334</v>
      </c>
      <c r="E637" s="5">
        <f t="shared" si="292"/>
        <v>0</v>
      </c>
      <c r="F637" s="5">
        <f t="shared" si="293"/>
        <v>5.9883286647992549</v>
      </c>
      <c r="G637" s="5">
        <f t="shared" si="294"/>
        <v>1.3367569249922155</v>
      </c>
      <c r="H637" s="5">
        <f t="shared" si="295"/>
        <v>0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9">
        <f>'Match Score and Team Input'!E37</f>
        <v>4945</v>
      </c>
      <c r="AB637" s="9">
        <v>36</v>
      </c>
      <c r="AC637" s="9">
        <f>'Auto Calculation'!O37</f>
        <v>27.56666666666667</v>
      </c>
      <c r="AD637" s="9">
        <f>'TeleOp Calculation'!O37</f>
        <v>55.733333333333334</v>
      </c>
      <c r="AE637" s="9">
        <f>'Foul Calculation'!O37</f>
        <v>0</v>
      </c>
      <c r="AF637" s="9">
        <f>'Auto Calculation'!P37</f>
        <v>5.9883286647992549</v>
      </c>
      <c r="AG637" s="9">
        <f>'TeleOp Calculation'!P37</f>
        <v>1.3367569249922155</v>
      </c>
      <c r="AH637" s="9">
        <f>'Foul Calculation'!P37</f>
        <v>0</v>
      </c>
    </row>
    <row r="638" spans="1:34">
      <c r="A638" s="5">
        <f t="shared" si="288"/>
        <v>1756</v>
      </c>
      <c r="B638" s="5">
        <f t="shared" si="289"/>
        <v>37</v>
      </c>
      <c r="C638" s="5">
        <f t="shared" si="290"/>
        <v>-5.1125356125356163</v>
      </c>
      <c r="D638" s="5">
        <f t="shared" si="291"/>
        <v>-51.861111111111114</v>
      </c>
      <c r="E638" s="5">
        <f t="shared" si="292"/>
        <v>0</v>
      </c>
      <c r="F638" s="5">
        <f t="shared" si="293"/>
        <v>-4.4666666666666615</v>
      </c>
      <c r="G638" s="5">
        <f t="shared" si="294"/>
        <v>50.066666666666663</v>
      </c>
      <c r="H638" s="5">
        <f t="shared" si="295"/>
        <v>0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9">
        <f>'Match Score and Team Input'!E38</f>
        <v>1756</v>
      </c>
      <c r="AB638" s="9">
        <v>37</v>
      </c>
      <c r="AC638" s="9">
        <f>'Auto Calculation'!O38</f>
        <v>-5.1125356125356163</v>
      </c>
      <c r="AD638" s="9">
        <f>'TeleOp Calculation'!O38</f>
        <v>-51.861111111111114</v>
      </c>
      <c r="AE638" s="9">
        <f>'Foul Calculation'!O38</f>
        <v>0</v>
      </c>
      <c r="AF638" s="9">
        <f>'Auto Calculation'!P38</f>
        <v>-4.4666666666666615</v>
      </c>
      <c r="AG638" s="9">
        <f>'TeleOp Calculation'!P38</f>
        <v>50.066666666666663</v>
      </c>
      <c r="AH638" s="9">
        <f>'Foul Calculation'!P38</f>
        <v>0</v>
      </c>
    </row>
    <row r="639" spans="1:34">
      <c r="A639" s="5">
        <f t="shared" si="288"/>
        <v>2481</v>
      </c>
      <c r="B639" s="5">
        <f t="shared" si="289"/>
        <v>38</v>
      </c>
      <c r="C639" s="5">
        <f t="shared" si="290"/>
        <v>17.407407407407405</v>
      </c>
      <c r="D639" s="5">
        <f t="shared" si="291"/>
        <v>48.014814814814798</v>
      </c>
      <c r="E639" s="5">
        <f t="shared" si="292"/>
        <v>0</v>
      </c>
      <c r="F639" s="5">
        <f t="shared" si="293"/>
        <v>-23.046296296296291</v>
      </c>
      <c r="G639" s="5">
        <f t="shared" si="294"/>
        <v>19.561111111111117</v>
      </c>
      <c r="H639" s="5">
        <f t="shared" si="295"/>
        <v>0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9">
        <f>'Match Score and Team Input'!E39</f>
        <v>2481</v>
      </c>
      <c r="AB639" s="9">
        <v>38</v>
      </c>
      <c r="AC639" s="9">
        <f>'Auto Calculation'!O39</f>
        <v>17.407407407407405</v>
      </c>
      <c r="AD639" s="9">
        <f>'TeleOp Calculation'!O39</f>
        <v>48.014814814814798</v>
      </c>
      <c r="AE639" s="9">
        <f>'Foul Calculation'!O39</f>
        <v>0</v>
      </c>
      <c r="AF639" s="9">
        <f>'Auto Calculation'!P39</f>
        <v>-23.046296296296291</v>
      </c>
      <c r="AG639" s="9">
        <f>'TeleOp Calculation'!P39</f>
        <v>19.561111111111117</v>
      </c>
      <c r="AH639" s="9">
        <f>'Foul Calculation'!P39</f>
        <v>0</v>
      </c>
    </row>
    <row r="640" spans="1:34">
      <c r="A640" s="5">
        <f t="shared" si="288"/>
        <v>4256</v>
      </c>
      <c r="B640" s="5">
        <f t="shared" si="289"/>
        <v>39</v>
      </c>
      <c r="C640" s="5">
        <f t="shared" si="290"/>
        <v>0.43333333333333712</v>
      </c>
      <c r="D640" s="5">
        <f t="shared" si="291"/>
        <v>-40.433333333333337</v>
      </c>
      <c r="E640" s="5">
        <f t="shared" si="292"/>
        <v>0</v>
      </c>
      <c r="F640" s="5">
        <f t="shared" si="293"/>
        <v>-19.466666666666669</v>
      </c>
      <c r="G640" s="5">
        <f t="shared" si="294"/>
        <v>12.666666666666657</v>
      </c>
      <c r="H640" s="5">
        <f t="shared" si="295"/>
        <v>0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9">
        <f>'Match Score and Team Input'!E40</f>
        <v>4256</v>
      </c>
      <c r="AB640" s="9">
        <v>39</v>
      </c>
      <c r="AC640" s="9">
        <f>'Auto Calculation'!O40</f>
        <v>0.43333333333333712</v>
      </c>
      <c r="AD640" s="9">
        <f>'TeleOp Calculation'!O40</f>
        <v>-40.433333333333337</v>
      </c>
      <c r="AE640" s="9">
        <f>'Foul Calculation'!O40</f>
        <v>0</v>
      </c>
      <c r="AF640" s="9">
        <f>'Auto Calculation'!P40</f>
        <v>-19.466666666666669</v>
      </c>
      <c r="AG640" s="9">
        <f>'TeleOp Calculation'!P40</f>
        <v>12.666666666666657</v>
      </c>
      <c r="AH640" s="9">
        <f>'Foul Calculation'!P40</f>
        <v>0</v>
      </c>
    </row>
    <row r="641" spans="1:34">
      <c r="A641" s="5">
        <f t="shared" si="288"/>
        <v>2642</v>
      </c>
      <c r="B641" s="5">
        <f t="shared" si="289"/>
        <v>40</v>
      </c>
      <c r="C641" s="5">
        <f t="shared" si="290"/>
        <v>6.6666666666666643</v>
      </c>
      <c r="D641" s="5">
        <f t="shared" si="291"/>
        <v>12.433333333333337</v>
      </c>
      <c r="E641" s="5">
        <f t="shared" si="292"/>
        <v>0</v>
      </c>
      <c r="F641" s="5">
        <f t="shared" si="293"/>
        <v>-4.06666666666667</v>
      </c>
      <c r="G641" s="5">
        <f t="shared" si="294"/>
        <v>9.8333333333333286</v>
      </c>
      <c r="H641" s="5">
        <f t="shared" si="295"/>
        <v>0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9">
        <f>'Match Score and Team Input'!E41</f>
        <v>2642</v>
      </c>
      <c r="AB641" s="9">
        <v>40</v>
      </c>
      <c r="AC641" s="9">
        <f>'Auto Calculation'!O41</f>
        <v>6.6666666666666643</v>
      </c>
      <c r="AD641" s="9">
        <f>'TeleOp Calculation'!O41</f>
        <v>12.433333333333337</v>
      </c>
      <c r="AE641" s="9">
        <f>'Foul Calculation'!O41</f>
        <v>0</v>
      </c>
      <c r="AF641" s="9">
        <f>'Auto Calculation'!P41</f>
        <v>-4.06666666666667</v>
      </c>
      <c r="AG641" s="9">
        <f>'TeleOp Calculation'!P41</f>
        <v>9.8333333333333286</v>
      </c>
      <c r="AH641" s="9">
        <f>'Foul Calculation'!P41</f>
        <v>0</v>
      </c>
    </row>
    <row r="642" spans="1:34">
      <c r="A642" s="5">
        <f t="shared" si="288"/>
        <v>1011</v>
      </c>
      <c r="B642" s="5">
        <f t="shared" si="289"/>
        <v>41</v>
      </c>
      <c r="C642" s="5">
        <f t="shared" si="290"/>
        <v>8.6179487179487211</v>
      </c>
      <c r="D642" s="5">
        <f t="shared" si="291"/>
        <v>25.38717948717948</v>
      </c>
      <c r="E642" s="5">
        <f t="shared" si="292"/>
        <v>0</v>
      </c>
      <c r="F642" s="5">
        <f t="shared" si="293"/>
        <v>-0.43333333333333712</v>
      </c>
      <c r="G642" s="5">
        <f t="shared" si="294"/>
        <v>-19.166666666666657</v>
      </c>
      <c r="H642" s="5">
        <f t="shared" si="295"/>
        <v>0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9">
        <f>'Match Score and Team Input'!E42</f>
        <v>1011</v>
      </c>
      <c r="AB642" s="9">
        <v>41</v>
      </c>
      <c r="AC642" s="9">
        <f>'Auto Calculation'!O42</f>
        <v>8.6179487179487211</v>
      </c>
      <c r="AD642" s="9">
        <f>'TeleOp Calculation'!O42</f>
        <v>25.38717948717948</v>
      </c>
      <c r="AE642" s="9">
        <f>'Foul Calculation'!O42</f>
        <v>0</v>
      </c>
      <c r="AF642" s="9">
        <f>'Auto Calculation'!P42</f>
        <v>-0.43333333333333712</v>
      </c>
      <c r="AG642" s="9">
        <f>'TeleOp Calculation'!P42</f>
        <v>-19.166666666666657</v>
      </c>
      <c r="AH642" s="9">
        <f>'Foul Calculation'!P42</f>
        <v>0</v>
      </c>
    </row>
    <row r="643" spans="1:34">
      <c r="A643" s="5">
        <f t="shared" si="288"/>
        <v>558</v>
      </c>
      <c r="B643" s="5">
        <f t="shared" si="289"/>
        <v>42</v>
      </c>
      <c r="C643" s="5">
        <f t="shared" si="290"/>
        <v>-20.435439560439562</v>
      </c>
      <c r="D643" s="5">
        <f t="shared" si="291"/>
        <v>-27.425824175824175</v>
      </c>
      <c r="E643" s="5">
        <f t="shared" si="292"/>
        <v>0</v>
      </c>
      <c r="F643" s="5">
        <f t="shared" si="293"/>
        <v>-20.160606060606057</v>
      </c>
      <c r="G643" s="5">
        <f t="shared" si="294"/>
        <v>-16.775757575757567</v>
      </c>
      <c r="H643" s="5">
        <f t="shared" si="295"/>
        <v>0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9">
        <f>'Match Score and Team Input'!E43</f>
        <v>558</v>
      </c>
      <c r="AB643" s="9">
        <v>42</v>
      </c>
      <c r="AC643" s="9">
        <f>'Auto Calculation'!O43</f>
        <v>-20.435439560439562</v>
      </c>
      <c r="AD643" s="9">
        <f>'TeleOp Calculation'!O43</f>
        <v>-27.425824175824175</v>
      </c>
      <c r="AE643" s="9">
        <f>'Foul Calculation'!O43</f>
        <v>0</v>
      </c>
      <c r="AF643" s="9">
        <f>'Auto Calculation'!P43</f>
        <v>-20.160606060606057</v>
      </c>
      <c r="AG643" s="9">
        <f>'TeleOp Calculation'!P43</f>
        <v>-16.775757575757567</v>
      </c>
      <c r="AH643" s="9">
        <f>'Foul Calculation'!P43</f>
        <v>0</v>
      </c>
    </row>
    <row r="644" spans="1:34">
      <c r="A644" s="5">
        <f t="shared" si="288"/>
        <v>714</v>
      </c>
      <c r="B644" s="5">
        <f t="shared" si="289"/>
        <v>43</v>
      </c>
      <c r="C644" s="5">
        <f t="shared" si="290"/>
        <v>25.633333333333333</v>
      </c>
      <c r="D644" s="5">
        <f t="shared" si="291"/>
        <v>71.033333333333331</v>
      </c>
      <c r="E644" s="5">
        <f t="shared" si="292"/>
        <v>0</v>
      </c>
      <c r="F644" s="5">
        <f t="shared" si="293"/>
        <v>-5.4444444444444429</v>
      </c>
      <c r="G644" s="5">
        <f t="shared" si="294"/>
        <v>7.5444444444444514</v>
      </c>
      <c r="H644" s="5">
        <f t="shared" si="295"/>
        <v>20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9">
        <f>'Match Score and Team Input'!E44</f>
        <v>714</v>
      </c>
      <c r="AB644" s="9">
        <v>43</v>
      </c>
      <c r="AC644" s="9">
        <f>'Auto Calculation'!O44</f>
        <v>25.633333333333333</v>
      </c>
      <c r="AD644" s="9">
        <f>'TeleOp Calculation'!O44</f>
        <v>71.033333333333331</v>
      </c>
      <c r="AE644" s="9">
        <f>'Foul Calculation'!O44</f>
        <v>0</v>
      </c>
      <c r="AF644" s="9">
        <f>'Auto Calculation'!P44</f>
        <v>-5.4444444444444429</v>
      </c>
      <c r="AG644" s="9">
        <f>'TeleOp Calculation'!P44</f>
        <v>7.5444444444444514</v>
      </c>
      <c r="AH644" s="9">
        <f>'Foul Calculation'!P44</f>
        <v>20</v>
      </c>
    </row>
    <row r="645" spans="1:34">
      <c r="A645" s="5">
        <f t="shared" si="288"/>
        <v>1515</v>
      </c>
      <c r="B645" s="5">
        <f t="shared" si="289"/>
        <v>44</v>
      </c>
      <c r="C645" s="5">
        <f t="shared" si="290"/>
        <v>-13.833333333333329</v>
      </c>
      <c r="D645" s="5">
        <f t="shared" si="291"/>
        <v>-0.97920227920226921</v>
      </c>
      <c r="E645" s="5">
        <f t="shared" si="292"/>
        <v>0</v>
      </c>
      <c r="F645" s="5">
        <f t="shared" si="293"/>
        <v>-22.585714285714282</v>
      </c>
      <c r="G645" s="5">
        <f t="shared" si="294"/>
        <v>-12.471428571428561</v>
      </c>
      <c r="H645" s="5">
        <f t="shared" si="295"/>
        <v>0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9">
        <f>'Match Score and Team Input'!E45</f>
        <v>1515</v>
      </c>
      <c r="AB645" s="9">
        <v>44</v>
      </c>
      <c r="AC645" s="9">
        <f>'Auto Calculation'!O45</f>
        <v>-13.833333333333329</v>
      </c>
      <c r="AD645" s="9">
        <f>'TeleOp Calculation'!O45</f>
        <v>-0.97920227920226921</v>
      </c>
      <c r="AE645" s="9">
        <f>'Foul Calculation'!O45</f>
        <v>0</v>
      </c>
      <c r="AF645" s="9">
        <f>'Auto Calculation'!P45</f>
        <v>-22.585714285714282</v>
      </c>
      <c r="AG645" s="9">
        <f>'TeleOp Calculation'!P45</f>
        <v>-12.471428571428561</v>
      </c>
      <c r="AH645" s="9">
        <f>'Foul Calculation'!P45</f>
        <v>0</v>
      </c>
    </row>
    <row r="646" spans="1:34">
      <c r="A646" s="5">
        <f t="shared" si="288"/>
        <v>2122</v>
      </c>
      <c r="B646" s="5">
        <f t="shared" si="289"/>
        <v>45</v>
      </c>
      <c r="C646" s="5">
        <f t="shared" si="290"/>
        <v>19.238562091503269</v>
      </c>
      <c r="D646" s="5">
        <f t="shared" si="291"/>
        <v>-95.635620915032689</v>
      </c>
      <c r="E646" s="5">
        <f t="shared" si="292"/>
        <v>0</v>
      </c>
      <c r="F646" s="5">
        <f t="shared" si="293"/>
        <v>-14.719047619047615</v>
      </c>
      <c r="G646" s="5">
        <f t="shared" si="294"/>
        <v>26.033333333333331</v>
      </c>
      <c r="H646" s="5">
        <f t="shared" si="295"/>
        <v>0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9">
        <f>'Match Score and Team Input'!E46</f>
        <v>2122</v>
      </c>
      <c r="AB646" s="9">
        <v>45</v>
      </c>
      <c r="AC646" s="9">
        <f>'Auto Calculation'!O46</f>
        <v>19.238562091503269</v>
      </c>
      <c r="AD646" s="9">
        <f>'TeleOp Calculation'!O46</f>
        <v>-95.635620915032689</v>
      </c>
      <c r="AE646" s="9">
        <f>'Foul Calculation'!O46</f>
        <v>0</v>
      </c>
      <c r="AF646" s="9">
        <f>'Auto Calculation'!P46</f>
        <v>-14.719047619047615</v>
      </c>
      <c r="AG646" s="9">
        <f>'TeleOp Calculation'!P46</f>
        <v>26.033333333333331</v>
      </c>
      <c r="AH646" s="9">
        <f>'Foul Calculation'!P46</f>
        <v>0</v>
      </c>
    </row>
    <row r="647" spans="1:34">
      <c r="A647" s="5">
        <f t="shared" si="288"/>
        <v>3937</v>
      </c>
      <c r="B647" s="5">
        <f t="shared" si="289"/>
        <v>46</v>
      </c>
      <c r="C647" s="5">
        <f t="shared" si="290"/>
        <v>7.0370370370369528E-2</v>
      </c>
      <c r="D647" s="5">
        <f t="shared" si="291"/>
        <v>10.751851851851853</v>
      </c>
      <c r="E647" s="5">
        <f t="shared" si="292"/>
        <v>0</v>
      </c>
      <c r="F647" s="5">
        <f t="shared" si="293"/>
        <v>-15.123931623931625</v>
      </c>
      <c r="G647" s="5">
        <f t="shared" si="294"/>
        <v>-48.180056980056975</v>
      </c>
      <c r="H647" s="5">
        <f t="shared" si="295"/>
        <v>20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9">
        <f>'Match Score and Team Input'!E47</f>
        <v>3937</v>
      </c>
      <c r="AB647" s="9">
        <v>46</v>
      </c>
      <c r="AC647" s="9">
        <f>'Auto Calculation'!O47</f>
        <v>7.0370370370369528E-2</v>
      </c>
      <c r="AD647" s="9">
        <f>'TeleOp Calculation'!O47</f>
        <v>10.751851851851853</v>
      </c>
      <c r="AE647" s="9">
        <f>'Foul Calculation'!O47</f>
        <v>0</v>
      </c>
      <c r="AF647" s="9">
        <f>'Auto Calculation'!P47</f>
        <v>-15.123931623931625</v>
      </c>
      <c r="AG647" s="9">
        <f>'TeleOp Calculation'!P47</f>
        <v>-48.180056980056975</v>
      </c>
      <c r="AH647" s="9">
        <f>'Foul Calculation'!P47</f>
        <v>20</v>
      </c>
    </row>
    <row r="648" spans="1:34">
      <c r="A648" s="5">
        <f t="shared" si="288"/>
        <v>1108</v>
      </c>
      <c r="B648" s="5">
        <f t="shared" si="289"/>
        <v>47</v>
      </c>
      <c r="C648" s="5">
        <f t="shared" si="290"/>
        <v>-18.766666666666666</v>
      </c>
      <c r="D648" s="5">
        <f t="shared" si="291"/>
        <v>-18.200000000000003</v>
      </c>
      <c r="E648" s="5">
        <f t="shared" si="292"/>
        <v>0</v>
      </c>
      <c r="F648" s="5">
        <f t="shared" si="293"/>
        <v>7.5538461538461519</v>
      </c>
      <c r="G648" s="5">
        <f t="shared" si="294"/>
        <v>38.02051282051282</v>
      </c>
      <c r="H648" s="5">
        <f t="shared" si="295"/>
        <v>0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9">
        <f>'Match Score and Team Input'!E48</f>
        <v>1108</v>
      </c>
      <c r="AB648" s="9">
        <v>47</v>
      </c>
      <c r="AC648" s="9">
        <f>'Auto Calculation'!O48</f>
        <v>-18.766666666666666</v>
      </c>
      <c r="AD648" s="9">
        <f>'TeleOp Calculation'!O48</f>
        <v>-18.200000000000003</v>
      </c>
      <c r="AE648" s="9">
        <f>'Foul Calculation'!O48</f>
        <v>0</v>
      </c>
      <c r="AF648" s="9">
        <f>'Auto Calculation'!P48</f>
        <v>7.5538461538461519</v>
      </c>
      <c r="AG648" s="9">
        <f>'TeleOp Calculation'!P48</f>
        <v>38.02051282051282</v>
      </c>
      <c r="AH648" s="9">
        <f>'Foul Calculation'!P48</f>
        <v>0</v>
      </c>
    </row>
    <row r="649" spans="1:34">
      <c r="A649" s="5">
        <f t="shared" si="288"/>
        <v>176</v>
      </c>
      <c r="B649" s="5">
        <f t="shared" si="289"/>
        <v>48</v>
      </c>
      <c r="C649" s="5">
        <f t="shared" si="290"/>
        <v>14.56666666666667</v>
      </c>
      <c r="D649" s="5">
        <f t="shared" si="291"/>
        <v>24.73333333333332</v>
      </c>
      <c r="E649" s="5">
        <f t="shared" si="292"/>
        <v>100</v>
      </c>
      <c r="F649" s="5">
        <f t="shared" si="293"/>
        <v>16.388888888888886</v>
      </c>
      <c r="G649" s="5">
        <f t="shared" si="294"/>
        <v>-13.329629629629636</v>
      </c>
      <c r="H649" s="5">
        <f t="shared" si="295"/>
        <v>0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9">
        <f>'Match Score and Team Input'!E49</f>
        <v>176</v>
      </c>
      <c r="AB649" s="9">
        <v>48</v>
      </c>
      <c r="AC649" s="9">
        <f>'Auto Calculation'!O49</f>
        <v>14.56666666666667</v>
      </c>
      <c r="AD649" s="9">
        <f>'TeleOp Calculation'!O49</f>
        <v>24.73333333333332</v>
      </c>
      <c r="AE649" s="9">
        <f>'Foul Calculation'!O49</f>
        <v>100</v>
      </c>
      <c r="AF649" s="9">
        <f>'Auto Calculation'!P49</f>
        <v>16.388888888888886</v>
      </c>
      <c r="AG649" s="9">
        <f>'TeleOp Calculation'!P49</f>
        <v>-13.329629629629636</v>
      </c>
      <c r="AH649" s="9">
        <f>'Foul Calculation'!P49</f>
        <v>0</v>
      </c>
    </row>
    <row r="650" spans="1:34">
      <c r="A650" s="5">
        <f t="shared" si="288"/>
        <v>5012</v>
      </c>
      <c r="B650" s="5">
        <f t="shared" si="289"/>
        <v>49</v>
      </c>
      <c r="C650" s="5">
        <f t="shared" si="290"/>
        <v>33.452380952380949</v>
      </c>
      <c r="D650" s="5">
        <f t="shared" si="291"/>
        <v>-7.3904761904761926</v>
      </c>
      <c r="E650" s="5">
        <f t="shared" si="292"/>
        <v>0</v>
      </c>
      <c r="F650" s="5">
        <f t="shared" si="293"/>
        <v>10.427272727272722</v>
      </c>
      <c r="G650" s="5">
        <f t="shared" si="294"/>
        <v>44.072727272727263</v>
      </c>
      <c r="H650" s="5">
        <f t="shared" si="295"/>
        <v>100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9">
        <f>'Match Score and Team Input'!E50</f>
        <v>5012</v>
      </c>
      <c r="AB650" s="9">
        <v>49</v>
      </c>
      <c r="AC650" s="9">
        <f>'Auto Calculation'!O50</f>
        <v>33.452380952380949</v>
      </c>
      <c r="AD650" s="9">
        <f>'TeleOp Calculation'!O50</f>
        <v>-7.3904761904761926</v>
      </c>
      <c r="AE650" s="9">
        <f>'Foul Calculation'!O50</f>
        <v>0</v>
      </c>
      <c r="AF650" s="9">
        <f>'Auto Calculation'!P50</f>
        <v>10.427272727272722</v>
      </c>
      <c r="AG650" s="9">
        <f>'TeleOp Calculation'!P50</f>
        <v>44.072727272727263</v>
      </c>
      <c r="AH650" s="9">
        <f>'Foul Calculation'!P50</f>
        <v>100</v>
      </c>
    </row>
    <row r="651" spans="1:34">
      <c r="A651" s="5">
        <f t="shared" si="288"/>
        <v>67</v>
      </c>
      <c r="B651" s="5">
        <f t="shared" si="289"/>
        <v>50</v>
      </c>
      <c r="C651" s="5">
        <f t="shared" si="290"/>
        <v>-20.188888888888883</v>
      </c>
      <c r="D651" s="5">
        <f t="shared" si="291"/>
        <v>-73.714814814814815</v>
      </c>
      <c r="E651" s="5">
        <f t="shared" si="292"/>
        <v>40</v>
      </c>
      <c r="F651" s="5">
        <f t="shared" si="293"/>
        <v>5.414285714285711</v>
      </c>
      <c r="G651" s="5">
        <f t="shared" si="294"/>
        <v>-35.571428571428569</v>
      </c>
      <c r="H651" s="5">
        <f t="shared" si="295"/>
        <v>0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9">
        <f>'Match Score and Team Input'!E51</f>
        <v>67</v>
      </c>
      <c r="AB651" s="9">
        <v>50</v>
      </c>
      <c r="AC651" s="9">
        <f>'Auto Calculation'!O51</f>
        <v>-20.188888888888883</v>
      </c>
      <c r="AD651" s="9">
        <f>'TeleOp Calculation'!O51</f>
        <v>-73.714814814814815</v>
      </c>
      <c r="AE651" s="9">
        <f>'Foul Calculation'!O51</f>
        <v>40</v>
      </c>
      <c r="AF651" s="9">
        <f>'Auto Calculation'!P51</f>
        <v>5.414285714285711</v>
      </c>
      <c r="AG651" s="9">
        <f>'TeleOp Calculation'!P51</f>
        <v>-35.571428571428569</v>
      </c>
      <c r="AH651" s="9">
        <f>'Foul Calculation'!P51</f>
        <v>0</v>
      </c>
    </row>
    <row r="652" spans="1:34">
      <c r="A652" s="5">
        <f t="shared" si="288"/>
        <v>3504</v>
      </c>
      <c r="B652" s="5">
        <f t="shared" si="289"/>
        <v>51</v>
      </c>
      <c r="C652" s="5">
        <f t="shared" si="290"/>
        <v>-3.3333333333333286</v>
      </c>
      <c r="D652" s="5">
        <f t="shared" si="291"/>
        <v>4.5555555555555571</v>
      </c>
      <c r="E652" s="5">
        <f t="shared" si="292"/>
        <v>0</v>
      </c>
      <c r="F652" s="5">
        <f t="shared" si="293"/>
        <v>-15.566666666666663</v>
      </c>
      <c r="G652" s="5">
        <f t="shared" si="294"/>
        <v>12.700000000000003</v>
      </c>
      <c r="H652" s="5">
        <f t="shared" si="295"/>
        <v>0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9">
        <f>'Match Score and Team Input'!E52</f>
        <v>3504</v>
      </c>
      <c r="AB652" s="9">
        <v>51</v>
      </c>
      <c r="AC652" s="9">
        <f>'Auto Calculation'!O52</f>
        <v>-3.3333333333333286</v>
      </c>
      <c r="AD652" s="9">
        <f>'TeleOp Calculation'!O52</f>
        <v>4.5555555555555571</v>
      </c>
      <c r="AE652" s="9">
        <f>'Foul Calculation'!O52</f>
        <v>0</v>
      </c>
      <c r="AF652" s="9">
        <f>'Auto Calculation'!P52</f>
        <v>-15.566666666666663</v>
      </c>
      <c r="AG652" s="9">
        <f>'TeleOp Calculation'!P52</f>
        <v>12.700000000000003</v>
      </c>
      <c r="AH652" s="9">
        <f>'Foul Calculation'!P52</f>
        <v>0</v>
      </c>
    </row>
    <row r="653" spans="1:34">
      <c r="A653" s="5">
        <f t="shared" ref="A653:A716" si="309">AA653</f>
        <v>225</v>
      </c>
      <c r="B653" s="5">
        <f t="shared" ref="B653:B716" si="310">AB653</f>
        <v>52</v>
      </c>
      <c r="C653" s="5">
        <f t="shared" ref="C653:C716" si="311">AC653</f>
        <v>-19.083333333333343</v>
      </c>
      <c r="D653" s="5">
        <f t="shared" ref="D653:D716" si="312">AD653</f>
        <v>-21.120370370370367</v>
      </c>
      <c r="E653" s="5">
        <f t="shared" ref="E653:E716" si="313">AE653</f>
        <v>0</v>
      </c>
      <c r="F653" s="5">
        <f t="shared" ref="F653:F716" si="314">AF653</f>
        <v>-14.546880570409982</v>
      </c>
      <c r="G653" s="5">
        <f t="shared" ref="G653:G716" si="315">AG653</f>
        <v>46.393226381461659</v>
      </c>
      <c r="H653" s="5">
        <f t="shared" ref="H653:H716" si="316">AH653</f>
        <v>0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9">
        <f>'Match Score and Team Input'!E53</f>
        <v>225</v>
      </c>
      <c r="AB653" s="9">
        <v>52</v>
      </c>
      <c r="AC653" s="9">
        <f>'Auto Calculation'!O53</f>
        <v>-19.083333333333343</v>
      </c>
      <c r="AD653" s="9">
        <f>'TeleOp Calculation'!O53</f>
        <v>-21.120370370370367</v>
      </c>
      <c r="AE653" s="9">
        <f>'Foul Calculation'!O53</f>
        <v>0</v>
      </c>
      <c r="AF653" s="9">
        <f>'Auto Calculation'!P53</f>
        <v>-14.546880570409982</v>
      </c>
      <c r="AG653" s="9">
        <f>'TeleOp Calculation'!P53</f>
        <v>46.393226381461659</v>
      </c>
      <c r="AH653" s="9">
        <f>'Foul Calculation'!P53</f>
        <v>0</v>
      </c>
    </row>
    <row r="654" spans="1:34">
      <c r="A654" s="5">
        <f t="shared" si="309"/>
        <v>3138</v>
      </c>
      <c r="B654" s="5">
        <f t="shared" si="310"/>
        <v>53</v>
      </c>
      <c r="C654" s="5">
        <f t="shared" si="311"/>
        <v>-1.3611111111111143</v>
      </c>
      <c r="D654" s="5">
        <f t="shared" si="312"/>
        <v>15.577777777777769</v>
      </c>
      <c r="E654" s="5">
        <f t="shared" si="313"/>
        <v>0</v>
      </c>
      <c r="F654" s="5">
        <f t="shared" si="314"/>
        <v>-3.7416666666666671</v>
      </c>
      <c r="G654" s="5">
        <f t="shared" si="315"/>
        <v>-61.783333333333346</v>
      </c>
      <c r="H654" s="5">
        <f t="shared" si="316"/>
        <v>0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9">
        <f>'Match Score and Team Input'!E54</f>
        <v>3138</v>
      </c>
      <c r="AB654" s="9">
        <v>53</v>
      </c>
      <c r="AC654" s="9">
        <f>'Auto Calculation'!O54</f>
        <v>-1.3611111111111143</v>
      </c>
      <c r="AD654" s="9">
        <f>'TeleOp Calculation'!O54</f>
        <v>15.577777777777769</v>
      </c>
      <c r="AE654" s="9">
        <f>'Foul Calculation'!O54</f>
        <v>0</v>
      </c>
      <c r="AF654" s="9">
        <f>'Auto Calculation'!P54</f>
        <v>-3.7416666666666671</v>
      </c>
      <c r="AG654" s="9">
        <f>'TeleOp Calculation'!P54</f>
        <v>-61.783333333333346</v>
      </c>
      <c r="AH654" s="9">
        <f>'Foul Calculation'!P54</f>
        <v>0</v>
      </c>
    </row>
    <row r="655" spans="1:34">
      <c r="A655" s="5">
        <f t="shared" si="309"/>
        <v>4965</v>
      </c>
      <c r="B655" s="5">
        <f t="shared" si="310"/>
        <v>54</v>
      </c>
      <c r="C655" s="5">
        <f t="shared" si="311"/>
        <v>-3.4666666666666686</v>
      </c>
      <c r="D655" s="5">
        <f t="shared" si="312"/>
        <v>10.666666666666671</v>
      </c>
      <c r="E655" s="5">
        <f t="shared" si="313"/>
        <v>70</v>
      </c>
      <c r="F655" s="5">
        <f t="shared" si="314"/>
        <v>-8.5820512820512818</v>
      </c>
      <c r="G655" s="5">
        <f t="shared" si="315"/>
        <v>41.15384615384616</v>
      </c>
      <c r="H655" s="5">
        <f t="shared" si="316"/>
        <v>0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9">
        <f>'Match Score and Team Input'!E55</f>
        <v>4965</v>
      </c>
      <c r="AB655" s="9">
        <v>54</v>
      </c>
      <c r="AC655" s="9">
        <f>'Auto Calculation'!O55</f>
        <v>-3.4666666666666686</v>
      </c>
      <c r="AD655" s="9">
        <f>'TeleOp Calculation'!O55</f>
        <v>10.666666666666671</v>
      </c>
      <c r="AE655" s="9">
        <f>'Foul Calculation'!O55</f>
        <v>70</v>
      </c>
      <c r="AF655" s="9">
        <f>'Auto Calculation'!P55</f>
        <v>-8.5820512820512818</v>
      </c>
      <c r="AG655" s="9">
        <f>'TeleOp Calculation'!P55</f>
        <v>41.15384615384616</v>
      </c>
      <c r="AH655" s="9">
        <f>'Foul Calculation'!P55</f>
        <v>0</v>
      </c>
    </row>
    <row r="656" spans="1:34">
      <c r="A656" s="5">
        <f t="shared" si="309"/>
        <v>1717</v>
      </c>
      <c r="B656" s="5">
        <f t="shared" si="310"/>
        <v>55</v>
      </c>
      <c r="C656" s="5">
        <f t="shared" si="311"/>
        <v>-19.11349206349206</v>
      </c>
      <c r="D656" s="5">
        <f t="shared" si="312"/>
        <v>-43.276984126984118</v>
      </c>
      <c r="E656" s="5">
        <f t="shared" si="313"/>
        <v>50</v>
      </c>
      <c r="F656" s="5">
        <f t="shared" si="314"/>
        <v>1.5333333333333314</v>
      </c>
      <c r="G656" s="5">
        <f t="shared" si="315"/>
        <v>52.8</v>
      </c>
      <c r="H656" s="5">
        <f t="shared" si="316"/>
        <v>0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9">
        <f>'Match Score and Team Input'!E56</f>
        <v>1717</v>
      </c>
      <c r="AB656" s="9">
        <v>55</v>
      </c>
      <c r="AC656" s="9">
        <f>'Auto Calculation'!O56</f>
        <v>-19.11349206349206</v>
      </c>
      <c r="AD656" s="9">
        <f>'TeleOp Calculation'!O56</f>
        <v>-43.276984126984118</v>
      </c>
      <c r="AE656" s="9">
        <f>'Foul Calculation'!O56</f>
        <v>50</v>
      </c>
      <c r="AF656" s="9">
        <f>'Auto Calculation'!P56</f>
        <v>1.5333333333333314</v>
      </c>
      <c r="AG656" s="9">
        <f>'TeleOp Calculation'!P56</f>
        <v>52.8</v>
      </c>
      <c r="AH656" s="9">
        <f>'Foul Calculation'!P56</f>
        <v>0</v>
      </c>
    </row>
    <row r="657" spans="1:34">
      <c r="A657" s="5">
        <f t="shared" si="309"/>
        <v>558</v>
      </c>
      <c r="B657" s="5">
        <f t="shared" si="310"/>
        <v>56</v>
      </c>
      <c r="C657" s="5">
        <f t="shared" si="311"/>
        <v>21.61904761904762</v>
      </c>
      <c r="D657" s="5">
        <f t="shared" si="312"/>
        <v>-36.047619047619037</v>
      </c>
      <c r="E657" s="5">
        <f t="shared" si="313"/>
        <v>90</v>
      </c>
      <c r="F657" s="5">
        <f t="shared" si="314"/>
        <v>14.327450980392157</v>
      </c>
      <c r="G657" s="5">
        <f t="shared" si="315"/>
        <v>6.6921568627450938</v>
      </c>
      <c r="H657" s="5">
        <f t="shared" si="316"/>
        <v>0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9">
        <f>'Match Score and Team Input'!E57</f>
        <v>558</v>
      </c>
      <c r="AB657" s="9">
        <v>56</v>
      </c>
      <c r="AC657" s="9">
        <f>'Auto Calculation'!O57</f>
        <v>21.61904761904762</v>
      </c>
      <c r="AD657" s="9">
        <f>'TeleOp Calculation'!O57</f>
        <v>-36.047619047619037</v>
      </c>
      <c r="AE657" s="9">
        <f>'Foul Calculation'!O57</f>
        <v>90</v>
      </c>
      <c r="AF657" s="9">
        <f>'Auto Calculation'!P57</f>
        <v>14.327450980392157</v>
      </c>
      <c r="AG657" s="9">
        <f>'TeleOp Calculation'!P57</f>
        <v>6.6921568627450938</v>
      </c>
      <c r="AH657" s="9">
        <f>'Foul Calculation'!P57</f>
        <v>0</v>
      </c>
    </row>
    <row r="658" spans="1:34">
      <c r="A658" s="5">
        <f t="shared" si="309"/>
        <v>4476</v>
      </c>
      <c r="B658" s="5">
        <f t="shared" si="310"/>
        <v>57</v>
      </c>
      <c r="C658" s="5">
        <f t="shared" si="311"/>
        <v>19.600000000000001</v>
      </c>
      <c r="D658" s="5">
        <f t="shared" si="312"/>
        <v>6.9925925925925867</v>
      </c>
      <c r="E658" s="5">
        <f t="shared" si="313"/>
        <v>120</v>
      </c>
      <c r="F658" s="5">
        <f t="shared" si="314"/>
        <v>16.333333333333336</v>
      </c>
      <c r="G658" s="5">
        <f t="shared" si="315"/>
        <v>24.833333333333329</v>
      </c>
      <c r="H658" s="5">
        <f t="shared" si="316"/>
        <v>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9">
        <f>'Match Score and Team Input'!E58</f>
        <v>4476</v>
      </c>
      <c r="AB658" s="9">
        <v>57</v>
      </c>
      <c r="AC658" s="9">
        <f>'Auto Calculation'!O58</f>
        <v>19.600000000000001</v>
      </c>
      <c r="AD658" s="9">
        <f>'TeleOp Calculation'!O58</f>
        <v>6.9925925925925867</v>
      </c>
      <c r="AE658" s="9">
        <f>'Foul Calculation'!O58</f>
        <v>120</v>
      </c>
      <c r="AF658" s="9">
        <f>'Auto Calculation'!P58</f>
        <v>16.333333333333336</v>
      </c>
      <c r="AG658" s="9">
        <f>'TeleOp Calculation'!P58</f>
        <v>24.833333333333329</v>
      </c>
      <c r="AH658" s="9">
        <f>'Foul Calculation'!P58</f>
        <v>0</v>
      </c>
    </row>
    <row r="659" spans="1:34">
      <c r="A659" s="5">
        <f t="shared" si="309"/>
        <v>604</v>
      </c>
      <c r="B659" s="5">
        <f t="shared" si="310"/>
        <v>58</v>
      </c>
      <c r="C659" s="5">
        <f t="shared" si="311"/>
        <v>-1.6666666666666714</v>
      </c>
      <c r="D659" s="5">
        <f t="shared" si="312"/>
        <v>-60.620370370370367</v>
      </c>
      <c r="E659" s="5">
        <f t="shared" si="313"/>
        <v>0</v>
      </c>
      <c r="F659" s="5">
        <f t="shared" si="314"/>
        <v>-8.7333333333333343</v>
      </c>
      <c r="G659" s="5">
        <f t="shared" si="315"/>
        <v>22</v>
      </c>
      <c r="H659" s="5">
        <f t="shared" si="316"/>
        <v>0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9">
        <f>'Match Score and Team Input'!E59</f>
        <v>604</v>
      </c>
      <c r="AB659" s="9">
        <v>58</v>
      </c>
      <c r="AC659" s="9">
        <f>'Auto Calculation'!O59</f>
        <v>-1.6666666666666714</v>
      </c>
      <c r="AD659" s="9">
        <f>'TeleOp Calculation'!O59</f>
        <v>-60.620370370370367</v>
      </c>
      <c r="AE659" s="9">
        <f>'Foul Calculation'!O59</f>
        <v>0</v>
      </c>
      <c r="AF659" s="9">
        <f>'Auto Calculation'!P59</f>
        <v>-8.7333333333333343</v>
      </c>
      <c r="AG659" s="9">
        <f>'TeleOp Calculation'!P59</f>
        <v>22</v>
      </c>
      <c r="AH659" s="9">
        <f>'Foul Calculation'!P59</f>
        <v>0</v>
      </c>
    </row>
    <row r="660" spans="1:34">
      <c r="A660" s="5">
        <f t="shared" si="309"/>
        <v>2177</v>
      </c>
      <c r="B660" s="5">
        <f t="shared" si="310"/>
        <v>59</v>
      </c>
      <c r="C660" s="5">
        <f t="shared" si="311"/>
        <v>-18.499999999999993</v>
      </c>
      <c r="D660" s="5">
        <f t="shared" si="312"/>
        <v>-80.677777777777763</v>
      </c>
      <c r="E660" s="5">
        <f t="shared" si="313"/>
        <v>0</v>
      </c>
      <c r="F660" s="5">
        <f t="shared" si="314"/>
        <v>14.833333333333336</v>
      </c>
      <c r="G660" s="5">
        <f t="shared" si="315"/>
        <v>67.588888888888889</v>
      </c>
      <c r="H660" s="5">
        <f t="shared" si="316"/>
        <v>0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9">
        <f>'Match Score and Team Input'!E60</f>
        <v>2177</v>
      </c>
      <c r="AB660" s="9">
        <v>59</v>
      </c>
      <c r="AC660" s="9">
        <f>'Auto Calculation'!O60</f>
        <v>-18.499999999999993</v>
      </c>
      <c r="AD660" s="9">
        <f>'TeleOp Calculation'!O60</f>
        <v>-80.677777777777763</v>
      </c>
      <c r="AE660" s="9">
        <f>'Foul Calculation'!O60</f>
        <v>0</v>
      </c>
      <c r="AF660" s="9">
        <f>'Auto Calculation'!P60</f>
        <v>14.833333333333336</v>
      </c>
      <c r="AG660" s="9">
        <f>'TeleOp Calculation'!P60</f>
        <v>67.588888888888889</v>
      </c>
      <c r="AH660" s="9">
        <f>'Foul Calculation'!P60</f>
        <v>0</v>
      </c>
    </row>
    <row r="661" spans="1:34">
      <c r="A661" s="5">
        <f t="shared" si="309"/>
        <v>1318</v>
      </c>
      <c r="B661" s="5">
        <f t="shared" si="310"/>
        <v>60</v>
      </c>
      <c r="C661" s="5">
        <f t="shared" si="311"/>
        <v>-11.452941176470588</v>
      </c>
      <c r="D661" s="5">
        <f t="shared" si="312"/>
        <v>1.3568627450980273</v>
      </c>
      <c r="E661" s="5">
        <f t="shared" si="313"/>
        <v>50</v>
      </c>
      <c r="F661" s="5">
        <f t="shared" si="314"/>
        <v>-27.43333333333333</v>
      </c>
      <c r="G661" s="5">
        <f t="shared" si="315"/>
        <v>-11.799999999999997</v>
      </c>
      <c r="H661" s="5">
        <f t="shared" si="316"/>
        <v>20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9">
        <f>'Match Score and Team Input'!E61</f>
        <v>1318</v>
      </c>
      <c r="AB661" s="9">
        <v>60</v>
      </c>
      <c r="AC661" s="9">
        <f>'Auto Calculation'!O61</f>
        <v>-11.452941176470588</v>
      </c>
      <c r="AD661" s="9">
        <f>'TeleOp Calculation'!O61</f>
        <v>1.3568627450980273</v>
      </c>
      <c r="AE661" s="9">
        <f>'Foul Calculation'!O61</f>
        <v>50</v>
      </c>
      <c r="AF661" s="9">
        <f>'Auto Calculation'!P61</f>
        <v>-27.43333333333333</v>
      </c>
      <c r="AG661" s="9">
        <f>'TeleOp Calculation'!P61</f>
        <v>-11.799999999999997</v>
      </c>
      <c r="AH661" s="9">
        <f>'Foul Calculation'!P61</f>
        <v>20</v>
      </c>
    </row>
    <row r="662" spans="1:34">
      <c r="A662" s="5">
        <f t="shared" si="309"/>
        <v>836</v>
      </c>
      <c r="B662" s="5">
        <f t="shared" si="310"/>
        <v>61</v>
      </c>
      <c r="C662" s="5">
        <f t="shared" si="311"/>
        <v>-17.888888888888886</v>
      </c>
      <c r="D662" s="5">
        <f t="shared" si="312"/>
        <v>-14.311111111111117</v>
      </c>
      <c r="E662" s="5">
        <f t="shared" si="313"/>
        <v>0</v>
      </c>
      <c r="F662" s="5">
        <f t="shared" si="314"/>
        <v>-6.9939393939393923</v>
      </c>
      <c r="G662" s="5">
        <f t="shared" si="315"/>
        <v>4.7316498316498325</v>
      </c>
      <c r="H662" s="5">
        <f t="shared" si="316"/>
        <v>50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9">
        <f>'Match Score and Team Input'!E62</f>
        <v>836</v>
      </c>
      <c r="AB662" s="9">
        <v>61</v>
      </c>
      <c r="AC662" s="9">
        <f>'Auto Calculation'!O62</f>
        <v>-17.888888888888886</v>
      </c>
      <c r="AD662" s="9">
        <f>'TeleOp Calculation'!O62</f>
        <v>-14.311111111111117</v>
      </c>
      <c r="AE662" s="9">
        <f>'Foul Calculation'!O62</f>
        <v>0</v>
      </c>
      <c r="AF662" s="9">
        <f>'Auto Calculation'!P62</f>
        <v>-6.9939393939393923</v>
      </c>
      <c r="AG662" s="9">
        <f>'TeleOp Calculation'!P62</f>
        <v>4.7316498316498325</v>
      </c>
      <c r="AH662" s="9">
        <f>'Foul Calculation'!P62</f>
        <v>50</v>
      </c>
    </row>
    <row r="663" spans="1:34">
      <c r="A663" s="5">
        <f t="shared" si="309"/>
        <v>303</v>
      </c>
      <c r="B663" s="5">
        <f t="shared" si="310"/>
        <v>62</v>
      </c>
      <c r="C663" s="5">
        <f t="shared" si="311"/>
        <v>-18.560606060606062</v>
      </c>
      <c r="D663" s="5">
        <f t="shared" si="312"/>
        <v>-50.146969696969705</v>
      </c>
      <c r="E663" s="5">
        <f t="shared" si="313"/>
        <v>20</v>
      </c>
      <c r="F663" s="5">
        <f t="shared" si="314"/>
        <v>3.9148148148148181</v>
      </c>
      <c r="G663" s="5">
        <f t="shared" si="315"/>
        <v>65.7</v>
      </c>
      <c r="H663" s="5">
        <f t="shared" si="316"/>
        <v>20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9">
        <f>'Match Score and Team Input'!E63</f>
        <v>303</v>
      </c>
      <c r="AB663" s="9">
        <v>62</v>
      </c>
      <c r="AC663" s="9">
        <f>'Auto Calculation'!O63</f>
        <v>-18.560606060606062</v>
      </c>
      <c r="AD663" s="9">
        <f>'TeleOp Calculation'!O63</f>
        <v>-50.146969696969705</v>
      </c>
      <c r="AE663" s="9">
        <f>'Foul Calculation'!O63</f>
        <v>20</v>
      </c>
      <c r="AF663" s="9">
        <f>'Auto Calculation'!P63</f>
        <v>3.9148148148148181</v>
      </c>
      <c r="AG663" s="9">
        <f>'TeleOp Calculation'!P63</f>
        <v>65.7</v>
      </c>
      <c r="AH663" s="9">
        <f>'Foul Calculation'!P63</f>
        <v>20</v>
      </c>
    </row>
    <row r="664" spans="1:34">
      <c r="A664" s="5">
        <f t="shared" si="309"/>
        <v>2363</v>
      </c>
      <c r="B664" s="5">
        <f t="shared" si="310"/>
        <v>63</v>
      </c>
      <c r="C664" s="5">
        <f t="shared" si="311"/>
        <v>-11.844444444444449</v>
      </c>
      <c r="D664" s="5">
        <f t="shared" si="312"/>
        <v>0.40555555555556566</v>
      </c>
      <c r="E664" s="5">
        <f t="shared" si="313"/>
        <v>0</v>
      </c>
      <c r="F664" s="5">
        <f t="shared" si="314"/>
        <v>-4.37777777777778</v>
      </c>
      <c r="G664" s="5">
        <f t="shared" si="315"/>
        <v>2.8111111111111029</v>
      </c>
      <c r="H664" s="5">
        <f t="shared" si="316"/>
        <v>50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9">
        <f>'Match Score and Team Input'!E64</f>
        <v>2363</v>
      </c>
      <c r="AB664" s="9">
        <v>63</v>
      </c>
      <c r="AC664" s="9">
        <f>'Auto Calculation'!O64</f>
        <v>-11.844444444444449</v>
      </c>
      <c r="AD664" s="9">
        <f>'TeleOp Calculation'!O64</f>
        <v>0.40555555555556566</v>
      </c>
      <c r="AE664" s="9">
        <f>'Foul Calculation'!O64</f>
        <v>0</v>
      </c>
      <c r="AF664" s="9">
        <f>'Auto Calculation'!P64</f>
        <v>-4.37777777777778</v>
      </c>
      <c r="AG664" s="9">
        <f>'TeleOp Calculation'!P64</f>
        <v>2.8111111111111029</v>
      </c>
      <c r="AH664" s="9">
        <f>'Foul Calculation'!P64</f>
        <v>50</v>
      </c>
    </row>
    <row r="665" spans="1:34">
      <c r="A665" s="5">
        <f t="shared" si="309"/>
        <v>5122</v>
      </c>
      <c r="B665" s="5">
        <f t="shared" si="310"/>
        <v>64</v>
      </c>
      <c r="C665" s="5">
        <f t="shared" si="311"/>
        <v>-1.2794871794871838</v>
      </c>
      <c r="D665" s="5">
        <f t="shared" si="312"/>
        <v>16.305128205128199</v>
      </c>
      <c r="E665" s="5">
        <f t="shared" si="313"/>
        <v>0</v>
      </c>
      <c r="F665" s="5">
        <f t="shared" si="314"/>
        <v>-10.048677248677251</v>
      </c>
      <c r="G665" s="5">
        <f t="shared" si="315"/>
        <v>-15.029629629629625</v>
      </c>
      <c r="H665" s="5">
        <f t="shared" si="316"/>
        <v>0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9">
        <f>'Match Score and Team Input'!E65</f>
        <v>5122</v>
      </c>
      <c r="AB665" s="9">
        <v>64</v>
      </c>
      <c r="AC665" s="9">
        <f>'Auto Calculation'!O65</f>
        <v>-1.2794871794871838</v>
      </c>
      <c r="AD665" s="9">
        <f>'TeleOp Calculation'!O65</f>
        <v>16.305128205128199</v>
      </c>
      <c r="AE665" s="9">
        <f>'Foul Calculation'!O65</f>
        <v>0</v>
      </c>
      <c r="AF665" s="9">
        <f>'Auto Calculation'!P65</f>
        <v>-10.048677248677251</v>
      </c>
      <c r="AG665" s="9">
        <f>'TeleOp Calculation'!P65</f>
        <v>-15.029629629629625</v>
      </c>
      <c r="AH665" s="9">
        <f>'Foul Calculation'!P65</f>
        <v>0</v>
      </c>
    </row>
    <row r="666" spans="1:34">
      <c r="A666" s="5">
        <f t="shared" si="309"/>
        <v>3310</v>
      </c>
      <c r="B666" s="5">
        <f t="shared" si="310"/>
        <v>65</v>
      </c>
      <c r="C666" s="5">
        <f t="shared" si="311"/>
        <v>-18.438746438746442</v>
      </c>
      <c r="D666" s="5">
        <f t="shared" si="312"/>
        <v>24.150142450142454</v>
      </c>
      <c r="E666" s="5">
        <f t="shared" si="313"/>
        <v>100</v>
      </c>
      <c r="F666" s="5">
        <f t="shared" si="314"/>
        <v>3.4264550264550238</v>
      </c>
      <c r="G666" s="5">
        <f t="shared" si="315"/>
        <v>33.724338624338628</v>
      </c>
      <c r="H666" s="5">
        <f t="shared" si="316"/>
        <v>0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9">
        <f>'Match Score and Team Input'!E66</f>
        <v>3310</v>
      </c>
      <c r="AB666" s="9">
        <v>65</v>
      </c>
      <c r="AC666" s="9">
        <f>'Auto Calculation'!O66</f>
        <v>-18.438746438746442</v>
      </c>
      <c r="AD666" s="9">
        <f>'TeleOp Calculation'!O66</f>
        <v>24.150142450142454</v>
      </c>
      <c r="AE666" s="9">
        <f>'Foul Calculation'!O66</f>
        <v>100</v>
      </c>
      <c r="AF666" s="9">
        <f>'Auto Calculation'!P66</f>
        <v>3.4264550264550238</v>
      </c>
      <c r="AG666" s="9">
        <f>'TeleOp Calculation'!P66</f>
        <v>33.724338624338628</v>
      </c>
      <c r="AH666" s="9">
        <f>'Foul Calculation'!P66</f>
        <v>0</v>
      </c>
    </row>
    <row r="667" spans="1:34">
      <c r="A667" s="5">
        <f t="shared" si="309"/>
        <v>4536</v>
      </c>
      <c r="B667" s="5">
        <f t="shared" si="310"/>
        <v>66</v>
      </c>
      <c r="C667" s="5">
        <f t="shared" si="311"/>
        <v>14.503703703703707</v>
      </c>
      <c r="D667" s="5">
        <f t="shared" si="312"/>
        <v>-50.155555555555566</v>
      </c>
      <c r="E667" s="5">
        <f t="shared" si="313"/>
        <v>0</v>
      </c>
      <c r="F667" s="5">
        <f t="shared" si="314"/>
        <v>-14.407264957264957</v>
      </c>
      <c r="G667" s="5">
        <f t="shared" si="315"/>
        <v>3.5162393162393073</v>
      </c>
      <c r="H667" s="5">
        <f t="shared" si="316"/>
        <v>20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9">
        <f>'Match Score and Team Input'!E67</f>
        <v>4536</v>
      </c>
      <c r="AB667" s="9">
        <v>66</v>
      </c>
      <c r="AC667" s="9">
        <f>'Auto Calculation'!O67</f>
        <v>14.503703703703707</v>
      </c>
      <c r="AD667" s="9">
        <f>'TeleOp Calculation'!O67</f>
        <v>-50.155555555555566</v>
      </c>
      <c r="AE667" s="9">
        <f>'Foul Calculation'!O67</f>
        <v>0</v>
      </c>
      <c r="AF667" s="9">
        <f>'Auto Calculation'!P67</f>
        <v>-14.407264957264957</v>
      </c>
      <c r="AG667" s="9">
        <f>'TeleOp Calculation'!P67</f>
        <v>3.5162393162393073</v>
      </c>
      <c r="AH667" s="9">
        <f>'Foul Calculation'!P67</f>
        <v>20</v>
      </c>
    </row>
    <row r="668" spans="1:34">
      <c r="A668" s="5">
        <f t="shared" si="309"/>
        <v>955</v>
      </c>
      <c r="B668" s="5">
        <f t="shared" si="310"/>
        <v>67</v>
      </c>
      <c r="C668" s="5">
        <f t="shared" si="311"/>
        <v>-14.452380952380956</v>
      </c>
      <c r="D668" s="5">
        <f t="shared" si="312"/>
        <v>-25.704761904761909</v>
      </c>
      <c r="E668" s="5">
        <f t="shared" si="313"/>
        <v>0</v>
      </c>
      <c r="F668" s="5">
        <f t="shared" si="314"/>
        <v>-18.972222222222221</v>
      </c>
      <c r="G668" s="5">
        <f t="shared" si="315"/>
        <v>32.318518518518516</v>
      </c>
      <c r="H668" s="5">
        <f t="shared" si="316"/>
        <v>0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9">
        <f>'Match Score and Team Input'!E68</f>
        <v>955</v>
      </c>
      <c r="AB668" s="9">
        <v>67</v>
      </c>
      <c r="AC668" s="9">
        <f>'Auto Calculation'!O68</f>
        <v>-14.452380952380956</v>
      </c>
      <c r="AD668" s="9">
        <f>'TeleOp Calculation'!O68</f>
        <v>-25.704761904761909</v>
      </c>
      <c r="AE668" s="9">
        <f>'Foul Calculation'!O68</f>
        <v>0</v>
      </c>
      <c r="AF668" s="9">
        <f>'Auto Calculation'!P68</f>
        <v>-18.972222222222221</v>
      </c>
      <c r="AG668" s="9">
        <f>'TeleOp Calculation'!P68</f>
        <v>32.318518518518516</v>
      </c>
      <c r="AH668" s="9">
        <f>'Foul Calculation'!P68</f>
        <v>0</v>
      </c>
    </row>
    <row r="669" spans="1:34">
      <c r="A669" s="5">
        <f t="shared" si="309"/>
        <v>4982</v>
      </c>
      <c r="B669" s="5">
        <f t="shared" si="310"/>
        <v>68</v>
      </c>
      <c r="C669" s="5">
        <f t="shared" si="311"/>
        <v>-7.3666666666666742</v>
      </c>
      <c r="D669" s="5">
        <f t="shared" si="312"/>
        <v>19.766666666666666</v>
      </c>
      <c r="E669" s="5">
        <f t="shared" si="313"/>
        <v>0</v>
      </c>
      <c r="F669" s="5">
        <f t="shared" si="314"/>
        <v>-15.168091168091166</v>
      </c>
      <c r="G669" s="5">
        <f t="shared" si="315"/>
        <v>-63.670370370370364</v>
      </c>
      <c r="H669" s="5">
        <f t="shared" si="316"/>
        <v>0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9">
        <f>'Match Score and Team Input'!E69</f>
        <v>4982</v>
      </c>
      <c r="AB669" s="9">
        <v>68</v>
      </c>
      <c r="AC669" s="9">
        <f>'Auto Calculation'!O69</f>
        <v>-7.3666666666666742</v>
      </c>
      <c r="AD669" s="9">
        <f>'TeleOp Calculation'!O69</f>
        <v>19.766666666666666</v>
      </c>
      <c r="AE669" s="9">
        <f>'Foul Calculation'!O69</f>
        <v>0</v>
      </c>
      <c r="AF669" s="9">
        <f>'Auto Calculation'!P69</f>
        <v>-15.168091168091166</v>
      </c>
      <c r="AG669" s="9">
        <f>'TeleOp Calculation'!P69</f>
        <v>-63.670370370370364</v>
      </c>
      <c r="AH669" s="9">
        <f>'Foul Calculation'!P69</f>
        <v>0</v>
      </c>
    </row>
    <row r="670" spans="1:34">
      <c r="A670" s="5">
        <f t="shared" si="309"/>
        <v>3360</v>
      </c>
      <c r="B670" s="5">
        <f t="shared" si="310"/>
        <v>69</v>
      </c>
      <c r="C670" s="5">
        <f t="shared" si="311"/>
        <v>16.36666666666666</v>
      </c>
      <c r="D670" s="5">
        <f t="shared" si="312"/>
        <v>-23.5</v>
      </c>
      <c r="E670" s="5">
        <f t="shared" si="313"/>
        <v>0</v>
      </c>
      <c r="F670" s="5">
        <f t="shared" si="314"/>
        <v>-4.6333333333333329</v>
      </c>
      <c r="G670" s="5">
        <f t="shared" si="315"/>
        <v>49.533333333333331</v>
      </c>
      <c r="H670" s="5">
        <f t="shared" si="316"/>
        <v>0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9">
        <f>'Match Score and Team Input'!E70</f>
        <v>3360</v>
      </c>
      <c r="AB670" s="9">
        <v>69</v>
      </c>
      <c r="AC670" s="9">
        <f>'Auto Calculation'!O70</f>
        <v>16.36666666666666</v>
      </c>
      <c r="AD670" s="9">
        <f>'TeleOp Calculation'!O70</f>
        <v>-23.5</v>
      </c>
      <c r="AE670" s="9">
        <f>'Foul Calculation'!O70</f>
        <v>0</v>
      </c>
      <c r="AF670" s="9">
        <f>'Auto Calculation'!P70</f>
        <v>-4.6333333333333329</v>
      </c>
      <c r="AG670" s="9">
        <f>'TeleOp Calculation'!P70</f>
        <v>49.533333333333331</v>
      </c>
      <c r="AH670" s="9">
        <f>'Foul Calculation'!P70</f>
        <v>0</v>
      </c>
    </row>
    <row r="671" spans="1:34">
      <c r="A671" s="5">
        <f t="shared" si="309"/>
        <v>2980</v>
      </c>
      <c r="B671" s="5">
        <f t="shared" si="310"/>
        <v>70</v>
      </c>
      <c r="C671" s="5">
        <f t="shared" si="311"/>
        <v>-14.100000000000001</v>
      </c>
      <c r="D671" s="5">
        <f t="shared" si="312"/>
        <v>-5.6363636363636402</v>
      </c>
      <c r="E671" s="5">
        <f t="shared" si="313"/>
        <v>0</v>
      </c>
      <c r="F671" s="5">
        <f t="shared" si="314"/>
        <v>13.866666666666674</v>
      </c>
      <c r="G671" s="5">
        <f t="shared" si="315"/>
        <v>25.828205128205127</v>
      </c>
      <c r="H671" s="5">
        <f t="shared" si="316"/>
        <v>0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9">
        <f>'Match Score and Team Input'!E71</f>
        <v>2980</v>
      </c>
      <c r="AB671" s="9">
        <v>70</v>
      </c>
      <c r="AC671" s="9">
        <f>'Auto Calculation'!O71</f>
        <v>-14.100000000000001</v>
      </c>
      <c r="AD671" s="9">
        <f>'TeleOp Calculation'!O71</f>
        <v>-5.6363636363636402</v>
      </c>
      <c r="AE671" s="9">
        <f>'Foul Calculation'!O71</f>
        <v>0</v>
      </c>
      <c r="AF671" s="9">
        <f>'Auto Calculation'!P71</f>
        <v>13.866666666666674</v>
      </c>
      <c r="AG671" s="9">
        <f>'TeleOp Calculation'!P71</f>
        <v>25.828205128205127</v>
      </c>
      <c r="AH671" s="9">
        <f>'Foul Calculation'!P71</f>
        <v>0</v>
      </c>
    </row>
    <row r="672" spans="1:34">
      <c r="A672" s="5">
        <f t="shared" si="309"/>
        <v>1730</v>
      </c>
      <c r="B672" s="5">
        <f t="shared" si="310"/>
        <v>71</v>
      </c>
      <c r="C672" s="5">
        <f t="shared" si="311"/>
        <v>15.725000000000001</v>
      </c>
      <c r="D672" s="5">
        <f t="shared" si="312"/>
        <v>-20.816666666666663</v>
      </c>
      <c r="E672" s="5">
        <f t="shared" si="313"/>
        <v>0</v>
      </c>
      <c r="F672" s="5">
        <f t="shared" si="314"/>
        <v>-14.285714285714285</v>
      </c>
      <c r="G672" s="5">
        <f t="shared" si="315"/>
        <v>18.517460317460319</v>
      </c>
      <c r="H672" s="5">
        <f t="shared" si="316"/>
        <v>50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9">
        <f>'Match Score and Team Input'!E72</f>
        <v>1730</v>
      </c>
      <c r="AB672" s="9">
        <v>71</v>
      </c>
      <c r="AC672" s="9">
        <f>'Auto Calculation'!O72</f>
        <v>15.725000000000001</v>
      </c>
      <c r="AD672" s="9">
        <f>'TeleOp Calculation'!O72</f>
        <v>-20.816666666666663</v>
      </c>
      <c r="AE672" s="9">
        <f>'Foul Calculation'!O72</f>
        <v>0</v>
      </c>
      <c r="AF672" s="9">
        <f>'Auto Calculation'!P72</f>
        <v>-14.285714285714285</v>
      </c>
      <c r="AG672" s="9">
        <f>'TeleOp Calculation'!P72</f>
        <v>18.517460317460319</v>
      </c>
      <c r="AH672" s="9">
        <f>'Foul Calculation'!P72</f>
        <v>50</v>
      </c>
    </row>
    <row r="673" spans="1:34">
      <c r="A673" s="5">
        <f t="shared" si="309"/>
        <v>4063</v>
      </c>
      <c r="B673" s="5">
        <f t="shared" si="310"/>
        <v>72</v>
      </c>
      <c r="C673" s="5">
        <f t="shared" si="311"/>
        <v>12.166666666666664</v>
      </c>
      <c r="D673" s="5">
        <f t="shared" si="312"/>
        <v>27.766666666666666</v>
      </c>
      <c r="E673" s="5">
        <f t="shared" si="313"/>
        <v>0</v>
      </c>
      <c r="F673" s="5">
        <f t="shared" si="314"/>
        <v>-2.3968253968253919</v>
      </c>
      <c r="G673" s="5">
        <f t="shared" si="315"/>
        <v>7.6203703703703667</v>
      </c>
      <c r="H673" s="5">
        <f t="shared" si="316"/>
        <v>0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9">
        <f>'Match Score and Team Input'!E73</f>
        <v>4063</v>
      </c>
      <c r="AB673" s="9">
        <v>72</v>
      </c>
      <c r="AC673" s="9">
        <f>'Auto Calculation'!O73</f>
        <v>12.166666666666664</v>
      </c>
      <c r="AD673" s="9">
        <f>'TeleOp Calculation'!O73</f>
        <v>27.766666666666666</v>
      </c>
      <c r="AE673" s="9">
        <f>'Foul Calculation'!O73</f>
        <v>0</v>
      </c>
      <c r="AF673" s="9">
        <f>'Auto Calculation'!P73</f>
        <v>-2.3968253968253919</v>
      </c>
      <c r="AG673" s="9">
        <f>'TeleOp Calculation'!P73</f>
        <v>7.6203703703703667</v>
      </c>
      <c r="AH673" s="9">
        <f>'Foul Calculation'!P73</f>
        <v>0</v>
      </c>
    </row>
    <row r="674" spans="1:34">
      <c r="A674" s="5">
        <f t="shared" si="309"/>
        <v>4256</v>
      </c>
      <c r="B674" s="5">
        <f t="shared" si="310"/>
        <v>73</v>
      </c>
      <c r="C674" s="5">
        <f t="shared" si="311"/>
        <v>20.833333333333336</v>
      </c>
      <c r="D674" s="5">
        <f t="shared" si="312"/>
        <v>-22.466666666666669</v>
      </c>
      <c r="E674" s="5">
        <f t="shared" si="313"/>
        <v>0</v>
      </c>
      <c r="F674" s="5">
        <f t="shared" si="314"/>
        <v>-7.6296296296296333</v>
      </c>
      <c r="G674" s="5">
        <f t="shared" si="315"/>
        <v>-2.8888888888888857</v>
      </c>
      <c r="H674" s="5">
        <f t="shared" si="316"/>
        <v>0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9">
        <f>'Match Score and Team Input'!E74</f>
        <v>4256</v>
      </c>
      <c r="AB674" s="9">
        <v>73</v>
      </c>
      <c r="AC674" s="9">
        <f>'Auto Calculation'!O74</f>
        <v>20.833333333333336</v>
      </c>
      <c r="AD674" s="9">
        <f>'TeleOp Calculation'!O74</f>
        <v>-22.466666666666669</v>
      </c>
      <c r="AE674" s="9">
        <f>'Foul Calculation'!O74</f>
        <v>0</v>
      </c>
      <c r="AF674" s="9">
        <f>'Auto Calculation'!P74</f>
        <v>-7.6296296296296333</v>
      </c>
      <c r="AG674" s="9">
        <f>'TeleOp Calculation'!P74</f>
        <v>-2.8888888888888857</v>
      </c>
      <c r="AH674" s="9">
        <f>'Foul Calculation'!P74</f>
        <v>0</v>
      </c>
    </row>
    <row r="675" spans="1:34">
      <c r="A675" s="5">
        <f t="shared" si="309"/>
        <v>179</v>
      </c>
      <c r="B675" s="5">
        <f t="shared" si="310"/>
        <v>74</v>
      </c>
      <c r="C675" s="5">
        <f t="shared" si="311"/>
        <v>-22.748717948717953</v>
      </c>
      <c r="D675" s="5">
        <f t="shared" si="312"/>
        <v>43.553846153846152</v>
      </c>
      <c r="E675" s="5">
        <f t="shared" si="313"/>
        <v>0</v>
      </c>
      <c r="F675" s="5">
        <f t="shared" si="314"/>
        <v>-11.633333333333333</v>
      </c>
      <c r="G675" s="5">
        <f t="shared" si="315"/>
        <v>-35.333333333333343</v>
      </c>
      <c r="H675" s="5">
        <f t="shared" si="316"/>
        <v>0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9">
        <f>'Match Score and Team Input'!E75</f>
        <v>179</v>
      </c>
      <c r="AB675" s="9">
        <v>74</v>
      </c>
      <c r="AC675" s="9">
        <f>'Auto Calculation'!O75</f>
        <v>-22.748717948717953</v>
      </c>
      <c r="AD675" s="9">
        <f>'TeleOp Calculation'!O75</f>
        <v>43.553846153846152</v>
      </c>
      <c r="AE675" s="9">
        <f>'Foul Calculation'!O75</f>
        <v>0</v>
      </c>
      <c r="AF675" s="9">
        <f>'Auto Calculation'!P75</f>
        <v>-11.633333333333333</v>
      </c>
      <c r="AG675" s="9">
        <f>'TeleOp Calculation'!P75</f>
        <v>-35.333333333333343</v>
      </c>
      <c r="AH675" s="9">
        <f>'Foul Calculation'!P75</f>
        <v>0</v>
      </c>
    </row>
    <row r="676" spans="1:34">
      <c r="A676" s="5">
        <f t="shared" si="309"/>
        <v>4476</v>
      </c>
      <c r="B676" s="5">
        <f t="shared" si="310"/>
        <v>75</v>
      </c>
      <c r="C676" s="5">
        <f t="shared" si="311"/>
        <v>16.466666666666669</v>
      </c>
      <c r="D676" s="5">
        <f t="shared" si="312"/>
        <v>45.599999999999994</v>
      </c>
      <c r="E676" s="5">
        <f t="shared" si="313"/>
        <v>50</v>
      </c>
      <c r="F676" s="5">
        <f t="shared" si="314"/>
        <v>-20.661111111111111</v>
      </c>
      <c r="G676" s="5">
        <f t="shared" si="315"/>
        <v>-24.900000000000006</v>
      </c>
      <c r="H676" s="5">
        <f t="shared" si="316"/>
        <v>20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9">
        <f>'Match Score and Team Input'!E76</f>
        <v>4476</v>
      </c>
      <c r="AB676" s="9">
        <v>75</v>
      </c>
      <c r="AC676" s="9">
        <f>'Auto Calculation'!O76</f>
        <v>16.466666666666669</v>
      </c>
      <c r="AD676" s="9">
        <f>'TeleOp Calculation'!O76</f>
        <v>45.599999999999994</v>
      </c>
      <c r="AE676" s="9">
        <f>'Foul Calculation'!O76</f>
        <v>50</v>
      </c>
      <c r="AF676" s="9">
        <f>'Auto Calculation'!P76</f>
        <v>-20.661111111111111</v>
      </c>
      <c r="AG676" s="9">
        <f>'TeleOp Calculation'!P76</f>
        <v>-24.900000000000006</v>
      </c>
      <c r="AH676" s="9">
        <f>'Foul Calculation'!P76</f>
        <v>20</v>
      </c>
    </row>
    <row r="677" spans="1:34">
      <c r="A677" s="5">
        <f t="shared" si="309"/>
        <v>5098</v>
      </c>
      <c r="B677" s="5">
        <f t="shared" si="310"/>
        <v>76</v>
      </c>
      <c r="C677" s="5">
        <f t="shared" si="311"/>
        <v>-1.0666666666666629</v>
      </c>
      <c r="D677" s="5">
        <f t="shared" si="312"/>
        <v>-7.7333333333333485</v>
      </c>
      <c r="E677" s="5">
        <f t="shared" si="313"/>
        <v>20</v>
      </c>
      <c r="F677" s="5">
        <f t="shared" si="314"/>
        <v>9.3000000000000043</v>
      </c>
      <c r="G677" s="5">
        <f t="shared" si="315"/>
        <v>7.61666666666666</v>
      </c>
      <c r="H677" s="5">
        <f t="shared" si="316"/>
        <v>0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9">
        <f>'Match Score and Team Input'!E77</f>
        <v>5098</v>
      </c>
      <c r="AB677" s="9">
        <v>76</v>
      </c>
      <c r="AC677" s="9">
        <f>'Auto Calculation'!O77</f>
        <v>-1.0666666666666629</v>
      </c>
      <c r="AD677" s="9">
        <f>'TeleOp Calculation'!O77</f>
        <v>-7.7333333333333485</v>
      </c>
      <c r="AE677" s="9">
        <f>'Foul Calculation'!O77</f>
        <v>20</v>
      </c>
      <c r="AF677" s="9">
        <f>'Auto Calculation'!P77</f>
        <v>9.3000000000000043</v>
      </c>
      <c r="AG677" s="9">
        <f>'TeleOp Calculation'!P77</f>
        <v>7.61666666666666</v>
      </c>
      <c r="AH677" s="9">
        <f>'Foul Calculation'!P77</f>
        <v>0</v>
      </c>
    </row>
    <row r="678" spans="1:34">
      <c r="A678" s="5">
        <f t="shared" si="309"/>
        <v>2481</v>
      </c>
      <c r="B678" s="5">
        <f t="shared" si="310"/>
        <v>77</v>
      </c>
      <c r="C678" s="5">
        <f t="shared" si="311"/>
        <v>-6.5449735449735442</v>
      </c>
      <c r="D678" s="5">
        <f t="shared" si="312"/>
        <v>-39.675132275132285</v>
      </c>
      <c r="E678" s="5">
        <f t="shared" si="313"/>
        <v>0</v>
      </c>
      <c r="F678" s="5">
        <f t="shared" si="314"/>
        <v>-2.9444444444444429</v>
      </c>
      <c r="G678" s="5">
        <f t="shared" si="315"/>
        <v>-67.694444444444443</v>
      </c>
      <c r="H678" s="5">
        <f t="shared" si="316"/>
        <v>0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9">
        <f>'Match Score and Team Input'!E78</f>
        <v>2481</v>
      </c>
      <c r="AB678" s="9">
        <v>77</v>
      </c>
      <c r="AC678" s="9">
        <f>'Auto Calculation'!O78</f>
        <v>-6.5449735449735442</v>
      </c>
      <c r="AD678" s="9">
        <f>'TeleOp Calculation'!O78</f>
        <v>-39.675132275132285</v>
      </c>
      <c r="AE678" s="9">
        <f>'Foul Calculation'!O78</f>
        <v>0</v>
      </c>
      <c r="AF678" s="9">
        <f>'Auto Calculation'!P78</f>
        <v>-2.9444444444444429</v>
      </c>
      <c r="AG678" s="9">
        <f>'TeleOp Calculation'!P78</f>
        <v>-67.694444444444443</v>
      </c>
      <c r="AH678" s="9">
        <f>'Foul Calculation'!P78</f>
        <v>0</v>
      </c>
    </row>
    <row r="679" spans="1:34">
      <c r="A679" s="5">
        <f t="shared" si="309"/>
        <v>3937</v>
      </c>
      <c r="B679" s="5">
        <f t="shared" si="310"/>
        <v>78</v>
      </c>
      <c r="C679" s="5">
        <f t="shared" si="311"/>
        <v>-19.946623093681922</v>
      </c>
      <c r="D679" s="5">
        <f t="shared" si="312"/>
        <v>-22.774509803921575</v>
      </c>
      <c r="E679" s="5">
        <f t="shared" si="313"/>
        <v>0</v>
      </c>
      <c r="F679" s="5">
        <f t="shared" si="314"/>
        <v>-8.2629629629629591</v>
      </c>
      <c r="G679" s="5">
        <f t="shared" si="315"/>
        <v>6.7185185185185219</v>
      </c>
      <c r="H679" s="5">
        <f t="shared" si="316"/>
        <v>0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9">
        <f>'Match Score and Team Input'!E79</f>
        <v>3937</v>
      </c>
      <c r="AB679" s="9">
        <v>78</v>
      </c>
      <c r="AC679" s="9">
        <f>'Auto Calculation'!O79</f>
        <v>-19.946623093681922</v>
      </c>
      <c r="AD679" s="9">
        <f>'TeleOp Calculation'!O79</f>
        <v>-22.774509803921575</v>
      </c>
      <c r="AE679" s="9">
        <f>'Foul Calculation'!O79</f>
        <v>0</v>
      </c>
      <c r="AF679" s="9">
        <f>'Auto Calculation'!P79</f>
        <v>-8.2629629629629591</v>
      </c>
      <c r="AG679" s="9">
        <f>'TeleOp Calculation'!P79</f>
        <v>6.7185185185185219</v>
      </c>
      <c r="AH679" s="9">
        <f>'Foul Calculation'!P79</f>
        <v>0</v>
      </c>
    </row>
    <row r="680" spans="1:34">
      <c r="A680" s="5">
        <f t="shared" si="309"/>
        <v>2424</v>
      </c>
      <c r="B680" s="5">
        <f t="shared" si="310"/>
        <v>79</v>
      </c>
      <c r="C680" s="5">
        <f t="shared" si="311"/>
        <v>7.2333333333333343</v>
      </c>
      <c r="D680" s="5">
        <f t="shared" si="312"/>
        <v>0.93333333333333712</v>
      </c>
      <c r="E680" s="5">
        <f t="shared" si="313"/>
        <v>0</v>
      </c>
      <c r="F680" s="5">
        <f t="shared" si="314"/>
        <v>6.1342383107088949</v>
      </c>
      <c r="G680" s="5">
        <f t="shared" si="315"/>
        <v>-67.119490531255252</v>
      </c>
      <c r="H680" s="5">
        <f t="shared" si="316"/>
        <v>0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9">
        <f>'Match Score and Team Input'!E80</f>
        <v>2424</v>
      </c>
      <c r="AB680" s="9">
        <v>79</v>
      </c>
      <c r="AC680" s="9">
        <f>'Auto Calculation'!O80</f>
        <v>7.2333333333333343</v>
      </c>
      <c r="AD680" s="9">
        <f>'TeleOp Calculation'!O80</f>
        <v>0.93333333333333712</v>
      </c>
      <c r="AE680" s="9">
        <f>'Foul Calculation'!O80</f>
        <v>0</v>
      </c>
      <c r="AF680" s="9">
        <f>'Auto Calculation'!P80</f>
        <v>6.1342383107088949</v>
      </c>
      <c r="AG680" s="9">
        <f>'TeleOp Calculation'!P80</f>
        <v>-67.119490531255252</v>
      </c>
      <c r="AH680" s="9">
        <f>'Foul Calculation'!P80</f>
        <v>0</v>
      </c>
    </row>
    <row r="681" spans="1:34">
      <c r="A681" s="5">
        <f t="shared" si="309"/>
        <v>79</v>
      </c>
      <c r="B681" s="5">
        <f t="shared" si="310"/>
        <v>80</v>
      </c>
      <c r="C681" s="5">
        <f t="shared" si="311"/>
        <v>17</v>
      </c>
      <c r="D681" s="5">
        <f t="shared" si="312"/>
        <v>39.800000000000011</v>
      </c>
      <c r="E681" s="5">
        <f t="shared" si="313"/>
        <v>0</v>
      </c>
      <c r="F681" s="5">
        <f t="shared" si="314"/>
        <v>-1.158974358974362</v>
      </c>
      <c r="G681" s="5">
        <f t="shared" si="315"/>
        <v>-18.441025641025647</v>
      </c>
      <c r="H681" s="5">
        <f t="shared" si="316"/>
        <v>0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9">
        <f>'Match Score and Team Input'!E81</f>
        <v>79</v>
      </c>
      <c r="AB681" s="9">
        <v>80</v>
      </c>
      <c r="AC681" s="9">
        <f>'Auto Calculation'!O81</f>
        <v>17</v>
      </c>
      <c r="AD681" s="9">
        <f>'TeleOp Calculation'!O81</f>
        <v>39.800000000000011</v>
      </c>
      <c r="AE681" s="9">
        <f>'Foul Calculation'!O81</f>
        <v>0</v>
      </c>
      <c r="AF681" s="9">
        <f>'Auto Calculation'!P81</f>
        <v>-1.158974358974362</v>
      </c>
      <c r="AG681" s="9">
        <f>'TeleOp Calculation'!P81</f>
        <v>-18.441025641025647</v>
      </c>
      <c r="AH681" s="9">
        <f>'Foul Calculation'!P81</f>
        <v>0</v>
      </c>
    </row>
    <row r="682" spans="1:34">
      <c r="A682" s="5">
        <f t="shared" si="309"/>
        <v>4965</v>
      </c>
      <c r="B682" s="5">
        <f t="shared" si="310"/>
        <v>81</v>
      </c>
      <c r="C682" s="5">
        <f t="shared" si="311"/>
        <v>-2.7272727272727195</v>
      </c>
      <c r="D682" s="5">
        <f t="shared" si="312"/>
        <v>-4.2969696969697111</v>
      </c>
      <c r="E682" s="5">
        <f t="shared" si="313"/>
        <v>50</v>
      </c>
      <c r="F682" s="5">
        <f t="shared" si="314"/>
        <v>-19.013468013468014</v>
      </c>
      <c r="G682" s="5">
        <f t="shared" si="315"/>
        <v>42.791245791245785</v>
      </c>
      <c r="H682" s="5">
        <f t="shared" si="316"/>
        <v>0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9">
        <f>'Match Score and Team Input'!E82</f>
        <v>4965</v>
      </c>
      <c r="AB682" s="9">
        <v>81</v>
      </c>
      <c r="AC682" s="9">
        <f>'Auto Calculation'!O82</f>
        <v>-2.7272727272727195</v>
      </c>
      <c r="AD682" s="9">
        <f>'TeleOp Calculation'!O82</f>
        <v>-4.2969696969697111</v>
      </c>
      <c r="AE682" s="9">
        <f>'Foul Calculation'!O82</f>
        <v>50</v>
      </c>
      <c r="AF682" s="9">
        <f>'Auto Calculation'!P82</f>
        <v>-19.013468013468014</v>
      </c>
      <c r="AG682" s="9">
        <f>'TeleOp Calculation'!P82</f>
        <v>42.791245791245785</v>
      </c>
      <c r="AH682" s="9">
        <f>'Foul Calculation'!P82</f>
        <v>0</v>
      </c>
    </row>
    <row r="683" spans="1:34">
      <c r="A683" s="5">
        <f t="shared" si="309"/>
        <v>1011</v>
      </c>
      <c r="B683" s="5">
        <f t="shared" si="310"/>
        <v>82</v>
      </c>
      <c r="C683" s="5">
        <f t="shared" si="311"/>
        <v>-1.0999999999999943</v>
      </c>
      <c r="D683" s="5">
        <f t="shared" si="312"/>
        <v>8.1000000000000085</v>
      </c>
      <c r="E683" s="5">
        <f t="shared" si="313"/>
        <v>0</v>
      </c>
      <c r="F683" s="5">
        <f t="shared" si="314"/>
        <v>-10.861111111111114</v>
      </c>
      <c r="G683" s="5">
        <f t="shared" si="315"/>
        <v>-86.544017094017079</v>
      </c>
      <c r="H683" s="5">
        <f t="shared" si="316"/>
        <v>0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9">
        <f>'Match Score and Team Input'!E83</f>
        <v>1011</v>
      </c>
      <c r="AB683" s="9">
        <v>82</v>
      </c>
      <c r="AC683" s="9">
        <f>'Auto Calculation'!O83</f>
        <v>-1.0999999999999943</v>
      </c>
      <c r="AD683" s="9">
        <f>'TeleOp Calculation'!O83</f>
        <v>8.1000000000000085</v>
      </c>
      <c r="AE683" s="9">
        <f>'Foul Calculation'!O83</f>
        <v>0</v>
      </c>
      <c r="AF683" s="9">
        <f>'Auto Calculation'!P83</f>
        <v>-10.861111111111114</v>
      </c>
      <c r="AG683" s="9">
        <f>'TeleOp Calculation'!P83</f>
        <v>-86.544017094017079</v>
      </c>
      <c r="AH683" s="9">
        <f>'Foul Calculation'!P83</f>
        <v>0</v>
      </c>
    </row>
    <row r="684" spans="1:34">
      <c r="A684" s="5">
        <f t="shared" si="309"/>
        <v>1885</v>
      </c>
      <c r="B684" s="5">
        <f t="shared" si="310"/>
        <v>83</v>
      </c>
      <c r="C684" s="5">
        <f t="shared" si="311"/>
        <v>-0.68650793650793673</v>
      </c>
      <c r="D684" s="5">
        <f t="shared" si="312"/>
        <v>-36.657142857142858</v>
      </c>
      <c r="E684" s="5">
        <f t="shared" si="313"/>
        <v>0</v>
      </c>
      <c r="F684" s="5">
        <f t="shared" si="314"/>
        <v>-18.566666666666663</v>
      </c>
      <c r="G684" s="5">
        <f t="shared" si="315"/>
        <v>-32.099999999999994</v>
      </c>
      <c r="H684" s="5">
        <f t="shared" si="316"/>
        <v>0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9">
        <f>'Match Score and Team Input'!E84</f>
        <v>1885</v>
      </c>
      <c r="AB684" s="9">
        <v>83</v>
      </c>
      <c r="AC684" s="9">
        <f>'Auto Calculation'!O84</f>
        <v>-0.68650793650793673</v>
      </c>
      <c r="AD684" s="9">
        <f>'TeleOp Calculation'!O84</f>
        <v>-36.657142857142858</v>
      </c>
      <c r="AE684" s="9">
        <f>'Foul Calculation'!O84</f>
        <v>0</v>
      </c>
      <c r="AF684" s="9">
        <f>'Auto Calculation'!P84</f>
        <v>-18.566666666666663</v>
      </c>
      <c r="AG684" s="9">
        <f>'TeleOp Calculation'!P84</f>
        <v>-32.099999999999994</v>
      </c>
      <c r="AH684" s="9">
        <f>'Foul Calculation'!P84</f>
        <v>0</v>
      </c>
    </row>
    <row r="685" spans="1:34">
      <c r="A685" s="5">
        <f t="shared" si="309"/>
        <v>836</v>
      </c>
      <c r="B685" s="5">
        <f t="shared" si="310"/>
        <v>84</v>
      </c>
      <c r="C685" s="5">
        <f t="shared" si="311"/>
        <v>-17.060683760683759</v>
      </c>
      <c r="D685" s="5">
        <f t="shared" si="312"/>
        <v>-9.9111111111111114</v>
      </c>
      <c r="E685" s="5">
        <f t="shared" si="313"/>
        <v>0</v>
      </c>
      <c r="F685" s="5">
        <f t="shared" si="314"/>
        <v>7.7407407407407334</v>
      </c>
      <c r="G685" s="5">
        <f t="shared" si="315"/>
        <v>30.048148148148144</v>
      </c>
      <c r="H685" s="5">
        <f t="shared" si="316"/>
        <v>0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9">
        <f>'Match Score and Team Input'!E85</f>
        <v>836</v>
      </c>
      <c r="AB685" s="9">
        <v>84</v>
      </c>
      <c r="AC685" s="9">
        <f>'Auto Calculation'!O85</f>
        <v>-17.060683760683759</v>
      </c>
      <c r="AD685" s="9">
        <f>'TeleOp Calculation'!O85</f>
        <v>-9.9111111111111114</v>
      </c>
      <c r="AE685" s="9">
        <f>'Foul Calculation'!O85</f>
        <v>0</v>
      </c>
      <c r="AF685" s="9">
        <f>'Auto Calculation'!P85</f>
        <v>7.7407407407407334</v>
      </c>
      <c r="AG685" s="9">
        <f>'TeleOp Calculation'!P85</f>
        <v>30.048148148148144</v>
      </c>
      <c r="AH685" s="9">
        <f>'Foul Calculation'!P85</f>
        <v>0</v>
      </c>
    </row>
    <row r="686" spans="1:34">
      <c r="A686" s="5">
        <f t="shared" si="309"/>
        <v>766</v>
      </c>
      <c r="B686" s="5">
        <f t="shared" si="310"/>
        <v>85</v>
      </c>
      <c r="C686" s="5">
        <f t="shared" si="311"/>
        <v>29.166666666666664</v>
      </c>
      <c r="D686" s="5">
        <f t="shared" si="312"/>
        <v>42.5</v>
      </c>
      <c r="E686" s="5">
        <f t="shared" si="313"/>
        <v>20</v>
      </c>
      <c r="F686" s="5">
        <f t="shared" si="314"/>
        <v>0.60000000000000142</v>
      </c>
      <c r="G686" s="5">
        <f t="shared" si="315"/>
        <v>4.9333333333333371</v>
      </c>
      <c r="H686" s="5">
        <f t="shared" si="316"/>
        <v>0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9">
        <f>'Match Score and Team Input'!E86</f>
        <v>766</v>
      </c>
      <c r="AB686" s="9">
        <v>85</v>
      </c>
      <c r="AC686" s="9">
        <f>'Auto Calculation'!O86</f>
        <v>29.166666666666664</v>
      </c>
      <c r="AD686" s="9">
        <f>'TeleOp Calculation'!O86</f>
        <v>42.5</v>
      </c>
      <c r="AE686" s="9">
        <f>'Foul Calculation'!O86</f>
        <v>20</v>
      </c>
      <c r="AF686" s="9">
        <f>'Auto Calculation'!P86</f>
        <v>0.60000000000000142</v>
      </c>
      <c r="AG686" s="9">
        <f>'TeleOp Calculation'!P86</f>
        <v>4.9333333333333371</v>
      </c>
      <c r="AH686" s="9">
        <f>'Foul Calculation'!P86</f>
        <v>0</v>
      </c>
    </row>
    <row r="687" spans="1:34">
      <c r="A687" s="5">
        <f t="shared" si="309"/>
        <v>1775</v>
      </c>
      <c r="B687" s="5">
        <f t="shared" si="310"/>
        <v>86</v>
      </c>
      <c r="C687" s="5">
        <f t="shared" si="311"/>
        <v>16.819047619047616</v>
      </c>
      <c r="D687" s="5">
        <f t="shared" si="312"/>
        <v>-4.047619047619051</v>
      </c>
      <c r="E687" s="5">
        <f t="shared" si="313"/>
        <v>0</v>
      </c>
      <c r="F687" s="5">
        <f t="shared" si="314"/>
        <v>13.166666666666664</v>
      </c>
      <c r="G687" s="5">
        <f t="shared" si="315"/>
        <v>28.533333333333331</v>
      </c>
      <c r="H687" s="5">
        <f t="shared" si="316"/>
        <v>20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9">
        <f>'Match Score and Team Input'!E87</f>
        <v>1775</v>
      </c>
      <c r="AB687" s="9">
        <v>86</v>
      </c>
      <c r="AC687" s="9">
        <f>'Auto Calculation'!O87</f>
        <v>16.819047619047616</v>
      </c>
      <c r="AD687" s="9">
        <f>'TeleOp Calculation'!O87</f>
        <v>-4.047619047619051</v>
      </c>
      <c r="AE687" s="9">
        <f>'Foul Calculation'!O87</f>
        <v>0</v>
      </c>
      <c r="AF687" s="9">
        <f>'Auto Calculation'!P87</f>
        <v>13.166666666666664</v>
      </c>
      <c r="AG687" s="9">
        <f>'TeleOp Calculation'!P87</f>
        <v>28.533333333333331</v>
      </c>
      <c r="AH687" s="9">
        <f>'Foul Calculation'!P87</f>
        <v>20</v>
      </c>
    </row>
    <row r="688" spans="1:34">
      <c r="A688" s="5">
        <f t="shared" si="309"/>
        <v>2980</v>
      </c>
      <c r="B688" s="5">
        <f t="shared" si="310"/>
        <v>87</v>
      </c>
      <c r="C688" s="5">
        <f t="shared" si="311"/>
        <v>-16.640598290598291</v>
      </c>
      <c r="D688" s="5">
        <f t="shared" si="312"/>
        <v>10.982905982905976</v>
      </c>
      <c r="E688" s="5">
        <f t="shared" si="313"/>
        <v>0</v>
      </c>
      <c r="F688" s="5">
        <f t="shared" si="314"/>
        <v>2.0639589169000914</v>
      </c>
      <c r="G688" s="5">
        <f t="shared" si="315"/>
        <v>-14.568160597572358</v>
      </c>
      <c r="H688" s="5">
        <f t="shared" si="316"/>
        <v>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9">
        <f>'Match Score and Team Input'!E88</f>
        <v>2980</v>
      </c>
      <c r="AB688" s="9">
        <v>87</v>
      </c>
      <c r="AC688" s="9">
        <f>'Auto Calculation'!O88</f>
        <v>-16.640598290598291</v>
      </c>
      <c r="AD688" s="9">
        <f>'TeleOp Calculation'!O88</f>
        <v>10.982905982905976</v>
      </c>
      <c r="AE688" s="9">
        <f>'Foul Calculation'!O88</f>
        <v>0</v>
      </c>
      <c r="AF688" s="9">
        <f>'Auto Calculation'!P88</f>
        <v>2.0639589169000914</v>
      </c>
      <c r="AG688" s="9">
        <f>'TeleOp Calculation'!P88</f>
        <v>-14.568160597572358</v>
      </c>
      <c r="AH688" s="9">
        <f>'Foul Calculation'!P88</f>
        <v>0</v>
      </c>
    </row>
    <row r="689" spans="1:34">
      <c r="A689" s="5">
        <f t="shared" si="309"/>
        <v>1108</v>
      </c>
      <c r="B689" s="5">
        <f t="shared" si="310"/>
        <v>88</v>
      </c>
      <c r="C689" s="5">
        <f t="shared" si="311"/>
        <v>-18.944444444444443</v>
      </c>
      <c r="D689" s="5">
        <f t="shared" si="312"/>
        <v>-43.694444444444457</v>
      </c>
      <c r="E689" s="5">
        <f t="shared" si="313"/>
        <v>0</v>
      </c>
      <c r="F689" s="5">
        <f t="shared" si="314"/>
        <v>-6.0820512820512818</v>
      </c>
      <c r="G689" s="5">
        <f t="shared" si="315"/>
        <v>-29.623931623931625</v>
      </c>
      <c r="H689" s="5">
        <f t="shared" si="316"/>
        <v>0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9">
        <f>'Match Score and Team Input'!E89</f>
        <v>1108</v>
      </c>
      <c r="AB689" s="9">
        <v>88</v>
      </c>
      <c r="AC689" s="9">
        <f>'Auto Calculation'!O89</f>
        <v>-18.944444444444443</v>
      </c>
      <c r="AD689" s="9">
        <f>'TeleOp Calculation'!O89</f>
        <v>-43.694444444444457</v>
      </c>
      <c r="AE689" s="9">
        <f>'Foul Calculation'!O89</f>
        <v>0</v>
      </c>
      <c r="AF689" s="9">
        <f>'Auto Calculation'!P89</f>
        <v>-6.0820512820512818</v>
      </c>
      <c r="AG689" s="9">
        <f>'TeleOp Calculation'!P89</f>
        <v>-29.623931623931625</v>
      </c>
      <c r="AH689" s="9">
        <f>'Foul Calculation'!P89</f>
        <v>0</v>
      </c>
    </row>
    <row r="690" spans="1:34">
      <c r="A690" s="5">
        <f t="shared" si="309"/>
        <v>4917</v>
      </c>
      <c r="B690" s="5">
        <f t="shared" si="310"/>
        <v>89</v>
      </c>
      <c r="C690" s="5">
        <f t="shared" si="311"/>
        <v>0.89999999999999858</v>
      </c>
      <c r="D690" s="5">
        <f t="shared" si="312"/>
        <v>35.433333333333337</v>
      </c>
      <c r="E690" s="5">
        <f t="shared" si="313"/>
        <v>0</v>
      </c>
      <c r="F690" s="5">
        <f t="shared" si="314"/>
        <v>-6.5606060606060623</v>
      </c>
      <c r="G690" s="5">
        <f t="shared" si="315"/>
        <v>-51.463636363636368</v>
      </c>
      <c r="H690" s="5">
        <f t="shared" si="316"/>
        <v>0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9">
        <f>'Match Score and Team Input'!E90</f>
        <v>4917</v>
      </c>
      <c r="AB690" s="9">
        <v>89</v>
      </c>
      <c r="AC690" s="9">
        <f>'Auto Calculation'!O90</f>
        <v>0.89999999999999858</v>
      </c>
      <c r="AD690" s="9">
        <f>'TeleOp Calculation'!O90</f>
        <v>35.433333333333337</v>
      </c>
      <c r="AE690" s="9">
        <f>'Foul Calculation'!O90</f>
        <v>0</v>
      </c>
      <c r="AF690" s="9">
        <f>'Auto Calculation'!P90</f>
        <v>-6.5606060606060623</v>
      </c>
      <c r="AG690" s="9">
        <f>'TeleOp Calculation'!P90</f>
        <v>-51.463636363636368</v>
      </c>
      <c r="AH690" s="9">
        <f>'Foul Calculation'!P90</f>
        <v>0</v>
      </c>
    </row>
    <row r="691" spans="1:34">
      <c r="A691" s="5">
        <f t="shared" si="309"/>
        <v>1730</v>
      </c>
      <c r="B691" s="5">
        <f t="shared" si="310"/>
        <v>90</v>
      </c>
      <c r="C691" s="5">
        <f t="shared" si="311"/>
        <v>-21.786111111111111</v>
      </c>
      <c r="D691" s="5">
        <f t="shared" si="312"/>
        <v>-7.4796296296296418</v>
      </c>
      <c r="E691" s="5">
        <f t="shared" si="313"/>
        <v>0</v>
      </c>
      <c r="F691" s="5">
        <f t="shared" si="314"/>
        <v>-4.7999999999999972</v>
      </c>
      <c r="G691" s="5">
        <f t="shared" si="315"/>
        <v>-34.438461538461539</v>
      </c>
      <c r="H691" s="5">
        <f t="shared" si="316"/>
        <v>50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9">
        <f>'Match Score and Team Input'!E91</f>
        <v>1730</v>
      </c>
      <c r="AB691" s="9">
        <v>90</v>
      </c>
      <c r="AC691" s="9">
        <f>'Auto Calculation'!O91</f>
        <v>-21.786111111111111</v>
      </c>
      <c r="AD691" s="9">
        <f>'TeleOp Calculation'!O91</f>
        <v>-7.4796296296296418</v>
      </c>
      <c r="AE691" s="9">
        <f>'Foul Calculation'!O91</f>
        <v>0</v>
      </c>
      <c r="AF691" s="9">
        <f>'Auto Calculation'!P91</f>
        <v>-4.7999999999999972</v>
      </c>
      <c r="AG691" s="9">
        <f>'TeleOp Calculation'!P91</f>
        <v>-34.438461538461539</v>
      </c>
      <c r="AH691" s="9">
        <f>'Foul Calculation'!P91</f>
        <v>50</v>
      </c>
    </row>
    <row r="692" spans="1:34">
      <c r="A692" s="5">
        <f t="shared" si="309"/>
        <v>1717</v>
      </c>
      <c r="B692" s="5">
        <f t="shared" si="310"/>
        <v>91</v>
      </c>
      <c r="C692" s="5">
        <f t="shared" si="311"/>
        <v>-6.4907407407407405</v>
      </c>
      <c r="D692" s="5">
        <f t="shared" si="312"/>
        <v>10.938888888888883</v>
      </c>
      <c r="E692" s="5">
        <f t="shared" si="313"/>
        <v>0</v>
      </c>
      <c r="F692" s="5">
        <f t="shared" si="314"/>
        <v>4</v>
      </c>
      <c r="G692" s="5">
        <f t="shared" si="315"/>
        <v>0.13333333333332575</v>
      </c>
      <c r="H692" s="5">
        <f t="shared" si="316"/>
        <v>0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9">
        <f>'Match Score and Team Input'!E92</f>
        <v>1717</v>
      </c>
      <c r="AB692" s="9">
        <v>91</v>
      </c>
      <c r="AC692" s="9">
        <f>'Auto Calculation'!O92</f>
        <v>-6.4907407407407405</v>
      </c>
      <c r="AD692" s="9">
        <f>'TeleOp Calculation'!O92</f>
        <v>10.938888888888883</v>
      </c>
      <c r="AE692" s="9">
        <f>'Foul Calculation'!O92</f>
        <v>0</v>
      </c>
      <c r="AF692" s="9">
        <f>'Auto Calculation'!P92</f>
        <v>4</v>
      </c>
      <c r="AG692" s="9">
        <f>'TeleOp Calculation'!P92</f>
        <v>0.13333333333332575</v>
      </c>
      <c r="AH692" s="9">
        <f>'Foul Calculation'!P92</f>
        <v>0</v>
      </c>
    </row>
    <row r="693" spans="1:34">
      <c r="A693" s="5">
        <f t="shared" si="309"/>
        <v>4967</v>
      </c>
      <c r="B693" s="5">
        <f t="shared" si="310"/>
        <v>92</v>
      </c>
      <c r="C693" s="5">
        <f t="shared" si="311"/>
        <v>14.903703703703705</v>
      </c>
      <c r="D693" s="5">
        <f t="shared" si="312"/>
        <v>33.162962962962951</v>
      </c>
      <c r="E693" s="5">
        <f t="shared" si="313"/>
        <v>0</v>
      </c>
      <c r="F693" s="5">
        <f t="shared" si="314"/>
        <v>31.322222222222223</v>
      </c>
      <c r="G693" s="5">
        <f t="shared" si="315"/>
        <v>9.0129629629629591</v>
      </c>
      <c r="H693" s="5">
        <f t="shared" si="316"/>
        <v>0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9">
        <f>'Match Score and Team Input'!E93</f>
        <v>4967</v>
      </c>
      <c r="AB693" s="9">
        <v>92</v>
      </c>
      <c r="AC693" s="9">
        <f>'Auto Calculation'!O93</f>
        <v>14.903703703703705</v>
      </c>
      <c r="AD693" s="9">
        <f>'TeleOp Calculation'!O93</f>
        <v>33.162962962962951</v>
      </c>
      <c r="AE693" s="9">
        <f>'Foul Calculation'!O93</f>
        <v>0</v>
      </c>
      <c r="AF693" s="9">
        <f>'Auto Calculation'!P93</f>
        <v>31.322222222222223</v>
      </c>
      <c r="AG693" s="9">
        <f>'TeleOp Calculation'!P93</f>
        <v>9.0129629629629591</v>
      </c>
      <c r="AH693" s="9">
        <f>'Foul Calculation'!P93</f>
        <v>0</v>
      </c>
    </row>
    <row r="694" spans="1:34">
      <c r="A694" s="5">
        <f t="shared" si="309"/>
        <v>1756</v>
      </c>
      <c r="B694" s="5">
        <f t="shared" si="310"/>
        <v>93</v>
      </c>
      <c r="C694" s="5">
        <f t="shared" si="311"/>
        <v>-1.5512820512820511</v>
      </c>
      <c r="D694" s="5">
        <f t="shared" si="312"/>
        <v>48.187179487179492</v>
      </c>
      <c r="E694" s="5">
        <f t="shared" si="313"/>
        <v>0</v>
      </c>
      <c r="F694" s="5">
        <f t="shared" si="314"/>
        <v>-11.152941176470591</v>
      </c>
      <c r="G694" s="5">
        <f t="shared" si="315"/>
        <v>-4.8264705882352956</v>
      </c>
      <c r="H694" s="5">
        <f t="shared" si="316"/>
        <v>0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9">
        <f>'Match Score and Team Input'!E94</f>
        <v>1756</v>
      </c>
      <c r="AB694" s="9">
        <v>93</v>
      </c>
      <c r="AC694" s="9">
        <f>'Auto Calculation'!O94</f>
        <v>-1.5512820512820511</v>
      </c>
      <c r="AD694" s="9">
        <f>'TeleOp Calculation'!O94</f>
        <v>48.187179487179492</v>
      </c>
      <c r="AE694" s="9">
        <f>'Foul Calculation'!O94</f>
        <v>0</v>
      </c>
      <c r="AF694" s="9">
        <f>'Auto Calculation'!P94</f>
        <v>-11.152941176470591</v>
      </c>
      <c r="AG694" s="9">
        <f>'TeleOp Calculation'!P94</f>
        <v>-4.8264705882352956</v>
      </c>
      <c r="AH694" s="9">
        <f>'Foul Calculation'!P94</f>
        <v>0</v>
      </c>
    </row>
    <row r="695" spans="1:34">
      <c r="A695" s="5">
        <f t="shared" si="309"/>
        <v>225</v>
      </c>
      <c r="B695" s="5">
        <f t="shared" si="310"/>
        <v>94</v>
      </c>
      <c r="C695" s="5">
        <f t="shared" si="311"/>
        <v>2.0277777777777786</v>
      </c>
      <c r="D695" s="5">
        <f t="shared" si="312"/>
        <v>1.3333333333333286</v>
      </c>
      <c r="E695" s="5">
        <f t="shared" si="313"/>
        <v>0</v>
      </c>
      <c r="F695" s="5">
        <f t="shared" si="314"/>
        <v>-0.8461538461538467</v>
      </c>
      <c r="G695" s="5">
        <f t="shared" si="315"/>
        <v>6.4384615384615387</v>
      </c>
      <c r="H695" s="5">
        <f t="shared" si="316"/>
        <v>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9">
        <f>'Match Score and Team Input'!E95</f>
        <v>225</v>
      </c>
      <c r="AB695" s="9">
        <v>94</v>
      </c>
      <c r="AC695" s="9">
        <f>'Auto Calculation'!O95</f>
        <v>2.0277777777777786</v>
      </c>
      <c r="AD695" s="9">
        <f>'TeleOp Calculation'!O95</f>
        <v>1.3333333333333286</v>
      </c>
      <c r="AE695" s="9">
        <f>'Foul Calculation'!O95</f>
        <v>0</v>
      </c>
      <c r="AF695" s="9">
        <f>'Auto Calculation'!P95</f>
        <v>-0.8461538461538467</v>
      </c>
      <c r="AG695" s="9">
        <f>'TeleOp Calculation'!P95</f>
        <v>6.4384615384615387</v>
      </c>
      <c r="AH695" s="9">
        <f>'Foul Calculation'!P95</f>
        <v>0</v>
      </c>
    </row>
    <row r="696" spans="1:34">
      <c r="A696" s="5">
        <f t="shared" si="309"/>
        <v>3316</v>
      </c>
      <c r="B696" s="5">
        <f t="shared" si="310"/>
        <v>95</v>
      </c>
      <c r="C696" s="5">
        <f t="shared" si="311"/>
        <v>4.2666666666666657</v>
      </c>
      <c r="D696" s="5">
        <f t="shared" si="312"/>
        <v>29.866666666666674</v>
      </c>
      <c r="E696" s="5">
        <f t="shared" si="313"/>
        <v>0</v>
      </c>
      <c r="F696" s="5">
        <f t="shared" si="314"/>
        <v>15.440740740740743</v>
      </c>
      <c r="G696" s="5">
        <f t="shared" si="315"/>
        <v>-41.537037037037038</v>
      </c>
      <c r="H696" s="5">
        <f t="shared" si="316"/>
        <v>0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9">
        <f>'Match Score and Team Input'!E96</f>
        <v>3316</v>
      </c>
      <c r="AB696" s="9">
        <v>95</v>
      </c>
      <c r="AC696" s="9">
        <f>'Auto Calculation'!O96</f>
        <v>4.2666666666666657</v>
      </c>
      <c r="AD696" s="9">
        <f>'TeleOp Calculation'!O96</f>
        <v>29.866666666666674</v>
      </c>
      <c r="AE696" s="9">
        <f>'Foul Calculation'!O96</f>
        <v>0</v>
      </c>
      <c r="AF696" s="9">
        <f>'Auto Calculation'!P96</f>
        <v>15.440740740740743</v>
      </c>
      <c r="AG696" s="9">
        <f>'TeleOp Calculation'!P96</f>
        <v>-41.537037037037038</v>
      </c>
      <c r="AH696" s="9">
        <f>'Foul Calculation'!P96</f>
        <v>0</v>
      </c>
    </row>
    <row r="697" spans="1:34">
      <c r="A697" s="5">
        <f t="shared" si="309"/>
        <v>857</v>
      </c>
      <c r="B697" s="5">
        <f t="shared" si="310"/>
        <v>96</v>
      </c>
      <c r="C697" s="5">
        <f t="shared" si="311"/>
        <v>-15.90822510822511</v>
      </c>
      <c r="D697" s="5">
        <f t="shared" si="312"/>
        <v>11.033766233766229</v>
      </c>
      <c r="E697" s="5">
        <f t="shared" si="313"/>
        <v>0</v>
      </c>
      <c r="F697" s="5">
        <f t="shared" si="314"/>
        <v>6.3809523809523796</v>
      </c>
      <c r="G697" s="5">
        <f t="shared" si="315"/>
        <v>-21.433333333333337</v>
      </c>
      <c r="H697" s="5">
        <f t="shared" si="316"/>
        <v>0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9">
        <f>'Match Score and Team Input'!E97</f>
        <v>857</v>
      </c>
      <c r="AB697" s="9">
        <v>96</v>
      </c>
      <c r="AC697" s="9">
        <f>'Auto Calculation'!O97</f>
        <v>-15.90822510822511</v>
      </c>
      <c r="AD697" s="9">
        <f>'TeleOp Calculation'!O97</f>
        <v>11.033766233766229</v>
      </c>
      <c r="AE697" s="9">
        <f>'Foul Calculation'!O97</f>
        <v>0</v>
      </c>
      <c r="AF697" s="9">
        <f>'Auto Calculation'!P97</f>
        <v>6.3809523809523796</v>
      </c>
      <c r="AG697" s="9">
        <f>'TeleOp Calculation'!P97</f>
        <v>-21.433333333333337</v>
      </c>
      <c r="AH697" s="9">
        <f>'Foul Calculation'!P97</f>
        <v>0</v>
      </c>
    </row>
    <row r="698" spans="1:34">
      <c r="A698" s="5">
        <f t="shared" si="309"/>
        <v>869</v>
      </c>
      <c r="B698" s="5">
        <f t="shared" si="310"/>
        <v>97</v>
      </c>
      <c r="C698" s="5">
        <f t="shared" si="311"/>
        <v>34.900000000000006</v>
      </c>
      <c r="D698" s="5">
        <f t="shared" si="312"/>
        <v>15.933333333333337</v>
      </c>
      <c r="E698" s="5">
        <f t="shared" si="313"/>
        <v>0</v>
      </c>
      <c r="F698" s="5">
        <f t="shared" si="314"/>
        <v>16.200000000000003</v>
      </c>
      <c r="G698" s="5">
        <f t="shared" si="315"/>
        <v>-36.133333333333326</v>
      </c>
      <c r="H698" s="5">
        <f t="shared" si="316"/>
        <v>0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9">
        <f>'Match Score and Team Input'!E98</f>
        <v>869</v>
      </c>
      <c r="AB698" s="9">
        <v>97</v>
      </c>
      <c r="AC698" s="9">
        <f>'Auto Calculation'!O98</f>
        <v>34.900000000000006</v>
      </c>
      <c r="AD698" s="9">
        <f>'TeleOp Calculation'!O98</f>
        <v>15.933333333333337</v>
      </c>
      <c r="AE698" s="9">
        <f>'Foul Calculation'!O98</f>
        <v>0</v>
      </c>
      <c r="AF698" s="9">
        <f>'Auto Calculation'!P98</f>
        <v>16.200000000000003</v>
      </c>
      <c r="AG698" s="9">
        <f>'TeleOp Calculation'!P98</f>
        <v>-36.133333333333326</v>
      </c>
      <c r="AH698" s="9">
        <f>'Foul Calculation'!P98</f>
        <v>0</v>
      </c>
    </row>
    <row r="699" spans="1:34">
      <c r="A699" s="5">
        <f t="shared" si="309"/>
        <v>1885</v>
      </c>
      <c r="B699" s="5">
        <f t="shared" si="310"/>
        <v>98</v>
      </c>
      <c r="C699" s="5">
        <f t="shared" si="311"/>
        <v>-1</v>
      </c>
      <c r="D699" s="5">
        <f t="shared" si="312"/>
        <v>34.099999999999994</v>
      </c>
      <c r="E699" s="5">
        <f t="shared" si="313"/>
        <v>0</v>
      </c>
      <c r="F699" s="5">
        <f t="shared" si="314"/>
        <v>-9.1412698412698461</v>
      </c>
      <c r="G699" s="5">
        <f t="shared" si="315"/>
        <v>-82.649206349206338</v>
      </c>
      <c r="H699" s="5">
        <f t="shared" si="316"/>
        <v>0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9">
        <f>'Match Score and Team Input'!E99</f>
        <v>1885</v>
      </c>
      <c r="AB699" s="9">
        <v>98</v>
      </c>
      <c r="AC699" s="9">
        <f>'Auto Calculation'!O99</f>
        <v>-1</v>
      </c>
      <c r="AD699" s="9">
        <f>'TeleOp Calculation'!O99</f>
        <v>34.099999999999994</v>
      </c>
      <c r="AE699" s="9">
        <f>'Foul Calculation'!O99</f>
        <v>0</v>
      </c>
      <c r="AF699" s="9">
        <f>'Auto Calculation'!P99</f>
        <v>-9.1412698412698461</v>
      </c>
      <c r="AG699" s="9">
        <f>'TeleOp Calculation'!P99</f>
        <v>-82.649206349206338</v>
      </c>
      <c r="AH699" s="9">
        <f>'Foul Calculation'!P99</f>
        <v>0</v>
      </c>
    </row>
    <row r="700" spans="1:34">
      <c r="A700" s="5">
        <f t="shared" si="309"/>
        <v>228</v>
      </c>
      <c r="B700" s="5">
        <f t="shared" si="310"/>
        <v>99</v>
      </c>
      <c r="C700" s="5">
        <f t="shared" si="311"/>
        <v>5.6272727272727252</v>
      </c>
      <c r="D700" s="5">
        <f t="shared" si="312"/>
        <v>-4.960606060606068</v>
      </c>
      <c r="E700" s="5">
        <f t="shared" si="313"/>
        <v>0</v>
      </c>
      <c r="F700" s="5">
        <f t="shared" si="314"/>
        <v>26.433333333333337</v>
      </c>
      <c r="G700" s="5">
        <f t="shared" si="315"/>
        <v>31.299999999999997</v>
      </c>
      <c r="H700" s="5">
        <f t="shared" si="316"/>
        <v>0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9">
        <f>'Match Score and Team Input'!E100</f>
        <v>228</v>
      </c>
      <c r="AB700" s="9">
        <v>99</v>
      </c>
      <c r="AC700" s="9">
        <f>'Auto Calculation'!O100</f>
        <v>5.6272727272727252</v>
      </c>
      <c r="AD700" s="9">
        <f>'TeleOp Calculation'!O100</f>
        <v>-4.960606060606068</v>
      </c>
      <c r="AE700" s="9">
        <f>'Foul Calculation'!O100</f>
        <v>0</v>
      </c>
      <c r="AF700" s="9">
        <f>'Auto Calculation'!P100</f>
        <v>26.433333333333337</v>
      </c>
      <c r="AG700" s="9">
        <f>'TeleOp Calculation'!P100</f>
        <v>31.299999999999997</v>
      </c>
      <c r="AH700" s="9">
        <f>'Foul Calculation'!P100</f>
        <v>0</v>
      </c>
    </row>
    <row r="701" spans="1:34">
      <c r="A701" s="5">
        <f t="shared" si="309"/>
        <v>1334</v>
      </c>
      <c r="B701" s="5">
        <f t="shared" si="310"/>
        <v>100</v>
      </c>
      <c r="C701" s="5">
        <f t="shared" si="311"/>
        <v>8.3814814814814795</v>
      </c>
      <c r="D701" s="5">
        <f t="shared" si="312"/>
        <v>-17.599999999999994</v>
      </c>
      <c r="E701" s="5">
        <f t="shared" si="313"/>
        <v>20</v>
      </c>
      <c r="F701" s="5">
        <f t="shared" si="314"/>
        <v>-19.614285714285721</v>
      </c>
      <c r="G701" s="5">
        <f t="shared" si="315"/>
        <v>-28.814285714285717</v>
      </c>
      <c r="H701" s="5">
        <f t="shared" si="316"/>
        <v>0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9">
        <f>'Match Score and Team Input'!E101</f>
        <v>1334</v>
      </c>
      <c r="AB701" s="9">
        <v>100</v>
      </c>
      <c r="AC701" s="9">
        <f>'Auto Calculation'!O101</f>
        <v>8.3814814814814795</v>
      </c>
      <c r="AD701" s="9">
        <f>'TeleOp Calculation'!O101</f>
        <v>-17.599999999999994</v>
      </c>
      <c r="AE701" s="9">
        <f>'Foul Calculation'!O101</f>
        <v>20</v>
      </c>
      <c r="AF701" s="9">
        <f>'Auto Calculation'!P101</f>
        <v>-19.614285714285721</v>
      </c>
      <c r="AG701" s="9">
        <f>'TeleOp Calculation'!P101</f>
        <v>-28.814285714285717</v>
      </c>
      <c r="AH701" s="9">
        <f>'Foul Calculation'!P101</f>
        <v>0</v>
      </c>
    </row>
    <row r="702" spans="1:34">
      <c r="A702" s="5">
        <f t="shared" si="309"/>
        <v>1515</v>
      </c>
      <c r="B702" s="5">
        <f t="shared" si="310"/>
        <v>101</v>
      </c>
      <c r="C702" s="5">
        <f t="shared" si="311"/>
        <v>-16</v>
      </c>
      <c r="D702" s="5">
        <f t="shared" si="312"/>
        <v>-28.466666666666669</v>
      </c>
      <c r="E702" s="5">
        <f t="shared" si="313"/>
        <v>0</v>
      </c>
      <c r="F702" s="5">
        <f t="shared" si="314"/>
        <v>16.55555555555555</v>
      </c>
      <c r="G702" s="5">
        <f t="shared" si="315"/>
        <v>-13.344444444444434</v>
      </c>
      <c r="H702" s="5">
        <f t="shared" si="316"/>
        <v>0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9">
        <f>'Match Score and Team Input'!E102</f>
        <v>1515</v>
      </c>
      <c r="AB702" s="9">
        <v>101</v>
      </c>
      <c r="AC702" s="9">
        <f>'Auto Calculation'!O102</f>
        <v>-16</v>
      </c>
      <c r="AD702" s="9">
        <f>'TeleOp Calculation'!O102</f>
        <v>-28.466666666666669</v>
      </c>
      <c r="AE702" s="9">
        <f>'Foul Calculation'!O102</f>
        <v>0</v>
      </c>
      <c r="AF702" s="9">
        <f>'Auto Calculation'!P102</f>
        <v>16.55555555555555</v>
      </c>
      <c r="AG702" s="9">
        <f>'TeleOp Calculation'!P102</f>
        <v>-13.344444444444434</v>
      </c>
      <c r="AH702" s="9">
        <f>'Foul Calculation'!P102</f>
        <v>0</v>
      </c>
    </row>
    <row r="703" spans="1:34">
      <c r="A703" s="5">
        <f t="shared" si="309"/>
        <v>67</v>
      </c>
      <c r="B703" s="5">
        <f t="shared" si="310"/>
        <v>102</v>
      </c>
      <c r="C703" s="5">
        <f t="shared" si="311"/>
        <v>-10.625925925925927</v>
      </c>
      <c r="D703" s="5">
        <f t="shared" si="312"/>
        <v>-69.559259259259264</v>
      </c>
      <c r="E703" s="5">
        <f t="shared" si="313"/>
        <v>0</v>
      </c>
      <c r="F703" s="5">
        <f t="shared" si="314"/>
        <v>32.4</v>
      </c>
      <c r="G703" s="5">
        <f t="shared" si="315"/>
        <v>37.266666666666666</v>
      </c>
      <c r="H703" s="5">
        <f t="shared" si="316"/>
        <v>0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9">
        <f>'Match Score and Team Input'!E103</f>
        <v>67</v>
      </c>
      <c r="AB703" s="9">
        <v>102</v>
      </c>
      <c r="AC703" s="9">
        <f>'Auto Calculation'!O103</f>
        <v>-10.625925925925927</v>
      </c>
      <c r="AD703" s="9">
        <f>'TeleOp Calculation'!O103</f>
        <v>-69.559259259259264</v>
      </c>
      <c r="AE703" s="9">
        <f>'Foul Calculation'!O103</f>
        <v>0</v>
      </c>
      <c r="AF703" s="9">
        <f>'Auto Calculation'!P103</f>
        <v>32.4</v>
      </c>
      <c r="AG703" s="9">
        <f>'TeleOp Calculation'!P103</f>
        <v>37.266666666666666</v>
      </c>
      <c r="AH703" s="9">
        <f>'Foul Calculation'!P103</f>
        <v>0</v>
      </c>
    </row>
    <row r="704" spans="1:34">
      <c r="A704" s="5">
        <f t="shared" si="309"/>
        <v>3103</v>
      </c>
      <c r="B704" s="5">
        <f t="shared" si="310"/>
        <v>103</v>
      </c>
      <c r="C704" s="5">
        <f t="shared" si="311"/>
        <v>14.200000000000003</v>
      </c>
      <c r="D704" s="5">
        <f t="shared" si="312"/>
        <v>-57.044444444444451</v>
      </c>
      <c r="E704" s="5">
        <f t="shared" si="313"/>
        <v>0</v>
      </c>
      <c r="F704" s="5">
        <f t="shared" si="314"/>
        <v>-0.37407407407407334</v>
      </c>
      <c r="G704" s="5">
        <f t="shared" si="315"/>
        <v>-26.390740740740739</v>
      </c>
      <c r="H704" s="5">
        <f t="shared" si="316"/>
        <v>0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9">
        <f>'Match Score and Team Input'!E104</f>
        <v>3103</v>
      </c>
      <c r="AB704" s="9">
        <v>103</v>
      </c>
      <c r="AC704" s="9">
        <f>'Auto Calculation'!O104</f>
        <v>14.200000000000003</v>
      </c>
      <c r="AD704" s="9">
        <f>'TeleOp Calculation'!O104</f>
        <v>-57.044444444444451</v>
      </c>
      <c r="AE704" s="9">
        <f>'Foul Calculation'!O104</f>
        <v>0</v>
      </c>
      <c r="AF704" s="9">
        <f>'Auto Calculation'!P104</f>
        <v>-0.37407407407407334</v>
      </c>
      <c r="AG704" s="9">
        <f>'TeleOp Calculation'!P104</f>
        <v>-26.390740740740739</v>
      </c>
      <c r="AH704" s="9">
        <f>'Foul Calculation'!P104</f>
        <v>0</v>
      </c>
    </row>
    <row r="705" spans="1:34">
      <c r="A705" s="5">
        <f t="shared" si="309"/>
        <v>2980</v>
      </c>
      <c r="B705" s="5">
        <f t="shared" si="310"/>
        <v>104</v>
      </c>
      <c r="C705" s="5">
        <f t="shared" si="311"/>
        <v>-17.094444444444449</v>
      </c>
      <c r="D705" s="5">
        <f t="shared" si="312"/>
        <v>-11.705555555555549</v>
      </c>
      <c r="E705" s="5">
        <f t="shared" si="313"/>
        <v>0</v>
      </c>
      <c r="F705" s="5">
        <f t="shared" si="314"/>
        <v>-1.6666666666666714</v>
      </c>
      <c r="G705" s="5">
        <f t="shared" si="315"/>
        <v>-4.0666666666666629</v>
      </c>
      <c r="H705" s="5">
        <f t="shared" si="316"/>
        <v>50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9">
        <f>'Match Score and Team Input'!E105</f>
        <v>2980</v>
      </c>
      <c r="AB705" s="9">
        <v>104</v>
      </c>
      <c r="AC705" s="9">
        <f>'Auto Calculation'!O105</f>
        <v>-17.094444444444449</v>
      </c>
      <c r="AD705" s="9">
        <f>'TeleOp Calculation'!O105</f>
        <v>-11.705555555555549</v>
      </c>
      <c r="AE705" s="9">
        <f>'Foul Calculation'!O105</f>
        <v>0</v>
      </c>
      <c r="AF705" s="9">
        <f>'Auto Calculation'!P105</f>
        <v>-1.6666666666666714</v>
      </c>
      <c r="AG705" s="9">
        <f>'TeleOp Calculation'!P105</f>
        <v>-4.0666666666666629</v>
      </c>
      <c r="AH705" s="9">
        <f>'Foul Calculation'!P105</f>
        <v>50</v>
      </c>
    </row>
    <row r="706" spans="1:34">
      <c r="A706" s="5">
        <f t="shared" si="309"/>
        <v>4917</v>
      </c>
      <c r="B706" s="5">
        <f t="shared" si="310"/>
        <v>105</v>
      </c>
      <c r="C706" s="5">
        <f t="shared" si="311"/>
        <v>-18.433333333333337</v>
      </c>
      <c r="D706" s="5">
        <f t="shared" si="312"/>
        <v>-60.405128205128193</v>
      </c>
      <c r="E706" s="5">
        <f t="shared" si="313"/>
        <v>0</v>
      </c>
      <c r="F706" s="5">
        <f t="shared" si="314"/>
        <v>-13.551282051282044</v>
      </c>
      <c r="G706" s="5">
        <f t="shared" si="315"/>
        <v>-60.994871794871784</v>
      </c>
      <c r="H706" s="5">
        <f t="shared" si="316"/>
        <v>0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9">
        <f>'Match Score and Team Input'!E106</f>
        <v>4917</v>
      </c>
      <c r="AB706" s="9">
        <v>105</v>
      </c>
      <c r="AC706" s="9">
        <f>'Auto Calculation'!O106</f>
        <v>-18.433333333333337</v>
      </c>
      <c r="AD706" s="9">
        <f>'TeleOp Calculation'!O106</f>
        <v>-60.405128205128193</v>
      </c>
      <c r="AE706" s="9">
        <f>'Foul Calculation'!O106</f>
        <v>0</v>
      </c>
      <c r="AF706" s="9">
        <f>'Auto Calculation'!P106</f>
        <v>-13.551282051282044</v>
      </c>
      <c r="AG706" s="9">
        <f>'TeleOp Calculation'!P106</f>
        <v>-60.994871794871784</v>
      </c>
      <c r="AH706" s="9">
        <f>'Foul Calculation'!P106</f>
        <v>0</v>
      </c>
    </row>
    <row r="707" spans="1:34">
      <c r="A707" s="5">
        <f t="shared" si="309"/>
        <v>3191</v>
      </c>
      <c r="B707" s="5">
        <f t="shared" si="310"/>
        <v>106</v>
      </c>
      <c r="C707" s="5">
        <f t="shared" si="311"/>
        <v>-22.560606060606062</v>
      </c>
      <c r="D707" s="5">
        <f t="shared" si="312"/>
        <v>27.624242424242425</v>
      </c>
      <c r="E707" s="5">
        <f t="shared" si="313"/>
        <v>0</v>
      </c>
      <c r="F707" s="5">
        <f t="shared" si="314"/>
        <v>-14.916666666666671</v>
      </c>
      <c r="G707" s="5">
        <f t="shared" si="315"/>
        <v>-20.907407407407419</v>
      </c>
      <c r="H707" s="5">
        <f t="shared" si="316"/>
        <v>0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9">
        <f>'Match Score and Team Input'!E107</f>
        <v>3191</v>
      </c>
      <c r="AB707" s="9">
        <v>106</v>
      </c>
      <c r="AC707" s="9">
        <f>'Auto Calculation'!O107</f>
        <v>-22.560606060606062</v>
      </c>
      <c r="AD707" s="9">
        <f>'TeleOp Calculation'!O107</f>
        <v>27.624242424242425</v>
      </c>
      <c r="AE707" s="9">
        <f>'Foul Calculation'!O107</f>
        <v>0</v>
      </c>
      <c r="AF707" s="9">
        <f>'Auto Calculation'!P107</f>
        <v>-14.916666666666671</v>
      </c>
      <c r="AG707" s="9">
        <f>'TeleOp Calculation'!P107</f>
        <v>-20.907407407407419</v>
      </c>
      <c r="AH707" s="9">
        <f>'Foul Calculation'!P107</f>
        <v>0</v>
      </c>
    </row>
    <row r="708" spans="1:34">
      <c r="A708" s="5">
        <f t="shared" si="309"/>
        <v>862</v>
      </c>
      <c r="B708" s="5">
        <f t="shared" si="310"/>
        <v>107</v>
      </c>
      <c r="C708" s="5">
        <f t="shared" si="311"/>
        <v>-3.37777777777778</v>
      </c>
      <c r="D708" s="5">
        <f t="shared" si="312"/>
        <v>-48.73888888888888</v>
      </c>
      <c r="E708" s="5">
        <f t="shared" si="313"/>
        <v>0</v>
      </c>
      <c r="F708" s="5">
        <f t="shared" si="314"/>
        <v>-19.31428571428571</v>
      </c>
      <c r="G708" s="5">
        <f t="shared" si="315"/>
        <v>42.376190476190473</v>
      </c>
      <c r="H708" s="5">
        <f t="shared" si="316"/>
        <v>0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9">
        <f>'Match Score and Team Input'!E108</f>
        <v>862</v>
      </c>
      <c r="AB708" s="9">
        <v>107</v>
      </c>
      <c r="AC708" s="9">
        <f>'Auto Calculation'!O108</f>
        <v>-3.37777777777778</v>
      </c>
      <c r="AD708" s="9">
        <f>'TeleOp Calculation'!O108</f>
        <v>-48.73888888888888</v>
      </c>
      <c r="AE708" s="9">
        <f>'Foul Calculation'!O108</f>
        <v>0</v>
      </c>
      <c r="AF708" s="9">
        <f>'Auto Calculation'!P108</f>
        <v>-19.31428571428571</v>
      </c>
      <c r="AG708" s="9">
        <f>'TeleOp Calculation'!P108</f>
        <v>42.376190476190473</v>
      </c>
      <c r="AH708" s="9">
        <f>'Foul Calculation'!P108</f>
        <v>0</v>
      </c>
    </row>
    <row r="709" spans="1:34">
      <c r="A709" s="5">
        <f t="shared" si="309"/>
        <v>4940</v>
      </c>
      <c r="B709" s="5">
        <f t="shared" si="310"/>
        <v>108</v>
      </c>
      <c r="C709" s="5">
        <f t="shared" si="311"/>
        <v>-17.966666666666669</v>
      </c>
      <c r="D709" s="5">
        <f t="shared" si="312"/>
        <v>-55.852380952380955</v>
      </c>
      <c r="E709" s="5">
        <f t="shared" si="313"/>
        <v>0</v>
      </c>
      <c r="F709" s="5">
        <f t="shared" si="314"/>
        <v>8.4370370370370367</v>
      </c>
      <c r="G709" s="5">
        <f t="shared" si="315"/>
        <v>37.51111111111112</v>
      </c>
      <c r="H709" s="5">
        <f t="shared" si="316"/>
        <v>0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9">
        <f>'Match Score and Team Input'!E109</f>
        <v>4940</v>
      </c>
      <c r="AB709" s="9">
        <v>108</v>
      </c>
      <c r="AC709" s="9">
        <f>'Auto Calculation'!O109</f>
        <v>-17.966666666666669</v>
      </c>
      <c r="AD709" s="9">
        <f>'TeleOp Calculation'!O109</f>
        <v>-55.852380952380955</v>
      </c>
      <c r="AE709" s="9">
        <f>'Foul Calculation'!O109</f>
        <v>0</v>
      </c>
      <c r="AF709" s="9">
        <f>'Auto Calculation'!P109</f>
        <v>8.4370370370370367</v>
      </c>
      <c r="AG709" s="9">
        <f>'TeleOp Calculation'!P109</f>
        <v>37.51111111111112</v>
      </c>
      <c r="AH709" s="9">
        <f>'Foul Calculation'!P109</f>
        <v>0</v>
      </c>
    </row>
    <row r="710" spans="1:34">
      <c r="A710" s="5">
        <f t="shared" si="309"/>
        <v>4945</v>
      </c>
      <c r="B710" s="5">
        <f t="shared" si="310"/>
        <v>109</v>
      </c>
      <c r="C710" s="5">
        <f t="shared" si="311"/>
        <v>-2.4000000000000057</v>
      </c>
      <c r="D710" s="5">
        <f t="shared" si="312"/>
        <v>13.007407407407413</v>
      </c>
      <c r="E710" s="5">
        <f t="shared" si="313"/>
        <v>0</v>
      </c>
      <c r="F710" s="5">
        <f t="shared" si="314"/>
        <v>12.033333333333331</v>
      </c>
      <c r="G710" s="5">
        <f t="shared" si="315"/>
        <v>45.466666666666669</v>
      </c>
      <c r="H710" s="5">
        <f t="shared" si="316"/>
        <v>20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9">
        <f>'Match Score and Team Input'!E110</f>
        <v>4945</v>
      </c>
      <c r="AB710" s="9">
        <v>109</v>
      </c>
      <c r="AC710" s="9">
        <f>'Auto Calculation'!O110</f>
        <v>-2.4000000000000057</v>
      </c>
      <c r="AD710" s="9">
        <f>'TeleOp Calculation'!O110</f>
        <v>13.007407407407413</v>
      </c>
      <c r="AE710" s="9">
        <f>'Foul Calculation'!O110</f>
        <v>0</v>
      </c>
      <c r="AF710" s="9">
        <f>'Auto Calculation'!P110</f>
        <v>12.033333333333331</v>
      </c>
      <c r="AG710" s="9">
        <f>'TeleOp Calculation'!P110</f>
        <v>45.466666666666669</v>
      </c>
      <c r="AH710" s="9">
        <f>'Foul Calculation'!P110</f>
        <v>20</v>
      </c>
    </row>
    <row r="711" spans="1:34">
      <c r="A711" s="5">
        <f t="shared" si="309"/>
        <v>1266</v>
      </c>
      <c r="B711" s="5">
        <f t="shared" si="310"/>
        <v>110</v>
      </c>
      <c r="C711" s="5">
        <f t="shared" si="311"/>
        <v>-4.9111111111111114</v>
      </c>
      <c r="D711" s="5">
        <f t="shared" si="312"/>
        <v>-13.05185185185185</v>
      </c>
      <c r="E711" s="5">
        <f t="shared" si="313"/>
        <v>0</v>
      </c>
      <c r="F711" s="5">
        <f t="shared" si="314"/>
        <v>-9.1153846153846132</v>
      </c>
      <c r="G711" s="5">
        <f t="shared" si="315"/>
        <v>-8.4276353276353291</v>
      </c>
      <c r="H711" s="5">
        <f t="shared" si="316"/>
        <v>0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9">
        <f>'Match Score and Team Input'!E111</f>
        <v>1266</v>
      </c>
      <c r="AB711" s="9">
        <v>110</v>
      </c>
      <c r="AC711" s="9">
        <f>'Auto Calculation'!O111</f>
        <v>-4.9111111111111114</v>
      </c>
      <c r="AD711" s="9">
        <f>'TeleOp Calculation'!O111</f>
        <v>-13.05185185185185</v>
      </c>
      <c r="AE711" s="9">
        <f>'Foul Calculation'!O111</f>
        <v>0</v>
      </c>
      <c r="AF711" s="9">
        <f>'Auto Calculation'!P111</f>
        <v>-9.1153846153846132</v>
      </c>
      <c r="AG711" s="9">
        <f>'TeleOp Calculation'!P111</f>
        <v>-8.4276353276353291</v>
      </c>
      <c r="AH711" s="9">
        <f>'Foul Calculation'!P111</f>
        <v>0</v>
      </c>
    </row>
    <row r="712" spans="1:34">
      <c r="A712" s="5">
        <f t="shared" si="309"/>
        <v>176</v>
      </c>
      <c r="B712" s="5">
        <f t="shared" si="310"/>
        <v>111</v>
      </c>
      <c r="C712" s="5">
        <f t="shared" si="311"/>
        <v>20.220512820512823</v>
      </c>
      <c r="D712" s="5">
        <f t="shared" si="312"/>
        <v>19.005128205128202</v>
      </c>
      <c r="E712" s="5">
        <f t="shared" si="313"/>
        <v>0</v>
      </c>
      <c r="F712" s="5">
        <f t="shared" si="314"/>
        <v>14.440740740740736</v>
      </c>
      <c r="G712" s="5">
        <f t="shared" si="315"/>
        <v>-100.60370370370372</v>
      </c>
      <c r="H712" s="5">
        <f t="shared" si="316"/>
        <v>0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9">
        <f>'Match Score and Team Input'!E112</f>
        <v>176</v>
      </c>
      <c r="AB712" s="9">
        <v>111</v>
      </c>
      <c r="AC712" s="9">
        <f>'Auto Calculation'!O112</f>
        <v>20.220512820512823</v>
      </c>
      <c r="AD712" s="9">
        <f>'TeleOp Calculation'!O112</f>
        <v>19.005128205128202</v>
      </c>
      <c r="AE712" s="9">
        <f>'Foul Calculation'!O112</f>
        <v>0</v>
      </c>
      <c r="AF712" s="9">
        <f>'Auto Calculation'!P112</f>
        <v>14.440740740740736</v>
      </c>
      <c r="AG712" s="9">
        <f>'TeleOp Calculation'!P112</f>
        <v>-100.60370370370372</v>
      </c>
      <c r="AH712" s="9">
        <f>'Foul Calculation'!P112</f>
        <v>0</v>
      </c>
    </row>
    <row r="713" spans="1:34">
      <c r="A713" s="5">
        <f t="shared" si="309"/>
        <v>3098</v>
      </c>
      <c r="B713" s="5">
        <f t="shared" si="310"/>
        <v>112</v>
      </c>
      <c r="C713" s="5">
        <f t="shared" si="311"/>
        <v>-17.935606060606062</v>
      </c>
      <c r="D713" s="5">
        <f t="shared" si="312"/>
        <v>23.253030303030286</v>
      </c>
      <c r="E713" s="5">
        <f t="shared" si="313"/>
        <v>0</v>
      </c>
      <c r="F713" s="5">
        <f t="shared" si="314"/>
        <v>1.8666666666666671</v>
      </c>
      <c r="G713" s="5">
        <f t="shared" si="315"/>
        <v>16</v>
      </c>
      <c r="H713" s="5">
        <f t="shared" si="316"/>
        <v>0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9">
        <f>'Match Score and Team Input'!E113</f>
        <v>3098</v>
      </c>
      <c r="AB713" s="9">
        <v>112</v>
      </c>
      <c r="AC713" s="9">
        <f>'Auto Calculation'!O113</f>
        <v>-17.935606060606062</v>
      </c>
      <c r="AD713" s="9">
        <f>'TeleOp Calculation'!O113</f>
        <v>23.253030303030286</v>
      </c>
      <c r="AE713" s="9">
        <f>'Foul Calculation'!O113</f>
        <v>0</v>
      </c>
      <c r="AF713" s="9">
        <f>'Auto Calculation'!P113</f>
        <v>1.8666666666666671</v>
      </c>
      <c r="AG713" s="9">
        <f>'TeleOp Calculation'!P113</f>
        <v>16</v>
      </c>
      <c r="AH713" s="9">
        <f>'Foul Calculation'!P113</f>
        <v>0</v>
      </c>
    </row>
    <row r="714" spans="1:34">
      <c r="A714" s="5">
        <f t="shared" si="309"/>
        <v>2471</v>
      </c>
      <c r="B714" s="5">
        <f t="shared" si="310"/>
        <v>113</v>
      </c>
      <c r="C714" s="5">
        <f t="shared" si="311"/>
        <v>-13.186274509803923</v>
      </c>
      <c r="D714" s="5">
        <f t="shared" si="312"/>
        <v>8.9235294117647186</v>
      </c>
      <c r="E714" s="5">
        <f t="shared" si="313"/>
        <v>0</v>
      </c>
      <c r="F714" s="5">
        <f t="shared" si="314"/>
        <v>-12.425925925925924</v>
      </c>
      <c r="G714" s="5">
        <f t="shared" si="315"/>
        <v>13.737037037037027</v>
      </c>
      <c r="H714" s="5">
        <f t="shared" si="316"/>
        <v>20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9">
        <f>'Match Score and Team Input'!E114</f>
        <v>2471</v>
      </c>
      <c r="AB714" s="9">
        <v>113</v>
      </c>
      <c r="AC714" s="9">
        <f>'Auto Calculation'!O114</f>
        <v>-13.186274509803923</v>
      </c>
      <c r="AD714" s="9">
        <f>'TeleOp Calculation'!O114</f>
        <v>8.9235294117647186</v>
      </c>
      <c r="AE714" s="9">
        <f>'Foul Calculation'!O114</f>
        <v>0</v>
      </c>
      <c r="AF714" s="9">
        <f>'Auto Calculation'!P114</f>
        <v>-12.425925925925924</v>
      </c>
      <c r="AG714" s="9">
        <f>'TeleOp Calculation'!P114</f>
        <v>13.737037037037027</v>
      </c>
      <c r="AH714" s="9">
        <f>'Foul Calculation'!P114</f>
        <v>20</v>
      </c>
    </row>
    <row r="715" spans="1:34">
      <c r="A715" s="5">
        <f t="shared" si="309"/>
        <v>4288</v>
      </c>
      <c r="B715" s="5">
        <f t="shared" si="310"/>
        <v>114</v>
      </c>
      <c r="C715" s="5">
        <f t="shared" si="311"/>
        <v>-7.44444444444445</v>
      </c>
      <c r="D715" s="5">
        <f t="shared" si="312"/>
        <v>-37.572222222222223</v>
      </c>
      <c r="E715" s="5">
        <f t="shared" si="313"/>
        <v>0</v>
      </c>
      <c r="F715" s="5">
        <f t="shared" si="314"/>
        <v>6.3333333333333357</v>
      </c>
      <c r="G715" s="5">
        <f t="shared" si="315"/>
        <v>-27.899999999999991</v>
      </c>
      <c r="H715" s="5">
        <f t="shared" si="316"/>
        <v>0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9">
        <f>'Match Score and Team Input'!E115</f>
        <v>4288</v>
      </c>
      <c r="AB715" s="9">
        <v>114</v>
      </c>
      <c r="AC715" s="9">
        <f>'Auto Calculation'!O115</f>
        <v>-7.44444444444445</v>
      </c>
      <c r="AD715" s="9">
        <f>'TeleOp Calculation'!O115</f>
        <v>-37.572222222222223</v>
      </c>
      <c r="AE715" s="9">
        <f>'Foul Calculation'!O115</f>
        <v>0</v>
      </c>
      <c r="AF715" s="9">
        <f>'Auto Calculation'!P115</f>
        <v>6.3333333333333357</v>
      </c>
      <c r="AG715" s="9">
        <f>'TeleOp Calculation'!P115</f>
        <v>-27.899999999999991</v>
      </c>
      <c r="AH715" s="9">
        <f>'Foul Calculation'!P115</f>
        <v>0</v>
      </c>
    </row>
    <row r="716" spans="1:34">
      <c r="A716" s="5">
        <f t="shared" si="309"/>
        <v>5122</v>
      </c>
      <c r="B716" s="5">
        <f t="shared" si="310"/>
        <v>115</v>
      </c>
      <c r="C716" s="5">
        <f t="shared" si="311"/>
        <v>3.5</v>
      </c>
      <c r="D716" s="5">
        <f t="shared" si="312"/>
        <v>31.36666666666666</v>
      </c>
      <c r="E716" s="5">
        <f t="shared" si="313"/>
        <v>0</v>
      </c>
      <c r="F716" s="5">
        <f t="shared" si="314"/>
        <v>2.1722222222222243</v>
      </c>
      <c r="G716" s="5">
        <f t="shared" si="315"/>
        <v>-62.422222222222217</v>
      </c>
      <c r="H716" s="5">
        <f t="shared" si="316"/>
        <v>0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9">
        <f>'Match Score and Team Input'!E116</f>
        <v>5122</v>
      </c>
      <c r="AB716" s="9">
        <v>115</v>
      </c>
      <c r="AC716" s="9">
        <f>'Auto Calculation'!O116</f>
        <v>3.5</v>
      </c>
      <c r="AD716" s="9">
        <f>'TeleOp Calculation'!O116</f>
        <v>31.36666666666666</v>
      </c>
      <c r="AE716" s="9">
        <f>'Foul Calculation'!O116</f>
        <v>0</v>
      </c>
      <c r="AF716" s="9">
        <f>'Auto Calculation'!P116</f>
        <v>2.1722222222222243</v>
      </c>
      <c r="AG716" s="9">
        <f>'TeleOp Calculation'!P116</f>
        <v>-62.422222222222217</v>
      </c>
      <c r="AH716" s="9">
        <f>'Foul Calculation'!P116</f>
        <v>0</v>
      </c>
    </row>
    <row r="717" spans="1:34">
      <c r="A717" s="5">
        <f t="shared" ref="A717:A780" si="317">AA717</f>
        <v>5098</v>
      </c>
      <c r="B717" s="5">
        <f t="shared" ref="B717:B780" si="318">AB717</f>
        <v>116</v>
      </c>
      <c r="C717" s="5">
        <f t="shared" ref="C717:C780" si="319">AC717</f>
        <v>21.548148148148144</v>
      </c>
      <c r="D717" s="5">
        <f t="shared" ref="D717:D780" si="320">AD717</f>
        <v>31.900000000000006</v>
      </c>
      <c r="E717" s="5">
        <f t="shared" ref="E717:E780" si="321">AE717</f>
        <v>0</v>
      </c>
      <c r="F717" s="5">
        <f t="shared" ref="F717:F780" si="322">AF717</f>
        <v>-0.91904761904761756</v>
      </c>
      <c r="G717" s="5">
        <f t="shared" ref="G717:G780" si="323">AG717</f>
        <v>22.36666666666666</v>
      </c>
      <c r="H717" s="5">
        <f t="shared" ref="H717:H780" si="324">AH717</f>
        <v>0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9">
        <f>'Match Score and Team Input'!E117</f>
        <v>5098</v>
      </c>
      <c r="AB717" s="9">
        <v>116</v>
      </c>
      <c r="AC717" s="9">
        <f>'Auto Calculation'!O117</f>
        <v>21.548148148148144</v>
      </c>
      <c r="AD717" s="9">
        <f>'TeleOp Calculation'!O117</f>
        <v>31.900000000000006</v>
      </c>
      <c r="AE717" s="9">
        <f>'Foul Calculation'!O117</f>
        <v>0</v>
      </c>
      <c r="AF717" s="9">
        <f>'Auto Calculation'!P117</f>
        <v>-0.91904761904761756</v>
      </c>
      <c r="AG717" s="9">
        <f>'TeleOp Calculation'!P117</f>
        <v>22.36666666666666</v>
      </c>
      <c r="AH717" s="9">
        <f>'Foul Calculation'!P117</f>
        <v>0</v>
      </c>
    </row>
    <row r="718" spans="1:34">
      <c r="A718" s="5">
        <f t="shared" si="317"/>
        <v>353</v>
      </c>
      <c r="B718" s="5">
        <f t="shared" si="318"/>
        <v>117</v>
      </c>
      <c r="C718" s="5">
        <f t="shared" si="319"/>
        <v>2.7144522144522227</v>
      </c>
      <c r="D718" s="5">
        <f t="shared" si="320"/>
        <v>-21.814167314167321</v>
      </c>
      <c r="E718" s="5">
        <f t="shared" si="321"/>
        <v>50</v>
      </c>
      <c r="F718" s="5">
        <f t="shared" si="322"/>
        <v>0.87037037037036669</v>
      </c>
      <c r="G718" s="5">
        <f t="shared" si="323"/>
        <v>64.662962962962951</v>
      </c>
      <c r="H718" s="5">
        <f t="shared" si="324"/>
        <v>0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9">
        <f>'Match Score and Team Input'!E118</f>
        <v>353</v>
      </c>
      <c r="AB718" s="9">
        <v>117</v>
      </c>
      <c r="AC718" s="9">
        <f>'Auto Calculation'!O118</f>
        <v>2.7144522144522227</v>
      </c>
      <c r="AD718" s="9">
        <f>'TeleOp Calculation'!O118</f>
        <v>-21.814167314167321</v>
      </c>
      <c r="AE718" s="9">
        <f>'Foul Calculation'!O118</f>
        <v>50</v>
      </c>
      <c r="AF718" s="9">
        <f>'Auto Calculation'!P118</f>
        <v>0.87037037037036669</v>
      </c>
      <c r="AG718" s="9">
        <f>'TeleOp Calculation'!P118</f>
        <v>64.662962962962951</v>
      </c>
      <c r="AH718" s="9">
        <f>'Foul Calculation'!P118</f>
        <v>0</v>
      </c>
    </row>
    <row r="719" spans="1:34">
      <c r="A719" s="5">
        <f t="shared" si="317"/>
        <v>4982</v>
      </c>
      <c r="B719" s="5">
        <f t="shared" si="318"/>
        <v>118</v>
      </c>
      <c r="C719" s="5">
        <f t="shared" si="319"/>
        <v>1.9037037037036981</v>
      </c>
      <c r="D719" s="5">
        <f t="shared" si="320"/>
        <v>40.737037037037041</v>
      </c>
      <c r="E719" s="5">
        <f t="shared" si="321"/>
        <v>0</v>
      </c>
      <c r="F719" s="5">
        <f t="shared" si="322"/>
        <v>-4.4888888888888943</v>
      </c>
      <c r="G719" s="5">
        <f t="shared" si="323"/>
        <v>-1.1444444444444457</v>
      </c>
      <c r="H719" s="5">
        <f t="shared" si="324"/>
        <v>0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9">
        <f>'Match Score and Team Input'!E119</f>
        <v>4982</v>
      </c>
      <c r="AB719" s="9">
        <v>118</v>
      </c>
      <c r="AC719" s="9">
        <f>'Auto Calculation'!O119</f>
        <v>1.9037037037036981</v>
      </c>
      <c r="AD719" s="9">
        <f>'TeleOp Calculation'!O119</f>
        <v>40.737037037037041</v>
      </c>
      <c r="AE719" s="9">
        <f>'Foul Calculation'!O119</f>
        <v>0</v>
      </c>
      <c r="AF719" s="9">
        <f>'Auto Calculation'!P119</f>
        <v>-4.4888888888888943</v>
      </c>
      <c r="AG719" s="9">
        <f>'TeleOp Calculation'!P119</f>
        <v>-1.1444444444444457</v>
      </c>
      <c r="AH719" s="9">
        <f>'Foul Calculation'!P119</f>
        <v>0</v>
      </c>
    </row>
    <row r="720" spans="1:34">
      <c r="A720" s="5">
        <f t="shared" si="317"/>
        <v>3480</v>
      </c>
      <c r="B720" s="5">
        <f t="shared" si="318"/>
        <v>119</v>
      </c>
      <c r="C720" s="5">
        <f t="shared" si="319"/>
        <v>10.56666666666667</v>
      </c>
      <c r="D720" s="5">
        <f t="shared" si="320"/>
        <v>10.833333333333329</v>
      </c>
      <c r="E720" s="5">
        <f t="shared" si="321"/>
        <v>50</v>
      </c>
      <c r="F720" s="5">
        <f t="shared" si="322"/>
        <v>-19.15826330532213</v>
      </c>
      <c r="G720" s="5">
        <f t="shared" si="323"/>
        <v>-53.045938375350133</v>
      </c>
      <c r="H720" s="5">
        <f t="shared" si="324"/>
        <v>0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9">
        <f>'Match Score and Team Input'!E120</f>
        <v>3480</v>
      </c>
      <c r="AB720" s="9">
        <v>119</v>
      </c>
      <c r="AC720" s="9">
        <f>'Auto Calculation'!O120</f>
        <v>10.56666666666667</v>
      </c>
      <c r="AD720" s="9">
        <f>'TeleOp Calculation'!O120</f>
        <v>10.833333333333329</v>
      </c>
      <c r="AE720" s="9">
        <f>'Foul Calculation'!O120</f>
        <v>50</v>
      </c>
      <c r="AF720" s="9">
        <f>'Auto Calculation'!P120</f>
        <v>-19.15826330532213</v>
      </c>
      <c r="AG720" s="9">
        <f>'TeleOp Calculation'!P120</f>
        <v>-53.045938375350133</v>
      </c>
      <c r="AH720" s="9">
        <f>'Foul Calculation'!P120</f>
        <v>0</v>
      </c>
    </row>
    <row r="721" spans="1:34">
      <c r="A721" s="5">
        <f t="shared" si="317"/>
        <v>1011</v>
      </c>
      <c r="B721" s="5">
        <f t="shared" si="318"/>
        <v>120</v>
      </c>
      <c r="C721" s="5">
        <f t="shared" si="319"/>
        <v>21.06666666666667</v>
      </c>
      <c r="D721" s="5">
        <f t="shared" si="320"/>
        <v>-1.8000000000000114</v>
      </c>
      <c r="E721" s="5">
        <f t="shared" si="321"/>
        <v>0</v>
      </c>
      <c r="F721" s="5">
        <f t="shared" si="322"/>
        <v>3.3888888888888857</v>
      </c>
      <c r="G721" s="5">
        <f t="shared" si="323"/>
        <v>-48.461111111111109</v>
      </c>
      <c r="H721" s="5">
        <f t="shared" si="324"/>
        <v>0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9">
        <f>'Match Score and Team Input'!E121</f>
        <v>1011</v>
      </c>
      <c r="AB721" s="9">
        <v>120</v>
      </c>
      <c r="AC721" s="9">
        <f>'Auto Calculation'!O121</f>
        <v>21.06666666666667</v>
      </c>
      <c r="AD721" s="9">
        <f>'TeleOp Calculation'!O121</f>
        <v>-1.8000000000000114</v>
      </c>
      <c r="AE721" s="9">
        <f>'Foul Calculation'!O121</f>
        <v>0</v>
      </c>
      <c r="AF721" s="9">
        <f>'Auto Calculation'!P121</f>
        <v>3.3888888888888857</v>
      </c>
      <c r="AG721" s="9">
        <f>'TeleOp Calculation'!P121</f>
        <v>-48.461111111111109</v>
      </c>
      <c r="AH721" s="9">
        <f>'Foul Calculation'!P121</f>
        <v>0</v>
      </c>
    </row>
    <row r="722" spans="1:34">
      <c r="A722" s="5">
        <f t="shared" si="317"/>
        <v>188</v>
      </c>
      <c r="B722" s="5">
        <f t="shared" si="318"/>
        <v>121</v>
      </c>
      <c r="C722" s="5">
        <f t="shared" si="319"/>
        <v>-17.785714285714278</v>
      </c>
      <c r="D722" s="5">
        <f t="shared" si="320"/>
        <v>41.950793650793656</v>
      </c>
      <c r="E722" s="5">
        <f t="shared" si="321"/>
        <v>0</v>
      </c>
      <c r="F722" s="5">
        <f t="shared" si="322"/>
        <v>-15.027272727272731</v>
      </c>
      <c r="G722" s="5">
        <f t="shared" si="323"/>
        <v>50.624242424242425</v>
      </c>
      <c r="H722" s="5">
        <f t="shared" si="324"/>
        <v>0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9">
        <f>'Match Score and Team Input'!E122</f>
        <v>188</v>
      </c>
      <c r="AB722" s="9">
        <v>121</v>
      </c>
      <c r="AC722" s="9">
        <f>'Auto Calculation'!O122</f>
        <v>-17.785714285714278</v>
      </c>
      <c r="AD722" s="9">
        <f>'TeleOp Calculation'!O122</f>
        <v>41.950793650793656</v>
      </c>
      <c r="AE722" s="9">
        <f>'Foul Calculation'!O122</f>
        <v>0</v>
      </c>
      <c r="AF722" s="9">
        <f>'Auto Calculation'!P122</f>
        <v>-15.027272727272731</v>
      </c>
      <c r="AG722" s="9">
        <f>'TeleOp Calculation'!P122</f>
        <v>50.624242424242425</v>
      </c>
      <c r="AH722" s="9">
        <f>'Foul Calculation'!P122</f>
        <v>0</v>
      </c>
    </row>
    <row r="723" spans="1:34">
      <c r="A723" s="5">
        <f t="shared" si="317"/>
        <v>604</v>
      </c>
      <c r="B723" s="5">
        <f t="shared" si="318"/>
        <v>122</v>
      </c>
      <c r="C723" s="5">
        <f t="shared" si="319"/>
        <v>2.3760683760683747</v>
      </c>
      <c r="D723" s="5">
        <f t="shared" si="320"/>
        <v>17.148148148148138</v>
      </c>
      <c r="E723" s="5">
        <f t="shared" si="321"/>
        <v>0</v>
      </c>
      <c r="F723" s="5">
        <f t="shared" si="322"/>
        <v>26.61904761904762</v>
      </c>
      <c r="G723" s="5">
        <f t="shared" si="323"/>
        <v>31.448412698412696</v>
      </c>
      <c r="H723" s="5">
        <f t="shared" si="324"/>
        <v>0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9">
        <f>'Match Score and Team Input'!E123</f>
        <v>604</v>
      </c>
      <c r="AB723" s="9">
        <v>122</v>
      </c>
      <c r="AC723" s="9">
        <f>'Auto Calculation'!O123</f>
        <v>2.3760683760683747</v>
      </c>
      <c r="AD723" s="9">
        <f>'TeleOp Calculation'!O123</f>
        <v>17.148148148148138</v>
      </c>
      <c r="AE723" s="9">
        <f>'Foul Calculation'!O123</f>
        <v>0</v>
      </c>
      <c r="AF723" s="9">
        <f>'Auto Calculation'!P123</f>
        <v>26.61904761904762</v>
      </c>
      <c r="AG723" s="9">
        <f>'TeleOp Calculation'!P123</f>
        <v>31.448412698412696</v>
      </c>
      <c r="AH723" s="9">
        <f>'Foul Calculation'!P123</f>
        <v>0</v>
      </c>
    </row>
    <row r="724" spans="1:34">
      <c r="A724" s="5">
        <f t="shared" si="317"/>
        <v>2052</v>
      </c>
      <c r="B724" s="5">
        <f t="shared" si="318"/>
        <v>123</v>
      </c>
      <c r="C724" s="5">
        <f t="shared" si="319"/>
        <v>-11.166019166019161</v>
      </c>
      <c r="D724" s="5">
        <f t="shared" si="320"/>
        <v>2.65630665630664</v>
      </c>
      <c r="E724" s="5">
        <f t="shared" si="321"/>
        <v>0</v>
      </c>
      <c r="F724" s="5">
        <f t="shared" si="322"/>
        <v>-12.833333333333329</v>
      </c>
      <c r="G724" s="5">
        <f t="shared" si="323"/>
        <v>0.86666666666666003</v>
      </c>
      <c r="H724" s="5">
        <f t="shared" si="324"/>
        <v>0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9">
        <f>'Match Score and Team Input'!E124</f>
        <v>2052</v>
      </c>
      <c r="AB724" s="9">
        <v>123</v>
      </c>
      <c r="AC724" s="9">
        <f>'Auto Calculation'!O124</f>
        <v>-11.166019166019161</v>
      </c>
      <c r="AD724" s="9">
        <f>'TeleOp Calculation'!O124</f>
        <v>2.65630665630664</v>
      </c>
      <c r="AE724" s="9">
        <f>'Foul Calculation'!O124</f>
        <v>0</v>
      </c>
      <c r="AF724" s="9">
        <f>'Auto Calculation'!P124</f>
        <v>-12.833333333333329</v>
      </c>
      <c r="AG724" s="9">
        <f>'TeleOp Calculation'!P124</f>
        <v>0.86666666666666003</v>
      </c>
      <c r="AH724" s="9">
        <f>'Foul Calculation'!P124</f>
        <v>0</v>
      </c>
    </row>
    <row r="725" spans="1:34">
      <c r="A725" s="5">
        <f t="shared" si="317"/>
        <v>955</v>
      </c>
      <c r="B725" s="5">
        <f t="shared" si="318"/>
        <v>124</v>
      </c>
      <c r="C725" s="5">
        <f t="shared" si="319"/>
        <v>15.200000000000003</v>
      </c>
      <c r="D725" s="5">
        <f t="shared" si="320"/>
        <v>-71.166666666666671</v>
      </c>
      <c r="E725" s="5">
        <f t="shared" si="321"/>
        <v>0</v>
      </c>
      <c r="F725" s="5">
        <f t="shared" si="322"/>
        <v>-17.299999999999997</v>
      </c>
      <c r="G725" s="5">
        <f t="shared" si="323"/>
        <v>-43.866666666666674</v>
      </c>
      <c r="H725" s="5">
        <f t="shared" si="324"/>
        <v>20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9">
        <f>'Match Score and Team Input'!E125</f>
        <v>955</v>
      </c>
      <c r="AB725" s="9">
        <v>124</v>
      </c>
      <c r="AC725" s="9">
        <f>'Auto Calculation'!O125</f>
        <v>15.200000000000003</v>
      </c>
      <c r="AD725" s="9">
        <f>'TeleOp Calculation'!O125</f>
        <v>-71.166666666666671</v>
      </c>
      <c r="AE725" s="9">
        <f>'Foul Calculation'!O125</f>
        <v>0</v>
      </c>
      <c r="AF725" s="9">
        <f>'Auto Calculation'!P125</f>
        <v>-17.299999999999997</v>
      </c>
      <c r="AG725" s="9">
        <f>'TeleOp Calculation'!P125</f>
        <v>-43.866666666666674</v>
      </c>
      <c r="AH725" s="9">
        <f>'Foul Calculation'!P125</f>
        <v>20</v>
      </c>
    </row>
    <row r="726" spans="1:34">
      <c r="A726" s="5">
        <f t="shared" si="317"/>
        <v>884</v>
      </c>
      <c r="B726" s="5">
        <f t="shared" si="318"/>
        <v>125</v>
      </c>
      <c r="C726" s="5">
        <f t="shared" si="319"/>
        <v>8.2282051282051327</v>
      </c>
      <c r="D726" s="5">
        <f t="shared" si="320"/>
        <v>-46.466666666666669</v>
      </c>
      <c r="E726" s="5">
        <f t="shared" si="321"/>
        <v>0</v>
      </c>
      <c r="F726" s="5">
        <f t="shared" si="322"/>
        <v>2.56666666666667</v>
      </c>
      <c r="G726" s="5">
        <f t="shared" si="323"/>
        <v>30.166666666666671</v>
      </c>
      <c r="H726" s="5">
        <f t="shared" si="324"/>
        <v>0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9">
        <f>'Match Score and Team Input'!E126</f>
        <v>884</v>
      </c>
      <c r="AB726" s="9">
        <v>125</v>
      </c>
      <c r="AC726" s="9">
        <f>'Auto Calculation'!O126</f>
        <v>8.2282051282051327</v>
      </c>
      <c r="AD726" s="9">
        <f>'TeleOp Calculation'!O126</f>
        <v>-46.466666666666669</v>
      </c>
      <c r="AE726" s="9">
        <f>'Foul Calculation'!O126</f>
        <v>0</v>
      </c>
      <c r="AF726" s="9">
        <f>'Auto Calculation'!P126</f>
        <v>2.56666666666667</v>
      </c>
      <c r="AG726" s="9">
        <f>'TeleOp Calculation'!P126</f>
        <v>30.166666666666671</v>
      </c>
      <c r="AH726" s="9">
        <f>'Foul Calculation'!P126</f>
        <v>0</v>
      </c>
    </row>
    <row r="727" spans="1:34">
      <c r="A727" s="5">
        <f t="shared" si="317"/>
        <v>4536</v>
      </c>
      <c r="B727" s="5">
        <f t="shared" si="318"/>
        <v>126</v>
      </c>
      <c r="C727" s="5">
        <f t="shared" si="319"/>
        <v>9.3481481481481481</v>
      </c>
      <c r="D727" s="5">
        <f t="shared" si="320"/>
        <v>-5.3999999999999915</v>
      </c>
      <c r="E727" s="5">
        <f t="shared" si="321"/>
        <v>0</v>
      </c>
      <c r="F727" s="5">
        <f t="shared" si="322"/>
        <v>9.56666666666667</v>
      </c>
      <c r="G727" s="5">
        <f t="shared" si="323"/>
        <v>34.233333333333334</v>
      </c>
      <c r="H727" s="5">
        <f t="shared" si="324"/>
        <v>0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9">
        <f>'Match Score and Team Input'!E127</f>
        <v>4536</v>
      </c>
      <c r="AB727" s="9">
        <v>126</v>
      </c>
      <c r="AC727" s="9">
        <f>'Auto Calculation'!O127</f>
        <v>9.3481481481481481</v>
      </c>
      <c r="AD727" s="9">
        <f>'TeleOp Calculation'!O127</f>
        <v>-5.3999999999999915</v>
      </c>
      <c r="AE727" s="9">
        <f>'Foul Calculation'!O127</f>
        <v>0</v>
      </c>
      <c r="AF727" s="9">
        <f>'Auto Calculation'!P127</f>
        <v>9.56666666666667</v>
      </c>
      <c r="AG727" s="9">
        <f>'TeleOp Calculation'!P127</f>
        <v>34.233333333333334</v>
      </c>
      <c r="AH727" s="9">
        <f>'Foul Calculation'!P127</f>
        <v>0</v>
      </c>
    </row>
    <row r="728" spans="1:34">
      <c r="A728" s="5">
        <f t="shared" si="317"/>
        <v>4965</v>
      </c>
      <c r="B728" s="5">
        <f t="shared" si="318"/>
        <v>127</v>
      </c>
      <c r="C728" s="5">
        <f t="shared" si="319"/>
        <v>14.160784313725486</v>
      </c>
      <c r="D728" s="5">
        <f t="shared" si="320"/>
        <v>-22.141176470588235</v>
      </c>
      <c r="E728" s="5">
        <f t="shared" si="321"/>
        <v>0</v>
      </c>
      <c r="F728" s="5">
        <f t="shared" si="322"/>
        <v>-5.0000000000000071</v>
      </c>
      <c r="G728" s="5">
        <f t="shared" si="323"/>
        <v>7.8666666666666742</v>
      </c>
      <c r="H728" s="5">
        <f t="shared" si="324"/>
        <v>0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9">
        <f>'Match Score and Team Input'!E128</f>
        <v>4965</v>
      </c>
      <c r="AB728" s="9">
        <v>127</v>
      </c>
      <c r="AC728" s="9">
        <f>'Auto Calculation'!O128</f>
        <v>14.160784313725486</v>
      </c>
      <c r="AD728" s="9">
        <f>'TeleOp Calculation'!O128</f>
        <v>-22.141176470588235</v>
      </c>
      <c r="AE728" s="9">
        <f>'Foul Calculation'!O128</f>
        <v>0</v>
      </c>
      <c r="AF728" s="9">
        <f>'Auto Calculation'!P128</f>
        <v>-5.0000000000000071</v>
      </c>
      <c r="AG728" s="9">
        <f>'TeleOp Calculation'!P128</f>
        <v>7.8666666666666742</v>
      </c>
      <c r="AH728" s="9">
        <f>'Foul Calculation'!P128</f>
        <v>0</v>
      </c>
    </row>
    <row r="729" spans="1:34">
      <c r="A729" s="5">
        <f t="shared" si="317"/>
        <v>766</v>
      </c>
      <c r="B729" s="5">
        <f t="shared" si="318"/>
        <v>128</v>
      </c>
      <c r="C729" s="5">
        <f t="shared" si="319"/>
        <v>-20.027777777777779</v>
      </c>
      <c r="D729" s="5">
        <f t="shared" si="320"/>
        <v>-7.0722222222222229</v>
      </c>
      <c r="E729" s="5">
        <f t="shared" si="321"/>
        <v>0</v>
      </c>
      <c r="F729" s="5">
        <f t="shared" si="322"/>
        <v>-3.0820512820512818</v>
      </c>
      <c r="G729" s="5">
        <f t="shared" si="323"/>
        <v>24.361253561253562</v>
      </c>
      <c r="H729" s="5">
        <f t="shared" si="324"/>
        <v>50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9">
        <f>'Match Score and Team Input'!E129</f>
        <v>766</v>
      </c>
      <c r="AB729" s="9">
        <v>128</v>
      </c>
      <c r="AC729" s="9">
        <f>'Auto Calculation'!O129</f>
        <v>-20.027777777777779</v>
      </c>
      <c r="AD729" s="9">
        <f>'TeleOp Calculation'!O129</f>
        <v>-7.0722222222222229</v>
      </c>
      <c r="AE729" s="9">
        <f>'Foul Calculation'!O129</f>
        <v>0</v>
      </c>
      <c r="AF729" s="9">
        <f>'Auto Calculation'!P129</f>
        <v>-3.0820512820512818</v>
      </c>
      <c r="AG729" s="9">
        <f>'TeleOp Calculation'!P129</f>
        <v>24.361253561253562</v>
      </c>
      <c r="AH729" s="9">
        <f>'Foul Calculation'!P129</f>
        <v>50</v>
      </c>
    </row>
    <row r="730" spans="1:34">
      <c r="A730" s="5">
        <f t="shared" si="317"/>
        <v>4488</v>
      </c>
      <c r="B730" s="5">
        <f t="shared" si="318"/>
        <v>129</v>
      </c>
      <c r="C730" s="5">
        <f t="shared" si="319"/>
        <v>20.129629629629626</v>
      </c>
      <c r="D730" s="5">
        <f t="shared" si="320"/>
        <v>17.566666666666663</v>
      </c>
      <c r="E730" s="5">
        <f t="shared" si="321"/>
        <v>20</v>
      </c>
      <c r="F730" s="5">
        <f t="shared" si="322"/>
        <v>-11.266666666666666</v>
      </c>
      <c r="G730" s="5">
        <f t="shared" si="323"/>
        <v>-31.907407407407419</v>
      </c>
      <c r="H730" s="5">
        <f t="shared" si="324"/>
        <v>20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9">
        <f>'Match Score and Team Input'!E130</f>
        <v>4488</v>
      </c>
      <c r="AB730" s="9">
        <v>129</v>
      </c>
      <c r="AC730" s="9">
        <f>'Auto Calculation'!O130</f>
        <v>20.129629629629626</v>
      </c>
      <c r="AD730" s="9">
        <f>'TeleOp Calculation'!O130</f>
        <v>17.566666666666663</v>
      </c>
      <c r="AE730" s="9">
        <f>'Foul Calculation'!O130</f>
        <v>20</v>
      </c>
      <c r="AF730" s="9">
        <f>'Auto Calculation'!P130</f>
        <v>-11.266666666666666</v>
      </c>
      <c r="AG730" s="9">
        <f>'TeleOp Calculation'!P130</f>
        <v>-31.907407407407419</v>
      </c>
      <c r="AH730" s="9">
        <f>'Foul Calculation'!P130</f>
        <v>20</v>
      </c>
    </row>
    <row r="731" spans="1:34">
      <c r="A731" s="5">
        <f t="shared" si="317"/>
        <v>771</v>
      </c>
      <c r="B731" s="5">
        <f t="shared" si="318"/>
        <v>130</v>
      </c>
      <c r="C731" s="5">
        <f t="shared" si="319"/>
        <v>20.747619047619047</v>
      </c>
      <c r="D731" s="5">
        <f t="shared" si="320"/>
        <v>-11.004761904761892</v>
      </c>
      <c r="E731" s="5">
        <f t="shared" si="321"/>
        <v>0</v>
      </c>
      <c r="F731" s="5">
        <f t="shared" si="322"/>
        <v>3.542592592592591</v>
      </c>
      <c r="G731" s="5">
        <f t="shared" si="323"/>
        <v>1.4481481481481495</v>
      </c>
      <c r="H731" s="5">
        <f t="shared" si="324"/>
        <v>0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9">
        <f>'Match Score and Team Input'!E131</f>
        <v>771</v>
      </c>
      <c r="AB731" s="9">
        <v>130</v>
      </c>
      <c r="AC731" s="9">
        <f>'Auto Calculation'!O131</f>
        <v>20.747619047619047</v>
      </c>
      <c r="AD731" s="9">
        <f>'TeleOp Calculation'!O131</f>
        <v>-11.004761904761892</v>
      </c>
      <c r="AE731" s="9">
        <f>'Foul Calculation'!O131</f>
        <v>0</v>
      </c>
      <c r="AF731" s="9">
        <f>'Auto Calculation'!P131</f>
        <v>3.542592592592591</v>
      </c>
      <c r="AG731" s="9">
        <f>'TeleOp Calculation'!P131</f>
        <v>1.4481481481481495</v>
      </c>
      <c r="AH731" s="9">
        <f>'Foul Calculation'!P131</f>
        <v>0</v>
      </c>
    </row>
    <row r="732" spans="1:34">
      <c r="A732" s="5">
        <f t="shared" si="317"/>
        <v>1730</v>
      </c>
      <c r="B732" s="5">
        <f t="shared" si="318"/>
        <v>131</v>
      </c>
      <c r="C732" s="5">
        <f t="shared" si="319"/>
        <v>-20.925505050505052</v>
      </c>
      <c r="D732" s="5">
        <f t="shared" si="320"/>
        <v>30.217171717171709</v>
      </c>
      <c r="E732" s="5">
        <f t="shared" si="321"/>
        <v>20</v>
      </c>
      <c r="F732" s="5">
        <f t="shared" si="322"/>
        <v>-3.7333333333333343</v>
      </c>
      <c r="G732" s="5">
        <f t="shared" si="323"/>
        <v>45.5</v>
      </c>
      <c r="H732" s="5">
        <f t="shared" si="324"/>
        <v>0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9">
        <f>'Match Score and Team Input'!E132</f>
        <v>1730</v>
      </c>
      <c r="AB732" s="9">
        <v>131</v>
      </c>
      <c r="AC732" s="9">
        <f>'Auto Calculation'!O132</f>
        <v>-20.925505050505052</v>
      </c>
      <c r="AD732" s="9">
        <f>'TeleOp Calculation'!O132</f>
        <v>30.217171717171709</v>
      </c>
      <c r="AE732" s="9">
        <f>'Foul Calculation'!O132</f>
        <v>20</v>
      </c>
      <c r="AF732" s="9">
        <f>'Auto Calculation'!P132</f>
        <v>-3.7333333333333343</v>
      </c>
      <c r="AG732" s="9">
        <f>'TeleOp Calculation'!P132</f>
        <v>45.5</v>
      </c>
      <c r="AH732" s="9">
        <f>'Foul Calculation'!P132</f>
        <v>0</v>
      </c>
    </row>
    <row r="733" spans="1:34">
      <c r="A733" s="5">
        <f t="shared" si="317"/>
        <v>337</v>
      </c>
      <c r="B733" s="5">
        <f t="shared" si="318"/>
        <v>132</v>
      </c>
      <c r="C733" s="5">
        <f t="shared" si="319"/>
        <v>2.4809523809523739</v>
      </c>
      <c r="D733" s="5">
        <f t="shared" si="320"/>
        <v>-27.900000000000006</v>
      </c>
      <c r="E733" s="5">
        <f t="shared" si="321"/>
        <v>0</v>
      </c>
      <c r="F733" s="5">
        <f t="shared" si="322"/>
        <v>-22</v>
      </c>
      <c r="G733" s="5">
        <f t="shared" si="323"/>
        <v>-6.63333333333334</v>
      </c>
      <c r="H733" s="5">
        <f t="shared" si="324"/>
        <v>0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9">
        <f>'Match Score and Team Input'!E133</f>
        <v>337</v>
      </c>
      <c r="AB733" s="9">
        <v>132</v>
      </c>
      <c r="AC733" s="9">
        <f>'Auto Calculation'!O133</f>
        <v>2.4809523809523739</v>
      </c>
      <c r="AD733" s="9">
        <f>'TeleOp Calculation'!O133</f>
        <v>-27.900000000000006</v>
      </c>
      <c r="AE733" s="9">
        <f>'Foul Calculation'!O133</f>
        <v>0</v>
      </c>
      <c r="AF733" s="9">
        <f>'Auto Calculation'!P133</f>
        <v>-22</v>
      </c>
      <c r="AG733" s="9">
        <f>'TeleOp Calculation'!P133</f>
        <v>-6.63333333333334</v>
      </c>
      <c r="AH733" s="9">
        <f>'Foul Calculation'!P133</f>
        <v>0</v>
      </c>
    </row>
    <row r="734" spans="1:34">
      <c r="A734" s="5">
        <f t="shared" si="317"/>
        <v>558</v>
      </c>
      <c r="B734" s="5">
        <f t="shared" si="318"/>
        <v>133</v>
      </c>
      <c r="C734" s="5">
        <f t="shared" si="319"/>
        <v>-13.214285714285708</v>
      </c>
      <c r="D734" s="5">
        <f t="shared" si="320"/>
        <v>-31.280952380952385</v>
      </c>
      <c r="E734" s="5">
        <f t="shared" si="321"/>
        <v>20</v>
      </c>
      <c r="F734" s="5">
        <f t="shared" si="322"/>
        <v>-5.1196078431372527</v>
      </c>
      <c r="G734" s="5">
        <f t="shared" si="323"/>
        <v>6.5235294117647129</v>
      </c>
      <c r="H734" s="5">
        <f t="shared" si="324"/>
        <v>0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9">
        <f>'Match Score and Team Input'!E134</f>
        <v>558</v>
      </c>
      <c r="AB734" s="9">
        <v>133</v>
      </c>
      <c r="AC734" s="9">
        <f>'Auto Calculation'!O134</f>
        <v>-13.214285714285708</v>
      </c>
      <c r="AD734" s="9">
        <f>'TeleOp Calculation'!O134</f>
        <v>-31.280952380952385</v>
      </c>
      <c r="AE734" s="9">
        <f>'Foul Calculation'!O134</f>
        <v>20</v>
      </c>
      <c r="AF734" s="9">
        <f>'Auto Calculation'!P134</f>
        <v>-5.1196078431372527</v>
      </c>
      <c r="AG734" s="9">
        <f>'TeleOp Calculation'!P134</f>
        <v>6.5235294117647129</v>
      </c>
      <c r="AH734" s="9">
        <f>'Foul Calculation'!P134</f>
        <v>0</v>
      </c>
    </row>
    <row r="735" spans="1:34">
      <c r="A735" s="5">
        <f t="shared" si="317"/>
        <v>4060</v>
      </c>
      <c r="B735" s="5">
        <f t="shared" si="318"/>
        <v>134</v>
      </c>
      <c r="C735" s="5">
        <f t="shared" si="319"/>
        <v>-2.5</v>
      </c>
      <c r="D735" s="5">
        <f t="shared" si="320"/>
        <v>-5.2148148148148152</v>
      </c>
      <c r="E735" s="5">
        <f t="shared" si="321"/>
        <v>50</v>
      </c>
      <c r="F735" s="5">
        <f t="shared" si="322"/>
        <v>18.388888888888886</v>
      </c>
      <c r="G735" s="5">
        <f t="shared" si="323"/>
        <v>32.977777777777789</v>
      </c>
      <c r="H735" s="5">
        <f t="shared" si="324"/>
        <v>50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9">
        <f>'Match Score and Team Input'!E135</f>
        <v>4060</v>
      </c>
      <c r="AB735" s="9">
        <v>134</v>
      </c>
      <c r="AC735" s="9">
        <f>'Auto Calculation'!O135</f>
        <v>-2.5</v>
      </c>
      <c r="AD735" s="9">
        <f>'TeleOp Calculation'!O135</f>
        <v>-5.2148148148148152</v>
      </c>
      <c r="AE735" s="9">
        <f>'Foul Calculation'!O135</f>
        <v>50</v>
      </c>
      <c r="AF735" s="9">
        <f>'Auto Calculation'!P135</f>
        <v>18.388888888888886</v>
      </c>
      <c r="AG735" s="9">
        <f>'TeleOp Calculation'!P135</f>
        <v>32.977777777777789</v>
      </c>
      <c r="AH735" s="9">
        <f>'Foul Calculation'!P135</f>
        <v>50</v>
      </c>
    </row>
    <row r="736" spans="1:34">
      <c r="A736" s="5">
        <f t="shared" si="317"/>
        <v>4979</v>
      </c>
      <c r="B736" s="5">
        <f t="shared" si="318"/>
        <v>135</v>
      </c>
      <c r="C736" s="5">
        <f t="shared" si="319"/>
        <v>31.501994301994301</v>
      </c>
      <c r="D736" s="5">
        <f t="shared" si="320"/>
        <v>-13.179487179487182</v>
      </c>
      <c r="E736" s="5">
        <f t="shared" si="321"/>
        <v>0</v>
      </c>
      <c r="F736" s="5">
        <f t="shared" si="322"/>
        <v>-11.900000000000006</v>
      </c>
      <c r="G736" s="5">
        <f t="shared" si="323"/>
        <v>6.6666666666662877E-2</v>
      </c>
      <c r="H736" s="5">
        <f t="shared" si="324"/>
        <v>0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9">
        <f>'Match Score and Team Input'!E136</f>
        <v>4979</v>
      </c>
      <c r="AB736" s="9">
        <v>135</v>
      </c>
      <c r="AC736" s="9">
        <f>'Auto Calculation'!O136</f>
        <v>31.501994301994301</v>
      </c>
      <c r="AD736" s="9">
        <f>'TeleOp Calculation'!O136</f>
        <v>-13.179487179487182</v>
      </c>
      <c r="AE736" s="9">
        <f>'Foul Calculation'!O136</f>
        <v>0</v>
      </c>
      <c r="AF736" s="9">
        <f>'Auto Calculation'!P136</f>
        <v>-11.900000000000006</v>
      </c>
      <c r="AG736" s="9">
        <f>'TeleOp Calculation'!P136</f>
        <v>6.6666666666662877E-2</v>
      </c>
      <c r="AH736" s="9">
        <f>'Foul Calculation'!P136</f>
        <v>0</v>
      </c>
    </row>
    <row r="737" spans="1:34">
      <c r="A737" s="5">
        <f t="shared" si="317"/>
        <v>2471</v>
      </c>
      <c r="B737" s="5">
        <f t="shared" si="318"/>
        <v>136</v>
      </c>
      <c r="C737" s="5">
        <f t="shared" si="319"/>
        <v>-21.638888888888893</v>
      </c>
      <c r="D737" s="5">
        <f t="shared" si="320"/>
        <v>34.633333333333326</v>
      </c>
      <c r="E737" s="5">
        <f t="shared" si="321"/>
        <v>0</v>
      </c>
      <c r="F737" s="5">
        <f t="shared" si="322"/>
        <v>21.270370370370372</v>
      </c>
      <c r="G737" s="5">
        <f t="shared" si="323"/>
        <v>52.296296296296305</v>
      </c>
      <c r="H737" s="5">
        <f t="shared" si="324"/>
        <v>0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9">
        <f>'Match Score and Team Input'!E137</f>
        <v>2471</v>
      </c>
      <c r="AB737" s="9">
        <v>136</v>
      </c>
      <c r="AC737" s="9">
        <f>'Auto Calculation'!O137</f>
        <v>-21.638888888888893</v>
      </c>
      <c r="AD737" s="9">
        <f>'TeleOp Calculation'!O137</f>
        <v>34.633333333333326</v>
      </c>
      <c r="AE737" s="9">
        <f>'Foul Calculation'!O137</f>
        <v>0</v>
      </c>
      <c r="AF737" s="9">
        <f>'Auto Calculation'!P137</f>
        <v>21.270370370370372</v>
      </c>
      <c r="AG737" s="9">
        <f>'TeleOp Calculation'!P137</f>
        <v>52.296296296296305</v>
      </c>
      <c r="AH737" s="9">
        <f>'Foul Calculation'!P137</f>
        <v>0</v>
      </c>
    </row>
    <row r="738" spans="1:34">
      <c r="A738" s="5">
        <f t="shared" si="317"/>
        <v>4965</v>
      </c>
      <c r="B738" s="5">
        <f t="shared" si="318"/>
        <v>137</v>
      </c>
      <c r="C738" s="5">
        <f t="shared" si="319"/>
        <v>8.9333333333333371</v>
      </c>
      <c r="D738" s="5">
        <f t="shared" si="320"/>
        <v>13.566666666666663</v>
      </c>
      <c r="E738" s="5">
        <f t="shared" si="321"/>
        <v>0</v>
      </c>
      <c r="F738" s="5">
        <f t="shared" si="322"/>
        <v>-1.1333333333333329</v>
      </c>
      <c r="G738" s="5">
        <f t="shared" si="323"/>
        <v>-5.7717948717948673</v>
      </c>
      <c r="H738" s="5">
        <f t="shared" si="324"/>
        <v>0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9">
        <f>'Match Score and Team Input'!E138</f>
        <v>4965</v>
      </c>
      <c r="AB738" s="9">
        <v>137</v>
      </c>
      <c r="AC738" s="9">
        <f>'Auto Calculation'!O138</f>
        <v>8.9333333333333371</v>
      </c>
      <c r="AD738" s="9">
        <f>'TeleOp Calculation'!O138</f>
        <v>13.566666666666663</v>
      </c>
      <c r="AE738" s="9">
        <f>'Foul Calculation'!O138</f>
        <v>0</v>
      </c>
      <c r="AF738" s="9">
        <f>'Auto Calculation'!P138</f>
        <v>-1.1333333333333329</v>
      </c>
      <c r="AG738" s="9">
        <f>'TeleOp Calculation'!P138</f>
        <v>-5.7717948717948673</v>
      </c>
      <c r="AH738" s="9">
        <f>'Foul Calculation'!P138</f>
        <v>0</v>
      </c>
    </row>
    <row r="739" spans="1:34">
      <c r="A739" s="5">
        <f t="shared" si="317"/>
        <v>1610</v>
      </c>
      <c r="B739" s="5">
        <f t="shared" si="318"/>
        <v>138</v>
      </c>
      <c r="C739" s="5">
        <f t="shared" si="319"/>
        <v>-1.0962962962962948</v>
      </c>
      <c r="D739" s="5">
        <f t="shared" si="320"/>
        <v>-16.529629629629625</v>
      </c>
      <c r="E739" s="5">
        <f t="shared" si="321"/>
        <v>100</v>
      </c>
      <c r="F739" s="5">
        <f t="shared" si="322"/>
        <v>-1.2999999999999972</v>
      </c>
      <c r="G739" s="5">
        <f t="shared" si="323"/>
        <v>-17.349999999999994</v>
      </c>
      <c r="H739" s="5">
        <f t="shared" si="324"/>
        <v>0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9">
        <f>'Match Score and Team Input'!E139</f>
        <v>1610</v>
      </c>
      <c r="AB739" s="9">
        <v>138</v>
      </c>
      <c r="AC739" s="9">
        <f>'Auto Calculation'!O139</f>
        <v>-1.0962962962962948</v>
      </c>
      <c r="AD739" s="9">
        <f>'TeleOp Calculation'!O139</f>
        <v>-16.529629629629625</v>
      </c>
      <c r="AE739" s="9">
        <f>'Foul Calculation'!O139</f>
        <v>100</v>
      </c>
      <c r="AF739" s="9">
        <f>'Auto Calculation'!P139</f>
        <v>-1.2999999999999972</v>
      </c>
      <c r="AG739" s="9">
        <f>'TeleOp Calculation'!P139</f>
        <v>-17.349999999999994</v>
      </c>
      <c r="AH739" s="9">
        <f>'Foul Calculation'!P139</f>
        <v>0</v>
      </c>
    </row>
    <row r="740" spans="1:34">
      <c r="A740" s="5">
        <f t="shared" si="317"/>
        <v>4256</v>
      </c>
      <c r="B740" s="5">
        <f t="shared" si="318"/>
        <v>139</v>
      </c>
      <c r="C740" s="5">
        <f t="shared" si="319"/>
        <v>9.5846153846153896</v>
      </c>
      <c r="D740" s="5">
        <f t="shared" si="320"/>
        <v>18.320512820512818</v>
      </c>
      <c r="E740" s="5">
        <f t="shared" si="321"/>
        <v>0</v>
      </c>
      <c r="F740" s="5">
        <f t="shared" si="322"/>
        <v>-8.961080586080584</v>
      </c>
      <c r="G740" s="5">
        <f t="shared" si="323"/>
        <v>-69.44047619047619</v>
      </c>
      <c r="H740" s="5">
        <f t="shared" si="324"/>
        <v>0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9">
        <f>'Match Score and Team Input'!E140</f>
        <v>4256</v>
      </c>
      <c r="AB740" s="9">
        <v>139</v>
      </c>
      <c r="AC740" s="9">
        <f>'Auto Calculation'!O140</f>
        <v>9.5846153846153896</v>
      </c>
      <c r="AD740" s="9">
        <f>'TeleOp Calculation'!O140</f>
        <v>18.320512820512818</v>
      </c>
      <c r="AE740" s="9">
        <f>'Foul Calculation'!O140</f>
        <v>0</v>
      </c>
      <c r="AF740" s="9">
        <f>'Auto Calculation'!P140</f>
        <v>-8.961080586080584</v>
      </c>
      <c r="AG740" s="9">
        <f>'TeleOp Calculation'!P140</f>
        <v>-69.44047619047619</v>
      </c>
      <c r="AH740" s="9">
        <f>'Foul Calculation'!P140</f>
        <v>0</v>
      </c>
    </row>
    <row r="741" spans="1:34">
      <c r="A741" s="5">
        <f t="shared" si="317"/>
        <v>4719</v>
      </c>
      <c r="B741" s="5">
        <f t="shared" si="318"/>
        <v>140</v>
      </c>
      <c r="C741" s="5">
        <f t="shared" si="319"/>
        <v>-1.1611111111111114</v>
      </c>
      <c r="D741" s="5">
        <f t="shared" si="320"/>
        <v>6.6444444444444457</v>
      </c>
      <c r="E741" s="5">
        <f t="shared" si="321"/>
        <v>0</v>
      </c>
      <c r="F741" s="5">
        <f t="shared" si="322"/>
        <v>-13.277777777777779</v>
      </c>
      <c r="G741" s="5">
        <f t="shared" si="323"/>
        <v>47.81481481481481</v>
      </c>
      <c r="H741" s="5">
        <f t="shared" si="324"/>
        <v>0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9">
        <f>'Match Score and Team Input'!E141</f>
        <v>4719</v>
      </c>
      <c r="AB741" s="9">
        <v>140</v>
      </c>
      <c r="AC741" s="9">
        <f>'Auto Calculation'!O141</f>
        <v>-1.1611111111111114</v>
      </c>
      <c r="AD741" s="9">
        <f>'TeleOp Calculation'!O141</f>
        <v>6.6444444444444457</v>
      </c>
      <c r="AE741" s="9">
        <f>'Foul Calculation'!O141</f>
        <v>0</v>
      </c>
      <c r="AF741" s="9">
        <f>'Auto Calculation'!P141</f>
        <v>-13.277777777777779</v>
      </c>
      <c r="AG741" s="9">
        <f>'TeleOp Calculation'!P141</f>
        <v>47.81481481481481</v>
      </c>
      <c r="AH741" s="9">
        <f>'Foul Calculation'!P141</f>
        <v>0</v>
      </c>
    </row>
    <row r="742" spans="1:34">
      <c r="A742" s="5">
        <f t="shared" si="317"/>
        <v>869</v>
      </c>
      <c r="B742" s="5">
        <f t="shared" si="318"/>
        <v>141</v>
      </c>
      <c r="C742" s="5">
        <f t="shared" si="319"/>
        <v>-15.852380952380948</v>
      </c>
      <c r="D742" s="5">
        <f t="shared" si="320"/>
        <v>-18.938095238095244</v>
      </c>
      <c r="E742" s="5">
        <f t="shared" si="321"/>
        <v>0</v>
      </c>
      <c r="F742" s="5">
        <f t="shared" si="322"/>
        <v>-2.393939393939398</v>
      </c>
      <c r="G742" s="5">
        <f t="shared" si="323"/>
        <v>-45.76363636363638</v>
      </c>
      <c r="H742" s="5">
        <f t="shared" si="324"/>
        <v>0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9">
        <f>'Match Score and Team Input'!E142</f>
        <v>869</v>
      </c>
      <c r="AB742" s="9">
        <v>141</v>
      </c>
      <c r="AC742" s="9">
        <f>'Auto Calculation'!O142</f>
        <v>-15.852380952380948</v>
      </c>
      <c r="AD742" s="9">
        <f>'TeleOp Calculation'!O142</f>
        <v>-18.938095238095244</v>
      </c>
      <c r="AE742" s="9">
        <f>'Foul Calculation'!O142</f>
        <v>0</v>
      </c>
      <c r="AF742" s="9">
        <f>'Auto Calculation'!P142</f>
        <v>-2.393939393939398</v>
      </c>
      <c r="AG742" s="9">
        <f>'TeleOp Calculation'!P142</f>
        <v>-45.76363636363638</v>
      </c>
      <c r="AH742" s="9">
        <f>'Foul Calculation'!P142</f>
        <v>0</v>
      </c>
    </row>
    <row r="743" spans="1:34">
      <c r="A743" s="5">
        <f t="shared" si="317"/>
        <v>228</v>
      </c>
      <c r="B743" s="5">
        <f t="shared" si="318"/>
        <v>142</v>
      </c>
      <c r="C743" s="5">
        <f t="shared" si="319"/>
        <v>5.2999999999999972</v>
      </c>
      <c r="D743" s="5">
        <f t="shared" si="320"/>
        <v>2.3740740740740733</v>
      </c>
      <c r="E743" s="5">
        <f t="shared" si="321"/>
        <v>0</v>
      </c>
      <c r="F743" s="5">
        <f t="shared" si="322"/>
        <v>-11.079487179487188</v>
      </c>
      <c r="G743" s="5">
        <f t="shared" si="323"/>
        <v>-17.494871794871798</v>
      </c>
      <c r="H743" s="5">
        <f t="shared" si="324"/>
        <v>0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9">
        <f>'Match Score and Team Input'!E143</f>
        <v>228</v>
      </c>
      <c r="AB743" s="9">
        <v>142</v>
      </c>
      <c r="AC743" s="9">
        <f>'Auto Calculation'!O143</f>
        <v>5.2999999999999972</v>
      </c>
      <c r="AD743" s="9">
        <f>'TeleOp Calculation'!O143</f>
        <v>2.3740740740740733</v>
      </c>
      <c r="AE743" s="9">
        <f>'Foul Calculation'!O143</f>
        <v>0</v>
      </c>
      <c r="AF743" s="9">
        <f>'Auto Calculation'!P143</f>
        <v>-11.079487179487188</v>
      </c>
      <c r="AG743" s="9">
        <f>'TeleOp Calculation'!P143</f>
        <v>-17.494871794871798</v>
      </c>
      <c r="AH743" s="9">
        <f>'Foul Calculation'!P143</f>
        <v>0</v>
      </c>
    </row>
    <row r="744" spans="1:34">
      <c r="A744" s="5">
        <f t="shared" si="317"/>
        <v>3309</v>
      </c>
      <c r="B744" s="5">
        <f t="shared" si="318"/>
        <v>143</v>
      </c>
      <c r="C744" s="5">
        <f t="shared" si="319"/>
        <v>-16.388888888888886</v>
      </c>
      <c r="D744" s="5">
        <f t="shared" si="320"/>
        <v>-17.344444444444434</v>
      </c>
      <c r="E744" s="5">
        <f t="shared" si="321"/>
        <v>0</v>
      </c>
      <c r="F744" s="5">
        <f t="shared" si="322"/>
        <v>-14.179487179487182</v>
      </c>
      <c r="G744" s="5">
        <f t="shared" si="323"/>
        <v>-16.046153846153842</v>
      </c>
      <c r="H744" s="5">
        <f t="shared" si="324"/>
        <v>50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9">
        <f>'Match Score and Team Input'!E144</f>
        <v>3309</v>
      </c>
      <c r="AB744" s="9">
        <v>143</v>
      </c>
      <c r="AC744" s="9">
        <f>'Auto Calculation'!O144</f>
        <v>-16.388888888888886</v>
      </c>
      <c r="AD744" s="9">
        <f>'TeleOp Calculation'!O144</f>
        <v>-17.344444444444434</v>
      </c>
      <c r="AE744" s="9">
        <f>'Foul Calculation'!O144</f>
        <v>0</v>
      </c>
      <c r="AF744" s="9">
        <f>'Auto Calculation'!P144</f>
        <v>-14.179487179487182</v>
      </c>
      <c r="AG744" s="9">
        <f>'TeleOp Calculation'!P144</f>
        <v>-16.046153846153842</v>
      </c>
      <c r="AH744" s="9">
        <f>'Foul Calculation'!P144</f>
        <v>50</v>
      </c>
    </row>
    <row r="745" spans="1:34">
      <c r="A745" s="5">
        <f t="shared" si="317"/>
        <v>5320</v>
      </c>
      <c r="B745" s="5">
        <f t="shared" si="318"/>
        <v>144</v>
      </c>
      <c r="C745" s="5">
        <f t="shared" si="319"/>
        <v>25.400000000000006</v>
      </c>
      <c r="D745" s="5">
        <f t="shared" si="320"/>
        <v>4.63333333333334</v>
      </c>
      <c r="E745" s="5">
        <f t="shared" si="321"/>
        <v>0</v>
      </c>
      <c r="F745" s="5">
        <f t="shared" si="322"/>
        <v>9.3205128205128176</v>
      </c>
      <c r="G745" s="5">
        <f t="shared" si="323"/>
        <v>-11.561538461538476</v>
      </c>
      <c r="H745" s="5">
        <f t="shared" si="324"/>
        <v>0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9">
        <f>'Match Score and Team Input'!E145</f>
        <v>5320</v>
      </c>
      <c r="AB745" s="9">
        <v>144</v>
      </c>
      <c r="AC745" s="9">
        <f>'Auto Calculation'!O145</f>
        <v>25.400000000000006</v>
      </c>
      <c r="AD745" s="9">
        <f>'TeleOp Calculation'!O145</f>
        <v>4.63333333333334</v>
      </c>
      <c r="AE745" s="9">
        <f>'Foul Calculation'!O145</f>
        <v>0</v>
      </c>
      <c r="AF745" s="9">
        <f>'Auto Calculation'!P145</f>
        <v>9.3205128205128176</v>
      </c>
      <c r="AG745" s="9">
        <f>'TeleOp Calculation'!P145</f>
        <v>-11.561538461538476</v>
      </c>
      <c r="AH745" s="9">
        <f>'Foul Calculation'!P145</f>
        <v>0</v>
      </c>
    </row>
    <row r="746" spans="1:34">
      <c r="A746" s="5">
        <f t="shared" si="317"/>
        <v>1218</v>
      </c>
      <c r="B746" s="5">
        <f t="shared" si="318"/>
        <v>145</v>
      </c>
      <c r="C746" s="5">
        <f t="shared" si="319"/>
        <v>-18.199999999999996</v>
      </c>
      <c r="D746" s="5">
        <f t="shared" si="320"/>
        <v>-51.977777777777774</v>
      </c>
      <c r="E746" s="5">
        <f t="shared" si="321"/>
        <v>0</v>
      </c>
      <c r="F746" s="5">
        <f t="shared" si="322"/>
        <v>-4.7486772486772466</v>
      </c>
      <c r="G746" s="5">
        <f t="shared" si="323"/>
        <v>14.106349206349208</v>
      </c>
      <c r="H746" s="5">
        <f t="shared" si="324"/>
        <v>0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9">
        <f>'Match Score and Team Input'!E146</f>
        <v>1218</v>
      </c>
      <c r="AB746" s="9">
        <v>145</v>
      </c>
      <c r="AC746" s="9">
        <f>'Auto Calculation'!O146</f>
        <v>-18.199999999999996</v>
      </c>
      <c r="AD746" s="9">
        <f>'TeleOp Calculation'!O146</f>
        <v>-51.977777777777774</v>
      </c>
      <c r="AE746" s="9">
        <f>'Foul Calculation'!O146</f>
        <v>0</v>
      </c>
      <c r="AF746" s="9">
        <f>'Auto Calculation'!P146</f>
        <v>-4.7486772486772466</v>
      </c>
      <c r="AG746" s="9">
        <f>'TeleOp Calculation'!P146</f>
        <v>14.106349206349208</v>
      </c>
      <c r="AH746" s="9">
        <f>'Foul Calculation'!P146</f>
        <v>0</v>
      </c>
    </row>
    <row r="747" spans="1:34">
      <c r="A747" s="5">
        <f t="shared" si="317"/>
        <v>45</v>
      </c>
      <c r="B747" s="5">
        <f t="shared" si="318"/>
        <v>146</v>
      </c>
      <c r="C747" s="5">
        <f t="shared" si="319"/>
        <v>-1.3392156862745139</v>
      </c>
      <c r="D747" s="5">
        <f t="shared" si="320"/>
        <v>-51.741176470588243</v>
      </c>
      <c r="E747" s="5">
        <f t="shared" si="321"/>
        <v>0</v>
      </c>
      <c r="F747" s="5">
        <f t="shared" si="322"/>
        <v>7.4727272727272691</v>
      </c>
      <c r="G747" s="5">
        <f t="shared" si="323"/>
        <v>-4.1090909090909236</v>
      </c>
      <c r="H747" s="5">
        <f t="shared" si="324"/>
        <v>20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9">
        <f>'Match Score and Team Input'!E147</f>
        <v>45</v>
      </c>
      <c r="AB747" s="9">
        <v>146</v>
      </c>
      <c r="AC747" s="9">
        <f>'Auto Calculation'!O147</f>
        <v>-1.3392156862745139</v>
      </c>
      <c r="AD747" s="9">
        <f>'TeleOp Calculation'!O147</f>
        <v>-51.741176470588243</v>
      </c>
      <c r="AE747" s="9">
        <f>'Foul Calculation'!O147</f>
        <v>0</v>
      </c>
      <c r="AF747" s="9">
        <f>'Auto Calculation'!P147</f>
        <v>7.4727272727272691</v>
      </c>
      <c r="AG747" s="9">
        <f>'TeleOp Calculation'!P147</f>
        <v>-4.1090909090909236</v>
      </c>
      <c r="AH747" s="9">
        <f>'Foul Calculation'!P147</f>
        <v>20</v>
      </c>
    </row>
    <row r="748" spans="1:34">
      <c r="A748" s="5">
        <f t="shared" si="317"/>
        <v>4985</v>
      </c>
      <c r="B748" s="5">
        <f t="shared" si="318"/>
        <v>147</v>
      </c>
      <c r="C748" s="5">
        <f t="shared" si="319"/>
        <v>17.166666666666664</v>
      </c>
      <c r="D748" s="5">
        <f t="shared" si="320"/>
        <v>50.633333333333326</v>
      </c>
      <c r="E748" s="5">
        <f t="shared" si="321"/>
        <v>0</v>
      </c>
      <c r="F748" s="5">
        <f t="shared" si="322"/>
        <v>31.699999999999996</v>
      </c>
      <c r="G748" s="5">
        <f t="shared" si="323"/>
        <v>35.951851851851842</v>
      </c>
      <c r="H748" s="5">
        <f t="shared" si="324"/>
        <v>50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9">
        <f>'Match Score and Team Input'!E148</f>
        <v>4985</v>
      </c>
      <c r="AB748" s="9">
        <v>147</v>
      </c>
      <c r="AC748" s="9">
        <f>'Auto Calculation'!O148</f>
        <v>17.166666666666664</v>
      </c>
      <c r="AD748" s="9">
        <f>'TeleOp Calculation'!O148</f>
        <v>50.633333333333326</v>
      </c>
      <c r="AE748" s="9">
        <f>'Foul Calculation'!O148</f>
        <v>0</v>
      </c>
      <c r="AF748" s="9">
        <f>'Auto Calculation'!P148</f>
        <v>31.699999999999996</v>
      </c>
      <c r="AG748" s="9">
        <f>'TeleOp Calculation'!P148</f>
        <v>35.951851851851842</v>
      </c>
      <c r="AH748" s="9">
        <f>'Foul Calculation'!P148</f>
        <v>50</v>
      </c>
    </row>
    <row r="749" spans="1:34">
      <c r="A749" s="5">
        <f t="shared" si="317"/>
        <v>4979</v>
      </c>
      <c r="B749" s="5">
        <f t="shared" si="318"/>
        <v>148</v>
      </c>
      <c r="C749" s="5">
        <f t="shared" si="319"/>
        <v>10.981481481481481</v>
      </c>
      <c r="D749" s="5">
        <f t="shared" si="320"/>
        <v>40.233333333333334</v>
      </c>
      <c r="E749" s="5">
        <f t="shared" si="321"/>
        <v>0</v>
      </c>
      <c r="F749" s="5">
        <f t="shared" si="322"/>
        <v>-2.1111111111111143</v>
      </c>
      <c r="G749" s="5">
        <f t="shared" si="323"/>
        <v>-0.10185185185184764</v>
      </c>
      <c r="H749" s="5">
        <f t="shared" si="324"/>
        <v>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9">
        <f>'Match Score and Team Input'!E149</f>
        <v>4979</v>
      </c>
      <c r="AB749" s="9">
        <v>148</v>
      </c>
      <c r="AC749" s="9">
        <f>'Auto Calculation'!O149</f>
        <v>10.981481481481481</v>
      </c>
      <c r="AD749" s="9">
        <f>'TeleOp Calculation'!O149</f>
        <v>40.233333333333334</v>
      </c>
      <c r="AE749" s="9">
        <f>'Foul Calculation'!O149</f>
        <v>0</v>
      </c>
      <c r="AF749" s="9">
        <f>'Auto Calculation'!P149</f>
        <v>-2.1111111111111143</v>
      </c>
      <c r="AG749" s="9">
        <f>'TeleOp Calculation'!P149</f>
        <v>-0.10185185185184764</v>
      </c>
      <c r="AH749" s="9">
        <f>'Foul Calculation'!P149</f>
        <v>0</v>
      </c>
    </row>
    <row r="750" spans="1:34">
      <c r="A750" s="5">
        <f t="shared" si="317"/>
        <v>884</v>
      </c>
      <c r="B750" s="5">
        <f t="shared" si="318"/>
        <v>149</v>
      </c>
      <c r="C750" s="5">
        <f t="shared" si="319"/>
        <v>23.533333333333331</v>
      </c>
      <c r="D750" s="5">
        <f t="shared" si="320"/>
        <v>64.666666666666657</v>
      </c>
      <c r="E750" s="5">
        <f t="shared" si="321"/>
        <v>20</v>
      </c>
      <c r="F750" s="5">
        <f t="shared" si="322"/>
        <v>-18.225925925925921</v>
      </c>
      <c r="G750" s="5">
        <f t="shared" si="323"/>
        <v>-8.9370370370370438</v>
      </c>
      <c r="H750" s="5">
        <f t="shared" si="324"/>
        <v>0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9">
        <f>'Match Score and Team Input'!E150</f>
        <v>884</v>
      </c>
      <c r="AB750" s="9">
        <v>149</v>
      </c>
      <c r="AC750" s="9">
        <f>'Auto Calculation'!O150</f>
        <v>23.533333333333331</v>
      </c>
      <c r="AD750" s="9">
        <f>'TeleOp Calculation'!O150</f>
        <v>64.666666666666657</v>
      </c>
      <c r="AE750" s="9">
        <f>'Foul Calculation'!O150</f>
        <v>20</v>
      </c>
      <c r="AF750" s="9">
        <f>'Auto Calculation'!P150</f>
        <v>-18.225925925925921</v>
      </c>
      <c r="AG750" s="9">
        <f>'TeleOp Calculation'!P150</f>
        <v>-8.9370370370370438</v>
      </c>
      <c r="AH750" s="9">
        <f>'Foul Calculation'!P150</f>
        <v>0</v>
      </c>
    </row>
    <row r="751" spans="1:34">
      <c r="A751" s="5">
        <f t="shared" si="317"/>
        <v>2177</v>
      </c>
      <c r="B751" s="5">
        <f t="shared" si="318"/>
        <v>150</v>
      </c>
      <c r="C751" s="5">
        <f t="shared" si="319"/>
        <v>1.3888888888888857</v>
      </c>
      <c r="D751" s="5">
        <f t="shared" si="320"/>
        <v>47.86666666666666</v>
      </c>
      <c r="E751" s="5">
        <f t="shared" si="321"/>
        <v>0</v>
      </c>
      <c r="F751" s="5">
        <f t="shared" si="322"/>
        <v>-16.49183006535948</v>
      </c>
      <c r="G751" s="5">
        <f t="shared" si="323"/>
        <v>-37.954248366013076</v>
      </c>
      <c r="H751" s="5">
        <f t="shared" si="324"/>
        <v>0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9">
        <f>'Match Score and Team Input'!E151</f>
        <v>2177</v>
      </c>
      <c r="AB751" s="9">
        <v>150</v>
      </c>
      <c r="AC751" s="9">
        <f>'Auto Calculation'!O151</f>
        <v>1.3888888888888857</v>
      </c>
      <c r="AD751" s="9">
        <f>'TeleOp Calculation'!O151</f>
        <v>47.86666666666666</v>
      </c>
      <c r="AE751" s="9">
        <f>'Foul Calculation'!O151</f>
        <v>0</v>
      </c>
      <c r="AF751" s="9">
        <f>'Auto Calculation'!P151</f>
        <v>-16.49183006535948</v>
      </c>
      <c r="AG751" s="9">
        <f>'TeleOp Calculation'!P151</f>
        <v>-37.954248366013076</v>
      </c>
      <c r="AH751" s="9">
        <f>'Foul Calculation'!P151</f>
        <v>0</v>
      </c>
    </row>
    <row r="752" spans="1:34">
      <c r="A752" s="5">
        <f t="shared" si="317"/>
        <v>217</v>
      </c>
      <c r="B752" s="5">
        <f t="shared" si="318"/>
        <v>151</v>
      </c>
      <c r="C752" s="5">
        <f t="shared" si="319"/>
        <v>-15.296296296296291</v>
      </c>
      <c r="D752" s="5">
        <f t="shared" si="320"/>
        <v>17.896296296296299</v>
      </c>
      <c r="E752" s="5">
        <f t="shared" si="321"/>
        <v>0</v>
      </c>
      <c r="F752" s="5">
        <f t="shared" si="322"/>
        <v>1.1074074074074076</v>
      </c>
      <c r="G752" s="5">
        <f t="shared" si="323"/>
        <v>-13.68518518518519</v>
      </c>
      <c r="H752" s="5">
        <f t="shared" si="324"/>
        <v>0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9">
        <f>'Match Score and Team Input'!E152</f>
        <v>217</v>
      </c>
      <c r="AB752" s="9">
        <v>151</v>
      </c>
      <c r="AC752" s="9">
        <f>'Auto Calculation'!O152</f>
        <v>-15.296296296296291</v>
      </c>
      <c r="AD752" s="9">
        <f>'TeleOp Calculation'!O152</f>
        <v>17.896296296296299</v>
      </c>
      <c r="AE752" s="9">
        <f>'Foul Calculation'!O152</f>
        <v>0</v>
      </c>
      <c r="AF752" s="9">
        <f>'Auto Calculation'!P152</f>
        <v>1.1074074074074076</v>
      </c>
      <c r="AG752" s="9">
        <f>'TeleOp Calculation'!P152</f>
        <v>-13.68518518518519</v>
      </c>
      <c r="AH752" s="9">
        <f>'Foul Calculation'!P152</f>
        <v>0</v>
      </c>
    </row>
    <row r="753" spans="1:34">
      <c r="A753" s="5">
        <f t="shared" si="317"/>
        <v>70</v>
      </c>
      <c r="B753" s="5">
        <f t="shared" si="318"/>
        <v>152</v>
      </c>
      <c r="C753" s="5">
        <f t="shared" si="319"/>
        <v>0.93650793650793673</v>
      </c>
      <c r="D753" s="5">
        <f t="shared" si="320"/>
        <v>4.4037037037036981</v>
      </c>
      <c r="E753" s="5">
        <f t="shared" si="321"/>
        <v>0</v>
      </c>
      <c r="F753" s="5">
        <f t="shared" si="322"/>
        <v>0.12727272727272521</v>
      </c>
      <c r="G753" s="5">
        <f t="shared" si="323"/>
        <v>-12.693939393939388</v>
      </c>
      <c r="H753" s="5">
        <f t="shared" si="324"/>
        <v>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9">
        <f>'Match Score and Team Input'!E153</f>
        <v>70</v>
      </c>
      <c r="AB753" s="9">
        <v>152</v>
      </c>
      <c r="AC753" s="9">
        <f>'Auto Calculation'!O153</f>
        <v>0.93650793650793673</v>
      </c>
      <c r="AD753" s="9">
        <f>'TeleOp Calculation'!O153</f>
        <v>4.4037037037036981</v>
      </c>
      <c r="AE753" s="9">
        <f>'Foul Calculation'!O153</f>
        <v>0</v>
      </c>
      <c r="AF753" s="9">
        <f>'Auto Calculation'!P153</f>
        <v>0.12727272727272521</v>
      </c>
      <c r="AG753" s="9">
        <f>'TeleOp Calculation'!P153</f>
        <v>-12.693939393939388</v>
      </c>
      <c r="AH753" s="9">
        <f>'Foul Calculation'!P153</f>
        <v>0</v>
      </c>
    </row>
    <row r="754" spans="1:34">
      <c r="A754" s="5">
        <f t="shared" si="317"/>
        <v>2424</v>
      </c>
      <c r="B754" s="5">
        <f t="shared" si="318"/>
        <v>153</v>
      </c>
      <c r="C754" s="5">
        <f t="shared" si="319"/>
        <v>2.4333333333333371</v>
      </c>
      <c r="D754" s="5">
        <f t="shared" si="320"/>
        <v>40.133333333333326</v>
      </c>
      <c r="E754" s="5">
        <f t="shared" si="321"/>
        <v>0</v>
      </c>
      <c r="F754" s="5">
        <f t="shared" si="322"/>
        <v>17.313492063492063</v>
      </c>
      <c r="G754" s="5">
        <f t="shared" si="323"/>
        <v>-47.247619047619054</v>
      </c>
      <c r="H754" s="5">
        <f t="shared" si="324"/>
        <v>0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9">
        <f>'Match Score and Team Input'!E154</f>
        <v>2424</v>
      </c>
      <c r="AB754" s="9">
        <v>153</v>
      </c>
      <c r="AC754" s="9">
        <f>'Auto Calculation'!O154</f>
        <v>2.4333333333333371</v>
      </c>
      <c r="AD754" s="9">
        <f>'TeleOp Calculation'!O154</f>
        <v>40.133333333333326</v>
      </c>
      <c r="AE754" s="9">
        <f>'Foul Calculation'!O154</f>
        <v>0</v>
      </c>
      <c r="AF754" s="9">
        <f>'Auto Calculation'!P154</f>
        <v>17.313492063492063</v>
      </c>
      <c r="AG754" s="9">
        <f>'TeleOp Calculation'!P154</f>
        <v>-47.247619047619054</v>
      </c>
      <c r="AH754" s="9">
        <f>'Foul Calculation'!P154</f>
        <v>0</v>
      </c>
    </row>
    <row r="755" spans="1:34">
      <c r="A755" s="5">
        <f t="shared" si="317"/>
        <v>494</v>
      </c>
      <c r="B755" s="5">
        <f t="shared" si="318"/>
        <v>154</v>
      </c>
      <c r="C755" s="5">
        <f t="shared" si="319"/>
        <v>-1.480952380952381</v>
      </c>
      <c r="D755" s="5">
        <f t="shared" si="320"/>
        <v>-108.25714285714287</v>
      </c>
      <c r="E755" s="5">
        <f t="shared" si="321"/>
        <v>0</v>
      </c>
      <c r="F755" s="5">
        <f t="shared" si="322"/>
        <v>34.700000000000003</v>
      </c>
      <c r="G755" s="5">
        <f t="shared" si="323"/>
        <v>79.300000000000011</v>
      </c>
      <c r="H755" s="5">
        <f t="shared" si="324"/>
        <v>0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9">
        <f>'Match Score and Team Input'!E155</f>
        <v>494</v>
      </c>
      <c r="AB755" s="9">
        <v>154</v>
      </c>
      <c r="AC755" s="9">
        <f>'Auto Calculation'!O155</f>
        <v>-1.480952380952381</v>
      </c>
      <c r="AD755" s="9">
        <f>'TeleOp Calculation'!O155</f>
        <v>-108.25714285714287</v>
      </c>
      <c r="AE755" s="9">
        <f>'Foul Calculation'!O155</f>
        <v>0</v>
      </c>
      <c r="AF755" s="9">
        <f>'Auto Calculation'!P155</f>
        <v>34.700000000000003</v>
      </c>
      <c r="AG755" s="9">
        <f>'TeleOp Calculation'!P155</f>
        <v>79.300000000000011</v>
      </c>
      <c r="AH755" s="9">
        <f>'Foul Calculation'!P155</f>
        <v>0</v>
      </c>
    </row>
    <row r="756" spans="1:34">
      <c r="A756" s="5">
        <f t="shared" si="317"/>
        <v>228</v>
      </c>
      <c r="B756" s="5">
        <f t="shared" si="318"/>
        <v>155</v>
      </c>
      <c r="C756" s="5">
        <f t="shared" si="319"/>
        <v>29.9</v>
      </c>
      <c r="D756" s="5">
        <f t="shared" si="320"/>
        <v>38.318518518518516</v>
      </c>
      <c r="E756" s="5">
        <f t="shared" si="321"/>
        <v>0</v>
      </c>
      <c r="F756" s="5">
        <f t="shared" si="322"/>
        <v>10.991666666666667</v>
      </c>
      <c r="G756" s="5">
        <f t="shared" si="323"/>
        <v>44.083333333333329</v>
      </c>
      <c r="H756" s="5">
        <f t="shared" si="324"/>
        <v>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9">
        <f>'Match Score and Team Input'!E156</f>
        <v>228</v>
      </c>
      <c r="AB756" s="9">
        <v>155</v>
      </c>
      <c r="AC756" s="9">
        <f>'Auto Calculation'!O156</f>
        <v>29.9</v>
      </c>
      <c r="AD756" s="9">
        <f>'TeleOp Calculation'!O156</f>
        <v>38.318518518518516</v>
      </c>
      <c r="AE756" s="9">
        <f>'Foul Calculation'!O156</f>
        <v>0</v>
      </c>
      <c r="AF756" s="9">
        <f>'Auto Calculation'!P156</f>
        <v>10.991666666666667</v>
      </c>
      <c r="AG756" s="9">
        <f>'TeleOp Calculation'!P156</f>
        <v>44.083333333333329</v>
      </c>
      <c r="AH756" s="9">
        <f>'Foul Calculation'!P156</f>
        <v>0</v>
      </c>
    </row>
    <row r="757" spans="1:34">
      <c r="A757" s="5">
        <f t="shared" si="317"/>
        <v>2052</v>
      </c>
      <c r="B757" s="5">
        <f t="shared" si="318"/>
        <v>156</v>
      </c>
      <c r="C757" s="5">
        <f t="shared" si="319"/>
        <v>-14.312820512820508</v>
      </c>
      <c r="D757" s="5">
        <f t="shared" si="320"/>
        <v>-2.7948717948717956</v>
      </c>
      <c r="E757" s="5">
        <f t="shared" si="321"/>
        <v>0</v>
      </c>
      <c r="F757" s="5">
        <f t="shared" si="322"/>
        <v>-1.4666666666666686</v>
      </c>
      <c r="G757" s="5">
        <f t="shared" si="323"/>
        <v>47.616666666666674</v>
      </c>
      <c r="H757" s="5">
        <f t="shared" si="324"/>
        <v>0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9">
        <f>'Match Score and Team Input'!E157</f>
        <v>2052</v>
      </c>
      <c r="AB757" s="9">
        <v>156</v>
      </c>
      <c r="AC757" s="9">
        <f>'Auto Calculation'!O157</f>
        <v>-14.312820512820508</v>
      </c>
      <c r="AD757" s="9">
        <f>'TeleOp Calculation'!O157</f>
        <v>-2.7948717948717956</v>
      </c>
      <c r="AE757" s="9">
        <f>'Foul Calculation'!O157</f>
        <v>0</v>
      </c>
      <c r="AF757" s="9">
        <f>'Auto Calculation'!P157</f>
        <v>-1.4666666666666686</v>
      </c>
      <c r="AG757" s="9">
        <f>'TeleOp Calculation'!P157</f>
        <v>47.616666666666674</v>
      </c>
      <c r="AH757" s="9">
        <f>'Foul Calculation'!P157</f>
        <v>0</v>
      </c>
    </row>
    <row r="758" spans="1:34">
      <c r="A758" s="5">
        <f t="shared" si="317"/>
        <v>4176</v>
      </c>
      <c r="B758" s="5">
        <f t="shared" si="318"/>
        <v>157</v>
      </c>
      <c r="C758" s="5">
        <f t="shared" si="319"/>
        <v>-4.8820512820512789</v>
      </c>
      <c r="D758" s="5">
        <f t="shared" si="320"/>
        <v>-57.046153846153857</v>
      </c>
      <c r="E758" s="5">
        <f t="shared" si="321"/>
        <v>0</v>
      </c>
      <c r="F758" s="5">
        <f t="shared" si="322"/>
        <v>-13.585714285714289</v>
      </c>
      <c r="G758" s="5">
        <f t="shared" si="323"/>
        <v>42.161904761904765</v>
      </c>
      <c r="H758" s="5">
        <f t="shared" si="324"/>
        <v>0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9">
        <f>'Match Score and Team Input'!E158</f>
        <v>4176</v>
      </c>
      <c r="AB758" s="9">
        <v>157</v>
      </c>
      <c r="AC758" s="9">
        <f>'Auto Calculation'!O158</f>
        <v>-4.8820512820512789</v>
      </c>
      <c r="AD758" s="9">
        <f>'TeleOp Calculation'!O158</f>
        <v>-57.046153846153857</v>
      </c>
      <c r="AE758" s="9">
        <f>'Foul Calculation'!O158</f>
        <v>0</v>
      </c>
      <c r="AF758" s="9">
        <f>'Auto Calculation'!P158</f>
        <v>-13.585714285714289</v>
      </c>
      <c r="AG758" s="9">
        <f>'TeleOp Calculation'!P158</f>
        <v>42.161904761904765</v>
      </c>
      <c r="AH758" s="9">
        <f>'Foul Calculation'!P158</f>
        <v>0</v>
      </c>
    </row>
    <row r="759" spans="1:34">
      <c r="A759" s="5">
        <f t="shared" si="317"/>
        <v>126</v>
      </c>
      <c r="B759" s="5">
        <f t="shared" si="318"/>
        <v>158</v>
      </c>
      <c r="C759" s="5">
        <f t="shared" si="319"/>
        <v>-7.2333333333333343</v>
      </c>
      <c r="D759" s="5">
        <f t="shared" si="320"/>
        <v>-6.2333333333333343</v>
      </c>
      <c r="E759" s="5">
        <f t="shared" si="321"/>
        <v>0</v>
      </c>
      <c r="F759" s="5">
        <f t="shared" si="322"/>
        <v>34.143097643097647</v>
      </c>
      <c r="G759" s="5">
        <f t="shared" si="323"/>
        <v>10.561279461279454</v>
      </c>
      <c r="H759" s="5">
        <f t="shared" si="324"/>
        <v>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9">
        <f>'Match Score and Team Input'!E159</f>
        <v>126</v>
      </c>
      <c r="AB759" s="9">
        <v>158</v>
      </c>
      <c r="AC759" s="9">
        <f>'Auto Calculation'!O159</f>
        <v>-7.2333333333333343</v>
      </c>
      <c r="AD759" s="9">
        <f>'TeleOp Calculation'!O159</f>
        <v>-6.2333333333333343</v>
      </c>
      <c r="AE759" s="9">
        <f>'Foul Calculation'!O159</f>
        <v>0</v>
      </c>
      <c r="AF759" s="9">
        <f>'Auto Calculation'!P159</f>
        <v>34.143097643097647</v>
      </c>
      <c r="AG759" s="9">
        <f>'TeleOp Calculation'!P159</f>
        <v>10.561279461279454</v>
      </c>
      <c r="AH759" s="9">
        <f>'Foul Calculation'!P159</f>
        <v>0</v>
      </c>
    </row>
    <row r="760" spans="1:34">
      <c r="A760" s="5">
        <f t="shared" si="317"/>
        <v>1023</v>
      </c>
      <c r="B760" s="5">
        <f t="shared" si="318"/>
        <v>159</v>
      </c>
      <c r="C760" s="5">
        <f t="shared" si="319"/>
        <v>-16.111111111111114</v>
      </c>
      <c r="D760" s="5">
        <f t="shared" si="320"/>
        <v>-68.494444444444454</v>
      </c>
      <c r="E760" s="5">
        <f t="shared" si="321"/>
        <v>0</v>
      </c>
      <c r="F760" s="5">
        <f t="shared" si="322"/>
        <v>17.537037037037038</v>
      </c>
      <c r="G760" s="5">
        <f t="shared" si="323"/>
        <v>32.277777777777771</v>
      </c>
      <c r="H760" s="5">
        <f t="shared" si="324"/>
        <v>0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9">
        <f>'Match Score and Team Input'!E160</f>
        <v>1023</v>
      </c>
      <c r="AB760" s="9">
        <v>159</v>
      </c>
      <c r="AC760" s="9">
        <f>'Auto Calculation'!O160</f>
        <v>-16.111111111111114</v>
      </c>
      <c r="AD760" s="9">
        <f>'TeleOp Calculation'!O160</f>
        <v>-68.494444444444454</v>
      </c>
      <c r="AE760" s="9">
        <f>'Foul Calculation'!O160</f>
        <v>0</v>
      </c>
      <c r="AF760" s="9">
        <f>'Auto Calculation'!P160</f>
        <v>17.537037037037038</v>
      </c>
      <c r="AG760" s="9">
        <f>'TeleOp Calculation'!P160</f>
        <v>32.277777777777771</v>
      </c>
      <c r="AH760" s="9">
        <f>'Foul Calculation'!P160</f>
        <v>0</v>
      </c>
    </row>
    <row r="761" spans="1:34">
      <c r="A761" s="5">
        <f t="shared" si="317"/>
        <v>5137</v>
      </c>
      <c r="B761" s="5">
        <f t="shared" si="318"/>
        <v>160</v>
      </c>
      <c r="C761" s="5">
        <f t="shared" si="319"/>
        <v>21.4</v>
      </c>
      <c r="D761" s="5">
        <f t="shared" si="320"/>
        <v>46.007407407407413</v>
      </c>
      <c r="E761" s="5">
        <f t="shared" si="321"/>
        <v>0</v>
      </c>
      <c r="F761" s="5">
        <f t="shared" si="322"/>
        <v>14.900000000000006</v>
      </c>
      <c r="G761" s="5">
        <f t="shared" si="323"/>
        <v>-75.2</v>
      </c>
      <c r="H761" s="5">
        <f t="shared" si="324"/>
        <v>0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9">
        <f>'Match Score and Team Input'!E161</f>
        <v>5137</v>
      </c>
      <c r="AB761" s="9">
        <v>160</v>
      </c>
      <c r="AC761" s="9">
        <f>'Auto Calculation'!O161</f>
        <v>21.4</v>
      </c>
      <c r="AD761" s="9">
        <f>'TeleOp Calculation'!O161</f>
        <v>46.007407407407413</v>
      </c>
      <c r="AE761" s="9">
        <f>'Foul Calculation'!O161</f>
        <v>0</v>
      </c>
      <c r="AF761" s="9">
        <f>'Auto Calculation'!P161</f>
        <v>14.900000000000006</v>
      </c>
      <c r="AG761" s="9">
        <f>'TeleOp Calculation'!P161</f>
        <v>-75.2</v>
      </c>
      <c r="AH761" s="9">
        <f>'Foul Calculation'!P161</f>
        <v>0</v>
      </c>
    </row>
    <row r="762" spans="1:34">
      <c r="A762" s="5">
        <f t="shared" si="317"/>
        <v>2974</v>
      </c>
      <c r="B762" s="5">
        <f t="shared" si="318"/>
        <v>161</v>
      </c>
      <c r="C762" s="5">
        <f t="shared" si="319"/>
        <v>-6.0666666666666629</v>
      </c>
      <c r="D762" s="5">
        <f t="shared" si="320"/>
        <v>44.488888888888894</v>
      </c>
      <c r="E762" s="5">
        <f t="shared" si="321"/>
        <v>0</v>
      </c>
      <c r="F762" s="5">
        <f t="shared" si="322"/>
        <v>13.138888888888886</v>
      </c>
      <c r="G762" s="5">
        <f t="shared" si="323"/>
        <v>24.653703703703712</v>
      </c>
      <c r="H762" s="5">
        <f t="shared" si="324"/>
        <v>0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9">
        <f>'Match Score and Team Input'!E162</f>
        <v>2974</v>
      </c>
      <c r="AB762" s="9">
        <v>161</v>
      </c>
      <c r="AC762" s="9">
        <f>'Auto Calculation'!O162</f>
        <v>-6.0666666666666629</v>
      </c>
      <c r="AD762" s="9">
        <f>'TeleOp Calculation'!O162</f>
        <v>44.488888888888894</v>
      </c>
      <c r="AE762" s="9">
        <f>'Foul Calculation'!O162</f>
        <v>0</v>
      </c>
      <c r="AF762" s="9">
        <f>'Auto Calculation'!P162</f>
        <v>13.138888888888886</v>
      </c>
      <c r="AG762" s="9">
        <f>'TeleOp Calculation'!P162</f>
        <v>24.653703703703712</v>
      </c>
      <c r="AH762" s="9">
        <f>'Foul Calculation'!P162</f>
        <v>0</v>
      </c>
    </row>
    <row r="763" spans="1:34">
      <c r="A763" s="5">
        <f t="shared" si="317"/>
        <v>79</v>
      </c>
      <c r="B763" s="5">
        <f t="shared" si="318"/>
        <v>162</v>
      </c>
      <c r="C763" s="5">
        <f t="shared" si="319"/>
        <v>4.5</v>
      </c>
      <c r="D763" s="5">
        <f t="shared" si="320"/>
        <v>61.122222222222234</v>
      </c>
      <c r="E763" s="5">
        <f t="shared" si="321"/>
        <v>0</v>
      </c>
      <c r="F763" s="5">
        <f t="shared" si="322"/>
        <v>-0.22592592592592808</v>
      </c>
      <c r="G763" s="5">
        <f t="shared" si="323"/>
        <v>24.162962962962965</v>
      </c>
      <c r="H763" s="5">
        <f t="shared" si="324"/>
        <v>0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9">
        <f>'Match Score and Team Input'!E163</f>
        <v>79</v>
      </c>
      <c r="AB763" s="9">
        <v>162</v>
      </c>
      <c r="AC763" s="9">
        <f>'Auto Calculation'!O163</f>
        <v>4.5</v>
      </c>
      <c r="AD763" s="9">
        <f>'TeleOp Calculation'!O163</f>
        <v>61.122222222222234</v>
      </c>
      <c r="AE763" s="9">
        <f>'Foul Calculation'!O163</f>
        <v>0</v>
      </c>
      <c r="AF763" s="9">
        <f>'Auto Calculation'!P163</f>
        <v>-0.22592592592592808</v>
      </c>
      <c r="AG763" s="9">
        <f>'TeleOp Calculation'!P163</f>
        <v>24.162962962962965</v>
      </c>
      <c r="AH763" s="9">
        <f>'Foul Calculation'!P163</f>
        <v>0</v>
      </c>
    </row>
    <row r="764" spans="1:34">
      <c r="A764" s="5">
        <f t="shared" si="317"/>
        <v>1318</v>
      </c>
      <c r="B764" s="5">
        <f t="shared" si="318"/>
        <v>163</v>
      </c>
      <c r="C764" s="5">
        <f t="shared" si="319"/>
        <v>-5.4718222953517142</v>
      </c>
      <c r="D764" s="5">
        <f t="shared" si="320"/>
        <v>-22.365281777046491</v>
      </c>
      <c r="E764" s="5">
        <f t="shared" si="321"/>
        <v>0</v>
      </c>
      <c r="F764" s="5">
        <f t="shared" si="322"/>
        <v>-3.5222222222222257</v>
      </c>
      <c r="G764" s="5">
        <f t="shared" si="323"/>
        <v>-33.744444444444454</v>
      </c>
      <c r="H764" s="5">
        <f t="shared" si="324"/>
        <v>0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9">
        <f>'Match Score and Team Input'!E164</f>
        <v>1318</v>
      </c>
      <c r="AB764" s="9">
        <v>163</v>
      </c>
      <c r="AC764" s="9">
        <f>'Auto Calculation'!O164</f>
        <v>-5.4718222953517142</v>
      </c>
      <c r="AD764" s="9">
        <f>'TeleOp Calculation'!O164</f>
        <v>-22.365281777046491</v>
      </c>
      <c r="AE764" s="9">
        <f>'Foul Calculation'!O164</f>
        <v>0</v>
      </c>
      <c r="AF764" s="9">
        <f>'Auto Calculation'!P164</f>
        <v>-3.5222222222222257</v>
      </c>
      <c r="AG764" s="9">
        <f>'TeleOp Calculation'!P164</f>
        <v>-33.744444444444454</v>
      </c>
      <c r="AH764" s="9">
        <f>'Foul Calculation'!P164</f>
        <v>0</v>
      </c>
    </row>
    <row r="765" spans="1:34">
      <c r="A765" s="5">
        <f t="shared" si="317"/>
        <v>225</v>
      </c>
      <c r="B765" s="5">
        <f t="shared" si="318"/>
        <v>164</v>
      </c>
      <c r="C765" s="5">
        <f t="shared" si="319"/>
        <v>1.8033769063180785</v>
      </c>
      <c r="D765" s="5">
        <f t="shared" si="320"/>
        <v>18.058823529411768</v>
      </c>
      <c r="E765" s="5">
        <f t="shared" si="321"/>
        <v>0</v>
      </c>
      <c r="F765" s="5">
        <f t="shared" si="322"/>
        <v>-13.670370370370364</v>
      </c>
      <c r="G765" s="5">
        <f t="shared" si="323"/>
        <v>-98.590740740740742</v>
      </c>
      <c r="H765" s="5">
        <f t="shared" si="324"/>
        <v>0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9">
        <f>'Match Score and Team Input'!E165</f>
        <v>225</v>
      </c>
      <c r="AB765" s="9">
        <v>164</v>
      </c>
      <c r="AC765" s="9">
        <f>'Auto Calculation'!O165</f>
        <v>1.8033769063180785</v>
      </c>
      <c r="AD765" s="9">
        <f>'TeleOp Calculation'!O165</f>
        <v>18.058823529411768</v>
      </c>
      <c r="AE765" s="9">
        <f>'Foul Calculation'!O165</f>
        <v>0</v>
      </c>
      <c r="AF765" s="9">
        <f>'Auto Calculation'!P165</f>
        <v>-13.670370370370364</v>
      </c>
      <c r="AG765" s="9">
        <f>'TeleOp Calculation'!P165</f>
        <v>-98.590740740740742</v>
      </c>
      <c r="AH765" s="9">
        <f>'Foul Calculation'!P165</f>
        <v>0</v>
      </c>
    </row>
    <row r="766" spans="1:34">
      <c r="A766" s="5">
        <f t="shared" si="317"/>
        <v>2135</v>
      </c>
      <c r="B766" s="5">
        <f t="shared" si="318"/>
        <v>165</v>
      </c>
      <c r="C766" s="5">
        <f t="shared" si="319"/>
        <v>10.952380952380949</v>
      </c>
      <c r="D766" s="5">
        <f t="shared" si="320"/>
        <v>-50.052747252747253</v>
      </c>
      <c r="E766" s="5">
        <f t="shared" si="321"/>
        <v>0</v>
      </c>
      <c r="F766" s="5">
        <f t="shared" si="322"/>
        <v>-1.2074074074074019</v>
      </c>
      <c r="G766" s="5">
        <f t="shared" si="323"/>
        <v>-33.059259259259264</v>
      </c>
      <c r="H766" s="5">
        <f t="shared" si="324"/>
        <v>0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9">
        <f>'Match Score and Team Input'!E166</f>
        <v>2135</v>
      </c>
      <c r="AB766" s="9">
        <v>165</v>
      </c>
      <c r="AC766" s="9">
        <f>'Auto Calculation'!O166</f>
        <v>10.952380952380949</v>
      </c>
      <c r="AD766" s="9">
        <f>'TeleOp Calculation'!O166</f>
        <v>-50.052747252747253</v>
      </c>
      <c r="AE766" s="9">
        <f>'Foul Calculation'!O166</f>
        <v>0</v>
      </c>
      <c r="AF766" s="9">
        <f>'Auto Calculation'!P166</f>
        <v>-1.2074074074074019</v>
      </c>
      <c r="AG766" s="9">
        <f>'TeleOp Calculation'!P166</f>
        <v>-33.059259259259264</v>
      </c>
      <c r="AH766" s="9">
        <f>'Foul Calculation'!P166</f>
        <v>0</v>
      </c>
    </row>
    <row r="767" spans="1:34">
      <c r="A767" s="5">
        <f t="shared" si="317"/>
        <v>3310</v>
      </c>
      <c r="B767" s="5">
        <f t="shared" si="318"/>
        <v>166</v>
      </c>
      <c r="C767" s="5">
        <f t="shared" si="319"/>
        <v>19.826068376068378</v>
      </c>
      <c r="D767" s="5">
        <f t="shared" si="320"/>
        <v>-11.6017094017094</v>
      </c>
      <c r="E767" s="5">
        <f t="shared" si="321"/>
        <v>0</v>
      </c>
      <c r="F767" s="5">
        <f t="shared" si="322"/>
        <v>-17.666666666666664</v>
      </c>
      <c r="G767" s="5">
        <f t="shared" si="323"/>
        <v>59.333333333333329</v>
      </c>
      <c r="H767" s="5">
        <f t="shared" si="324"/>
        <v>20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9">
        <f>'Match Score and Team Input'!E167</f>
        <v>3310</v>
      </c>
      <c r="AB767" s="9">
        <v>166</v>
      </c>
      <c r="AC767" s="9">
        <f>'Auto Calculation'!O167</f>
        <v>19.826068376068378</v>
      </c>
      <c r="AD767" s="9">
        <f>'TeleOp Calculation'!O167</f>
        <v>-11.6017094017094</v>
      </c>
      <c r="AE767" s="9">
        <f>'Foul Calculation'!O167</f>
        <v>0</v>
      </c>
      <c r="AF767" s="9">
        <f>'Auto Calculation'!P167</f>
        <v>-17.666666666666664</v>
      </c>
      <c r="AG767" s="9">
        <f>'TeleOp Calculation'!P167</f>
        <v>59.333333333333329</v>
      </c>
      <c r="AH767" s="9">
        <f>'Foul Calculation'!P167</f>
        <v>20</v>
      </c>
    </row>
    <row r="768" spans="1:34">
      <c r="A768" s="5">
        <f t="shared" si="317"/>
        <v>3098</v>
      </c>
      <c r="B768" s="5">
        <f t="shared" si="318"/>
        <v>167</v>
      </c>
      <c r="C768" s="5">
        <f t="shared" si="319"/>
        <v>23.439393939393938</v>
      </c>
      <c r="D768" s="5">
        <f t="shared" si="320"/>
        <v>-28.896969696969705</v>
      </c>
      <c r="E768" s="5">
        <f t="shared" si="321"/>
        <v>0</v>
      </c>
      <c r="F768" s="5">
        <f t="shared" si="322"/>
        <v>-7.5999999999999943</v>
      </c>
      <c r="G768" s="5">
        <f t="shared" si="323"/>
        <v>-4.2666666666666657</v>
      </c>
      <c r="H768" s="5">
        <f t="shared" si="324"/>
        <v>20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9">
        <f>'Match Score and Team Input'!E168</f>
        <v>3098</v>
      </c>
      <c r="AB768" s="9">
        <v>167</v>
      </c>
      <c r="AC768" s="9">
        <f>'Auto Calculation'!O168</f>
        <v>23.439393939393938</v>
      </c>
      <c r="AD768" s="9">
        <f>'TeleOp Calculation'!O168</f>
        <v>-28.896969696969705</v>
      </c>
      <c r="AE768" s="9">
        <f>'Foul Calculation'!O168</f>
        <v>0</v>
      </c>
      <c r="AF768" s="9">
        <f>'Auto Calculation'!P168</f>
        <v>-7.5999999999999943</v>
      </c>
      <c r="AG768" s="9">
        <f>'TeleOp Calculation'!P168</f>
        <v>-4.2666666666666657</v>
      </c>
      <c r="AH768" s="9">
        <f>'Foul Calculation'!P168</f>
        <v>20</v>
      </c>
    </row>
    <row r="769" spans="1:34">
      <c r="A769" s="5">
        <f t="shared" si="317"/>
        <v>148</v>
      </c>
      <c r="B769" s="5">
        <f t="shared" si="318"/>
        <v>168</v>
      </c>
      <c r="C769" s="5">
        <f t="shared" si="319"/>
        <v>33.336507936507928</v>
      </c>
      <c r="D769" s="5">
        <f t="shared" si="320"/>
        <v>-18.701058201058189</v>
      </c>
      <c r="E769" s="5">
        <f t="shared" si="321"/>
        <v>0</v>
      </c>
      <c r="F769" s="5">
        <f t="shared" si="322"/>
        <v>15.266666666666666</v>
      </c>
      <c r="G769" s="5">
        <f t="shared" si="323"/>
        <v>25.199999999999989</v>
      </c>
      <c r="H769" s="5">
        <f t="shared" si="324"/>
        <v>0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9">
        <f>'Match Score and Team Input'!E169</f>
        <v>148</v>
      </c>
      <c r="AB769" s="9">
        <v>168</v>
      </c>
      <c r="AC769" s="9">
        <f>'Auto Calculation'!O169</f>
        <v>33.336507936507928</v>
      </c>
      <c r="AD769" s="9">
        <f>'TeleOp Calculation'!O169</f>
        <v>-18.701058201058189</v>
      </c>
      <c r="AE769" s="9">
        <f>'Foul Calculation'!O169</f>
        <v>0</v>
      </c>
      <c r="AF769" s="9">
        <f>'Auto Calculation'!P169</f>
        <v>15.266666666666666</v>
      </c>
      <c r="AG769" s="9">
        <f>'TeleOp Calculation'!P169</f>
        <v>25.199999999999989</v>
      </c>
      <c r="AH769" s="9">
        <f>'Foul Calculation'!P169</f>
        <v>0</v>
      </c>
    </row>
    <row r="770" spans="1:34">
      <c r="A770" s="5">
        <f t="shared" si="317"/>
        <v>3008</v>
      </c>
      <c r="B770" s="5">
        <f t="shared" si="318"/>
        <v>169</v>
      </c>
      <c r="C770" s="5">
        <f t="shared" si="319"/>
        <v>-13.819047619047623</v>
      </c>
      <c r="D770" s="5">
        <f t="shared" si="320"/>
        <v>24.36666666666666</v>
      </c>
      <c r="E770" s="5">
        <f t="shared" si="321"/>
        <v>0</v>
      </c>
      <c r="F770" s="5">
        <f t="shared" si="322"/>
        <v>2.8504273504273527</v>
      </c>
      <c r="G770" s="5">
        <f t="shared" si="323"/>
        <v>-10.385185185185179</v>
      </c>
      <c r="H770" s="5">
        <f t="shared" si="324"/>
        <v>0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9">
        <f>'Match Score and Team Input'!E170</f>
        <v>3008</v>
      </c>
      <c r="AB770" s="9">
        <v>169</v>
      </c>
      <c r="AC770" s="9">
        <f>'Auto Calculation'!O170</f>
        <v>-13.819047619047623</v>
      </c>
      <c r="AD770" s="9">
        <f>'TeleOp Calculation'!O170</f>
        <v>24.36666666666666</v>
      </c>
      <c r="AE770" s="9">
        <f>'Foul Calculation'!O170</f>
        <v>0</v>
      </c>
      <c r="AF770" s="9">
        <f>'Auto Calculation'!P170</f>
        <v>2.8504273504273527</v>
      </c>
      <c r="AG770" s="9">
        <f>'TeleOp Calculation'!P170</f>
        <v>-10.385185185185179</v>
      </c>
      <c r="AH770" s="9">
        <f>'Foul Calculation'!P170</f>
        <v>0</v>
      </c>
    </row>
    <row r="771" spans="1:34">
      <c r="A771" s="5">
        <f t="shared" si="317"/>
        <v>771</v>
      </c>
      <c r="B771" s="5">
        <f t="shared" si="318"/>
        <v>170</v>
      </c>
      <c r="C771" s="5">
        <f t="shared" si="319"/>
        <v>-7.0272727272727238</v>
      </c>
      <c r="D771" s="5">
        <f t="shared" si="320"/>
        <v>7.5242424242424306</v>
      </c>
      <c r="E771" s="5">
        <f t="shared" si="321"/>
        <v>20</v>
      </c>
      <c r="F771" s="5">
        <f t="shared" si="322"/>
        <v>-15.299999999999997</v>
      </c>
      <c r="G771" s="5">
        <f t="shared" si="323"/>
        <v>-8.13333333333334</v>
      </c>
      <c r="H771" s="5">
        <f t="shared" si="324"/>
        <v>0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9">
        <f>'Match Score and Team Input'!E171</f>
        <v>771</v>
      </c>
      <c r="AB771" s="9">
        <v>170</v>
      </c>
      <c r="AC771" s="9">
        <f>'Auto Calculation'!O171</f>
        <v>-7.0272727272727238</v>
      </c>
      <c r="AD771" s="9">
        <f>'TeleOp Calculation'!O171</f>
        <v>7.5242424242424306</v>
      </c>
      <c r="AE771" s="9">
        <f>'Foul Calculation'!O171</f>
        <v>20</v>
      </c>
      <c r="AF771" s="9">
        <f>'Auto Calculation'!P171</f>
        <v>-15.299999999999997</v>
      </c>
      <c r="AG771" s="9">
        <f>'TeleOp Calculation'!P171</f>
        <v>-8.13333333333334</v>
      </c>
      <c r="AH771" s="9">
        <f>'Foul Calculation'!P171</f>
        <v>0</v>
      </c>
    </row>
    <row r="772" spans="1:34">
      <c r="A772" s="5">
        <f t="shared" si="317"/>
        <v>4917</v>
      </c>
      <c r="B772" s="5">
        <f t="shared" si="318"/>
        <v>171</v>
      </c>
      <c r="C772" s="5">
        <f t="shared" si="319"/>
        <v>1.5666666666666629</v>
      </c>
      <c r="D772" s="5">
        <f t="shared" si="320"/>
        <v>32.433333333333337</v>
      </c>
      <c r="E772" s="5">
        <f t="shared" si="321"/>
        <v>0</v>
      </c>
      <c r="F772" s="5">
        <f t="shared" si="322"/>
        <v>1.87222222222222</v>
      </c>
      <c r="G772" s="5">
        <f t="shared" si="323"/>
        <v>-24.538888888888891</v>
      </c>
      <c r="H772" s="5">
        <f t="shared" si="324"/>
        <v>0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9">
        <f>'Match Score and Team Input'!E172</f>
        <v>4917</v>
      </c>
      <c r="AB772" s="9">
        <v>171</v>
      </c>
      <c r="AC772" s="9">
        <f>'Auto Calculation'!O172</f>
        <v>1.5666666666666629</v>
      </c>
      <c r="AD772" s="9">
        <f>'TeleOp Calculation'!O172</f>
        <v>32.433333333333337</v>
      </c>
      <c r="AE772" s="9">
        <f>'Foul Calculation'!O172</f>
        <v>0</v>
      </c>
      <c r="AF772" s="9">
        <f>'Auto Calculation'!P172</f>
        <v>1.87222222222222</v>
      </c>
      <c r="AG772" s="9">
        <f>'TeleOp Calculation'!P172</f>
        <v>-24.538888888888891</v>
      </c>
      <c r="AH772" s="9">
        <f>'Foul Calculation'!P172</f>
        <v>0</v>
      </c>
    </row>
    <row r="773" spans="1:34">
      <c r="A773" s="5">
        <f t="shared" si="317"/>
        <v>5098</v>
      </c>
      <c r="B773" s="5">
        <f t="shared" si="318"/>
        <v>172</v>
      </c>
      <c r="C773" s="5">
        <f t="shared" si="319"/>
        <v>4.0000000000000071</v>
      </c>
      <c r="D773" s="5">
        <f t="shared" si="320"/>
        <v>35.433333333333337</v>
      </c>
      <c r="E773" s="5">
        <f t="shared" si="321"/>
        <v>0</v>
      </c>
      <c r="F773" s="5">
        <f t="shared" si="322"/>
        <v>-14.214285714285715</v>
      </c>
      <c r="G773" s="5">
        <f t="shared" si="323"/>
        <v>-23.690476190476204</v>
      </c>
      <c r="H773" s="5">
        <f t="shared" si="324"/>
        <v>0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9">
        <f>'Match Score and Team Input'!E173</f>
        <v>5098</v>
      </c>
      <c r="AB773" s="9">
        <v>172</v>
      </c>
      <c r="AC773" s="9">
        <f>'Auto Calculation'!O173</f>
        <v>4.0000000000000071</v>
      </c>
      <c r="AD773" s="9">
        <f>'TeleOp Calculation'!O173</f>
        <v>35.433333333333337</v>
      </c>
      <c r="AE773" s="9">
        <f>'Foul Calculation'!O173</f>
        <v>0</v>
      </c>
      <c r="AF773" s="9">
        <f>'Auto Calculation'!P173</f>
        <v>-14.214285714285715</v>
      </c>
      <c r="AG773" s="9">
        <f>'TeleOp Calculation'!P173</f>
        <v>-23.690476190476204</v>
      </c>
      <c r="AH773" s="9">
        <f>'Foul Calculation'!P173</f>
        <v>0</v>
      </c>
    </row>
    <row r="774" spans="1:34">
      <c r="A774" s="5">
        <f t="shared" si="317"/>
        <v>79</v>
      </c>
      <c r="B774" s="5">
        <f t="shared" si="318"/>
        <v>173</v>
      </c>
      <c r="C774" s="5">
        <f t="shared" si="319"/>
        <v>-18.466666666666669</v>
      </c>
      <c r="D774" s="5">
        <f t="shared" si="320"/>
        <v>-11.23333333333332</v>
      </c>
      <c r="E774" s="5">
        <f t="shared" si="321"/>
        <v>0</v>
      </c>
      <c r="F774" s="5">
        <f t="shared" si="322"/>
        <v>8.4000000000000057</v>
      </c>
      <c r="G774" s="5">
        <f t="shared" si="323"/>
        <v>-5.671794871794873</v>
      </c>
      <c r="H774" s="5">
        <f t="shared" si="324"/>
        <v>0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9">
        <f>'Match Score and Team Input'!E174</f>
        <v>79</v>
      </c>
      <c r="AB774" s="9">
        <v>173</v>
      </c>
      <c r="AC774" s="9">
        <f>'Auto Calculation'!O174</f>
        <v>-18.466666666666669</v>
      </c>
      <c r="AD774" s="9">
        <f>'TeleOp Calculation'!O174</f>
        <v>-11.23333333333332</v>
      </c>
      <c r="AE774" s="9">
        <f>'Foul Calculation'!O174</f>
        <v>0</v>
      </c>
      <c r="AF774" s="9">
        <f>'Auto Calculation'!P174</f>
        <v>8.4000000000000057</v>
      </c>
      <c r="AG774" s="9">
        <f>'TeleOp Calculation'!P174</f>
        <v>-5.671794871794873</v>
      </c>
      <c r="AH774" s="9">
        <f>'Foul Calculation'!P174</f>
        <v>0</v>
      </c>
    </row>
    <row r="775" spans="1:34">
      <c r="A775" s="5">
        <f t="shared" si="317"/>
        <v>384</v>
      </c>
      <c r="B775" s="5">
        <f t="shared" si="318"/>
        <v>174</v>
      </c>
      <c r="C775" s="5">
        <f t="shared" si="319"/>
        <v>15.400000000000006</v>
      </c>
      <c r="D775" s="5">
        <f t="shared" si="320"/>
        <v>31.040740740740745</v>
      </c>
      <c r="E775" s="5">
        <f t="shared" si="321"/>
        <v>0</v>
      </c>
      <c r="F775" s="5">
        <f t="shared" si="322"/>
        <v>4.1346801346801314</v>
      </c>
      <c r="G775" s="5">
        <f t="shared" si="323"/>
        <v>-39.375420875420872</v>
      </c>
      <c r="H775" s="5">
        <f t="shared" si="324"/>
        <v>0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9">
        <f>'Match Score and Team Input'!E175</f>
        <v>384</v>
      </c>
      <c r="AB775" s="9">
        <v>174</v>
      </c>
      <c r="AC775" s="9">
        <f>'Auto Calculation'!O175</f>
        <v>15.400000000000006</v>
      </c>
      <c r="AD775" s="9">
        <f>'TeleOp Calculation'!O175</f>
        <v>31.040740740740745</v>
      </c>
      <c r="AE775" s="9">
        <f>'Foul Calculation'!O175</f>
        <v>0</v>
      </c>
      <c r="AF775" s="9">
        <f>'Auto Calculation'!P175</f>
        <v>4.1346801346801314</v>
      </c>
      <c r="AG775" s="9">
        <f>'TeleOp Calculation'!P175</f>
        <v>-39.375420875420872</v>
      </c>
      <c r="AH775" s="9">
        <f>'Foul Calculation'!P175</f>
        <v>0</v>
      </c>
    </row>
    <row r="776" spans="1:34">
      <c r="A776" s="5">
        <f t="shared" si="317"/>
        <v>1153</v>
      </c>
      <c r="B776" s="5">
        <f t="shared" si="318"/>
        <v>175</v>
      </c>
      <c r="C776" s="5">
        <f t="shared" si="319"/>
        <v>1.794117647058826</v>
      </c>
      <c r="D776" s="5">
        <f t="shared" si="320"/>
        <v>17.281045751633982</v>
      </c>
      <c r="E776" s="5">
        <f t="shared" si="321"/>
        <v>0</v>
      </c>
      <c r="F776" s="5">
        <f t="shared" si="322"/>
        <v>15.799999999999997</v>
      </c>
      <c r="G776" s="5">
        <f t="shared" si="323"/>
        <v>18</v>
      </c>
      <c r="H776" s="5">
        <f t="shared" si="324"/>
        <v>0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9">
        <f>'Match Score and Team Input'!E176</f>
        <v>1153</v>
      </c>
      <c r="AB776" s="9">
        <v>175</v>
      </c>
      <c r="AC776" s="9">
        <f>'Auto Calculation'!O176</f>
        <v>1.794117647058826</v>
      </c>
      <c r="AD776" s="9">
        <f>'TeleOp Calculation'!O176</f>
        <v>17.281045751633982</v>
      </c>
      <c r="AE776" s="9">
        <f>'Foul Calculation'!O176</f>
        <v>0</v>
      </c>
      <c r="AF776" s="9">
        <f>'Auto Calculation'!P176</f>
        <v>15.799999999999997</v>
      </c>
      <c r="AG776" s="9">
        <f>'TeleOp Calculation'!P176</f>
        <v>18</v>
      </c>
      <c r="AH776" s="9">
        <f>'Foul Calculation'!P176</f>
        <v>0</v>
      </c>
    </row>
    <row r="777" spans="1:34">
      <c r="A777" s="5">
        <f t="shared" si="317"/>
        <v>2642</v>
      </c>
      <c r="B777" s="5">
        <f t="shared" si="318"/>
        <v>176</v>
      </c>
      <c r="C777" s="5">
        <f t="shared" si="319"/>
        <v>-4.2111111111111086</v>
      </c>
      <c r="D777" s="5">
        <f t="shared" si="320"/>
        <v>8.0111111111111057</v>
      </c>
      <c r="E777" s="5">
        <f t="shared" si="321"/>
        <v>0</v>
      </c>
      <c r="F777" s="5">
        <f t="shared" si="322"/>
        <v>21.922222222222217</v>
      </c>
      <c r="G777" s="5">
        <f t="shared" si="323"/>
        <v>-43.996296296296293</v>
      </c>
      <c r="H777" s="5">
        <f t="shared" si="324"/>
        <v>0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9">
        <f>'Match Score and Team Input'!E177</f>
        <v>2642</v>
      </c>
      <c r="AB777" s="9">
        <v>176</v>
      </c>
      <c r="AC777" s="9">
        <f>'Auto Calculation'!O177</f>
        <v>-4.2111111111111086</v>
      </c>
      <c r="AD777" s="9">
        <f>'TeleOp Calculation'!O177</f>
        <v>8.0111111111111057</v>
      </c>
      <c r="AE777" s="9">
        <f>'Foul Calculation'!O177</f>
        <v>0</v>
      </c>
      <c r="AF777" s="9">
        <f>'Auto Calculation'!P177</f>
        <v>21.922222222222217</v>
      </c>
      <c r="AG777" s="9">
        <f>'TeleOp Calculation'!P177</f>
        <v>-43.996296296296293</v>
      </c>
      <c r="AH777" s="9">
        <f>'Foul Calculation'!P177</f>
        <v>0</v>
      </c>
    </row>
    <row r="778" spans="1:34">
      <c r="A778" s="5">
        <f t="shared" si="317"/>
        <v>217</v>
      </c>
      <c r="B778" s="5">
        <f t="shared" si="318"/>
        <v>177</v>
      </c>
      <c r="C778" s="5">
        <f t="shared" si="319"/>
        <v>13.037037037037038</v>
      </c>
      <c r="D778" s="5">
        <f t="shared" si="320"/>
        <v>8.0777777777777828</v>
      </c>
      <c r="E778" s="5">
        <f t="shared" si="321"/>
        <v>0</v>
      </c>
      <c r="F778" s="5">
        <f t="shared" si="322"/>
        <v>5.6538461538461533</v>
      </c>
      <c r="G778" s="5">
        <f t="shared" si="323"/>
        <v>-22.912820512820502</v>
      </c>
      <c r="H778" s="5">
        <f t="shared" si="324"/>
        <v>0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9">
        <f>'Match Score and Team Input'!E178</f>
        <v>217</v>
      </c>
      <c r="AB778" s="9">
        <v>177</v>
      </c>
      <c r="AC778" s="9">
        <f>'Auto Calculation'!O178</f>
        <v>13.037037037037038</v>
      </c>
      <c r="AD778" s="9">
        <f>'TeleOp Calculation'!O178</f>
        <v>8.0777777777777828</v>
      </c>
      <c r="AE778" s="9">
        <f>'Foul Calculation'!O178</f>
        <v>0</v>
      </c>
      <c r="AF778" s="9">
        <f>'Auto Calculation'!P178</f>
        <v>5.6538461538461533</v>
      </c>
      <c r="AG778" s="9">
        <f>'TeleOp Calculation'!P178</f>
        <v>-22.912820512820502</v>
      </c>
      <c r="AH778" s="9">
        <f>'Foul Calculation'!P178</f>
        <v>0</v>
      </c>
    </row>
    <row r="779" spans="1:34">
      <c r="A779" s="5">
        <f t="shared" si="317"/>
        <v>1266</v>
      </c>
      <c r="B779" s="5">
        <f t="shared" si="318"/>
        <v>178</v>
      </c>
      <c r="C779" s="5">
        <f t="shared" si="319"/>
        <v>15.409401709401706</v>
      </c>
      <c r="D779" s="5">
        <f t="shared" si="320"/>
        <v>-35.833760683760687</v>
      </c>
      <c r="E779" s="5">
        <f t="shared" si="321"/>
        <v>0</v>
      </c>
      <c r="F779" s="5">
        <f t="shared" si="322"/>
        <v>27.699999999999996</v>
      </c>
      <c r="G779" s="5">
        <f t="shared" si="323"/>
        <v>19.433333333333323</v>
      </c>
      <c r="H779" s="5">
        <f t="shared" si="324"/>
        <v>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9">
        <f>'Match Score and Team Input'!E179</f>
        <v>1266</v>
      </c>
      <c r="AB779" s="9">
        <v>178</v>
      </c>
      <c r="AC779" s="9">
        <f>'Auto Calculation'!O179</f>
        <v>15.409401709401706</v>
      </c>
      <c r="AD779" s="9">
        <f>'TeleOp Calculation'!O179</f>
        <v>-35.833760683760687</v>
      </c>
      <c r="AE779" s="9">
        <f>'Foul Calculation'!O179</f>
        <v>0</v>
      </c>
      <c r="AF779" s="9">
        <f>'Auto Calculation'!P179</f>
        <v>27.699999999999996</v>
      </c>
      <c r="AG779" s="9">
        <f>'TeleOp Calculation'!P179</f>
        <v>19.433333333333323</v>
      </c>
      <c r="AH779" s="9">
        <f>'Foul Calculation'!P179</f>
        <v>0</v>
      </c>
    </row>
    <row r="780" spans="1:34">
      <c r="A780" s="5">
        <f t="shared" si="317"/>
        <v>3008</v>
      </c>
      <c r="B780" s="5">
        <f t="shared" si="318"/>
        <v>179</v>
      </c>
      <c r="C780" s="5">
        <f t="shared" si="319"/>
        <v>2.2555555555555529</v>
      </c>
      <c r="D780" s="5">
        <f t="shared" si="320"/>
        <v>29.272222222222226</v>
      </c>
      <c r="E780" s="5">
        <f t="shared" si="321"/>
        <v>0</v>
      </c>
      <c r="F780" s="5">
        <f t="shared" si="322"/>
        <v>12.887179487179488</v>
      </c>
      <c r="G780" s="5">
        <f t="shared" si="323"/>
        <v>0.27179487179488149</v>
      </c>
      <c r="H780" s="5">
        <f t="shared" si="324"/>
        <v>0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9">
        <f>'Match Score and Team Input'!E180</f>
        <v>3008</v>
      </c>
      <c r="AB780" s="9">
        <v>179</v>
      </c>
      <c r="AC780" s="9">
        <f>'Auto Calculation'!O180</f>
        <v>2.2555555555555529</v>
      </c>
      <c r="AD780" s="9">
        <f>'TeleOp Calculation'!O180</f>
        <v>29.272222222222226</v>
      </c>
      <c r="AE780" s="9">
        <f>'Foul Calculation'!O180</f>
        <v>0</v>
      </c>
      <c r="AF780" s="9">
        <f>'Auto Calculation'!P180</f>
        <v>12.887179487179488</v>
      </c>
      <c r="AG780" s="9">
        <f>'TeleOp Calculation'!P180</f>
        <v>0.27179487179488149</v>
      </c>
      <c r="AH780" s="9">
        <f>'Foul Calculation'!P180</f>
        <v>0</v>
      </c>
    </row>
    <row r="781" spans="1:34">
      <c r="A781" s="5">
        <f t="shared" ref="A781:A844" si="325">AA781</f>
        <v>337</v>
      </c>
      <c r="B781" s="5">
        <f t="shared" ref="B781:B844" si="326">AB781</f>
        <v>180</v>
      </c>
      <c r="C781" s="5">
        <f t="shared" ref="C781:C844" si="327">AC781</f>
        <v>-17.972222222222221</v>
      </c>
      <c r="D781" s="5">
        <f t="shared" ref="D781:D844" si="328">AD781</f>
        <v>12.200000000000003</v>
      </c>
      <c r="E781" s="5">
        <f t="shared" ref="E781:E844" si="329">AE781</f>
        <v>0</v>
      </c>
      <c r="F781" s="5">
        <f t="shared" ref="F781:F844" si="330">AF781</f>
        <v>16.766666666666666</v>
      </c>
      <c r="G781" s="5">
        <f t="shared" ref="G781:G844" si="331">AG781</f>
        <v>73.900000000000006</v>
      </c>
      <c r="H781" s="5">
        <f t="shared" ref="H781:H844" si="332">AH781</f>
        <v>40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9">
        <f>'Match Score and Team Input'!E181</f>
        <v>337</v>
      </c>
      <c r="AB781" s="9">
        <v>180</v>
      </c>
      <c r="AC781" s="9">
        <f>'Auto Calculation'!O181</f>
        <v>-17.972222222222221</v>
      </c>
      <c r="AD781" s="9">
        <f>'TeleOp Calculation'!O181</f>
        <v>12.200000000000003</v>
      </c>
      <c r="AE781" s="9">
        <f>'Foul Calculation'!O181</f>
        <v>0</v>
      </c>
      <c r="AF781" s="9">
        <f>'Auto Calculation'!P181</f>
        <v>16.766666666666666</v>
      </c>
      <c r="AG781" s="9">
        <f>'TeleOp Calculation'!P181</f>
        <v>73.900000000000006</v>
      </c>
      <c r="AH781" s="9">
        <f>'Foul Calculation'!P181</f>
        <v>40</v>
      </c>
    </row>
    <row r="782" spans="1:34">
      <c r="A782" s="5">
        <f t="shared" si="325"/>
        <v>714</v>
      </c>
      <c r="B782" s="5">
        <f t="shared" si="326"/>
        <v>181</v>
      </c>
      <c r="C782" s="5">
        <f t="shared" si="327"/>
        <v>-12.415343915343911</v>
      </c>
      <c r="D782" s="5">
        <f t="shared" si="328"/>
        <v>-5.9703703703703752</v>
      </c>
      <c r="E782" s="5">
        <f t="shared" si="329"/>
        <v>0</v>
      </c>
      <c r="F782" s="5">
        <f t="shared" si="330"/>
        <v>-16.49404761904762</v>
      </c>
      <c r="G782" s="5">
        <f t="shared" si="331"/>
        <v>-37.454761904761909</v>
      </c>
      <c r="H782" s="5">
        <f t="shared" si="332"/>
        <v>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9">
        <f>'Match Score and Team Input'!E182</f>
        <v>714</v>
      </c>
      <c r="AB782" s="9">
        <v>181</v>
      </c>
      <c r="AC782" s="9">
        <f>'Auto Calculation'!O182</f>
        <v>-12.415343915343911</v>
      </c>
      <c r="AD782" s="9">
        <f>'TeleOp Calculation'!O182</f>
        <v>-5.9703703703703752</v>
      </c>
      <c r="AE782" s="9">
        <f>'Foul Calculation'!O182</f>
        <v>0</v>
      </c>
      <c r="AF782" s="9">
        <f>'Auto Calculation'!P182</f>
        <v>-16.49404761904762</v>
      </c>
      <c r="AG782" s="9">
        <f>'TeleOp Calculation'!P182</f>
        <v>-37.454761904761909</v>
      </c>
      <c r="AH782" s="9">
        <f>'Foul Calculation'!P182</f>
        <v>0</v>
      </c>
    </row>
    <row r="783" spans="1:34">
      <c r="A783" s="5">
        <f t="shared" si="325"/>
        <v>884</v>
      </c>
      <c r="B783" s="5">
        <f t="shared" si="326"/>
        <v>182</v>
      </c>
      <c r="C783" s="5">
        <f t="shared" si="327"/>
        <v>4.4222222222222243</v>
      </c>
      <c r="D783" s="5">
        <f t="shared" si="328"/>
        <v>47.94814814814815</v>
      </c>
      <c r="E783" s="5">
        <f t="shared" si="329"/>
        <v>0</v>
      </c>
      <c r="F783" s="5">
        <f t="shared" si="330"/>
        <v>-5.7783068783068785</v>
      </c>
      <c r="G783" s="5">
        <f t="shared" si="331"/>
        <v>-44.723280423280414</v>
      </c>
      <c r="H783" s="5">
        <f t="shared" si="332"/>
        <v>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9">
        <f>'Match Score and Team Input'!E183</f>
        <v>884</v>
      </c>
      <c r="AB783" s="9">
        <v>182</v>
      </c>
      <c r="AC783" s="9">
        <f>'Auto Calculation'!O183</f>
        <v>4.4222222222222243</v>
      </c>
      <c r="AD783" s="9">
        <f>'TeleOp Calculation'!O183</f>
        <v>47.94814814814815</v>
      </c>
      <c r="AE783" s="9">
        <f>'Foul Calculation'!O183</f>
        <v>0</v>
      </c>
      <c r="AF783" s="9">
        <f>'Auto Calculation'!P183</f>
        <v>-5.7783068783068785</v>
      </c>
      <c r="AG783" s="9">
        <f>'TeleOp Calculation'!P183</f>
        <v>-44.723280423280414</v>
      </c>
      <c r="AH783" s="9">
        <f>'Foul Calculation'!P183</f>
        <v>0</v>
      </c>
    </row>
    <row r="784" spans="1:34">
      <c r="A784" s="5">
        <f t="shared" si="325"/>
        <v>3098</v>
      </c>
      <c r="B784" s="5">
        <f t="shared" si="326"/>
        <v>183</v>
      </c>
      <c r="C784" s="5">
        <f t="shared" si="327"/>
        <v>18.017171717171721</v>
      </c>
      <c r="D784" s="5">
        <f t="shared" si="328"/>
        <v>-58.108080808080814</v>
      </c>
      <c r="E784" s="5">
        <f t="shared" si="329"/>
        <v>0</v>
      </c>
      <c r="F784" s="5">
        <f t="shared" si="330"/>
        <v>18.170329670329672</v>
      </c>
      <c r="G784" s="5">
        <f t="shared" si="331"/>
        <v>-32.327106227106228</v>
      </c>
      <c r="H784" s="5">
        <f t="shared" si="332"/>
        <v>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9">
        <f>'Match Score and Team Input'!E184</f>
        <v>3098</v>
      </c>
      <c r="AB784" s="9">
        <v>183</v>
      </c>
      <c r="AC784" s="9">
        <f>'Auto Calculation'!O184</f>
        <v>18.017171717171721</v>
      </c>
      <c r="AD784" s="9">
        <f>'TeleOp Calculation'!O184</f>
        <v>-58.108080808080814</v>
      </c>
      <c r="AE784" s="9">
        <f>'Foul Calculation'!O184</f>
        <v>0</v>
      </c>
      <c r="AF784" s="9">
        <f>'Auto Calculation'!P184</f>
        <v>18.170329670329672</v>
      </c>
      <c r="AG784" s="9">
        <f>'TeleOp Calculation'!P184</f>
        <v>-32.327106227106228</v>
      </c>
      <c r="AH784" s="9">
        <f>'Foul Calculation'!P184</f>
        <v>0</v>
      </c>
    </row>
    <row r="785" spans="1:34">
      <c r="A785" s="5">
        <f t="shared" si="325"/>
        <v>1756</v>
      </c>
      <c r="B785" s="5">
        <f t="shared" si="326"/>
        <v>184</v>
      </c>
      <c r="C785" s="5">
        <f t="shared" si="327"/>
        <v>5.3319088319088337</v>
      </c>
      <c r="D785" s="5">
        <f t="shared" si="328"/>
        <v>-3.4629629629629619</v>
      </c>
      <c r="E785" s="5">
        <f t="shared" si="329"/>
        <v>0</v>
      </c>
      <c r="F785" s="5">
        <f t="shared" si="330"/>
        <v>10.433333333333337</v>
      </c>
      <c r="G785" s="5">
        <f t="shared" si="331"/>
        <v>11.425925925925924</v>
      </c>
      <c r="H785" s="5">
        <f t="shared" si="332"/>
        <v>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9">
        <f>'Match Score and Team Input'!E185</f>
        <v>1756</v>
      </c>
      <c r="AB785" s="9">
        <v>184</v>
      </c>
      <c r="AC785" s="9">
        <f>'Auto Calculation'!O185</f>
        <v>5.3319088319088337</v>
      </c>
      <c r="AD785" s="9">
        <f>'TeleOp Calculation'!O185</f>
        <v>-3.4629629629629619</v>
      </c>
      <c r="AE785" s="9">
        <f>'Foul Calculation'!O185</f>
        <v>0</v>
      </c>
      <c r="AF785" s="9">
        <f>'Auto Calculation'!P185</f>
        <v>10.433333333333337</v>
      </c>
      <c r="AG785" s="9">
        <f>'TeleOp Calculation'!P185</f>
        <v>11.425925925925924</v>
      </c>
      <c r="AH785" s="9">
        <f>'Foul Calculation'!P185</f>
        <v>0</v>
      </c>
    </row>
    <row r="786" spans="1:34">
      <c r="A786" s="5">
        <f t="shared" si="325"/>
        <v>1318</v>
      </c>
      <c r="B786" s="5">
        <f t="shared" si="326"/>
        <v>185</v>
      </c>
      <c r="C786" s="5">
        <f t="shared" si="327"/>
        <v>-7.5381263616557774</v>
      </c>
      <c r="D786" s="5">
        <f t="shared" si="328"/>
        <v>-19.409803921568638</v>
      </c>
      <c r="E786" s="5">
        <f t="shared" si="329"/>
        <v>0</v>
      </c>
      <c r="F786" s="5">
        <f t="shared" si="330"/>
        <v>29.6</v>
      </c>
      <c r="G786" s="5">
        <f t="shared" si="331"/>
        <v>75.833333333333329</v>
      </c>
      <c r="H786" s="5">
        <f t="shared" si="332"/>
        <v>100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9">
        <f>'Match Score and Team Input'!E186</f>
        <v>1318</v>
      </c>
      <c r="AB786" s="9">
        <v>185</v>
      </c>
      <c r="AC786" s="9">
        <f>'Auto Calculation'!O186</f>
        <v>-7.5381263616557774</v>
      </c>
      <c r="AD786" s="9">
        <f>'TeleOp Calculation'!O186</f>
        <v>-19.409803921568638</v>
      </c>
      <c r="AE786" s="9">
        <f>'Foul Calculation'!O186</f>
        <v>0</v>
      </c>
      <c r="AF786" s="9">
        <f>'Auto Calculation'!P186</f>
        <v>29.6</v>
      </c>
      <c r="AG786" s="9">
        <f>'TeleOp Calculation'!P186</f>
        <v>75.833333333333329</v>
      </c>
      <c r="AH786" s="9">
        <f>'Foul Calculation'!P186</f>
        <v>100</v>
      </c>
    </row>
    <row r="787" spans="1:34">
      <c r="A787" s="5">
        <f t="shared" si="325"/>
        <v>3480</v>
      </c>
      <c r="B787" s="5">
        <f t="shared" si="326"/>
        <v>186</v>
      </c>
      <c r="C787" s="5">
        <f t="shared" si="327"/>
        <v>22.166666666666664</v>
      </c>
      <c r="D787" s="5">
        <f t="shared" si="328"/>
        <v>37.885185185185179</v>
      </c>
      <c r="E787" s="5">
        <f t="shared" si="329"/>
        <v>0</v>
      </c>
      <c r="F787" s="5">
        <f t="shared" si="330"/>
        <v>35.138888888888886</v>
      </c>
      <c r="G787" s="5">
        <f t="shared" si="331"/>
        <v>44.561111111111103</v>
      </c>
      <c r="H787" s="5">
        <f t="shared" si="332"/>
        <v>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9">
        <f>'Match Score and Team Input'!E187</f>
        <v>3480</v>
      </c>
      <c r="AB787" s="9">
        <v>186</v>
      </c>
      <c r="AC787" s="9">
        <f>'Auto Calculation'!O187</f>
        <v>22.166666666666664</v>
      </c>
      <c r="AD787" s="9">
        <f>'TeleOp Calculation'!O187</f>
        <v>37.885185185185179</v>
      </c>
      <c r="AE787" s="9">
        <f>'Foul Calculation'!O187</f>
        <v>0</v>
      </c>
      <c r="AF787" s="9">
        <f>'Auto Calculation'!P187</f>
        <v>35.138888888888886</v>
      </c>
      <c r="AG787" s="9">
        <f>'TeleOp Calculation'!P187</f>
        <v>44.561111111111103</v>
      </c>
      <c r="AH787" s="9">
        <f>'Foul Calculation'!P187</f>
        <v>0</v>
      </c>
    </row>
    <row r="788" spans="1:34">
      <c r="A788" s="5">
        <f t="shared" si="325"/>
        <v>0</v>
      </c>
      <c r="B788" s="5">
        <f t="shared" si="326"/>
        <v>187</v>
      </c>
      <c r="C788" s="5" t="e">
        <f t="shared" si="327"/>
        <v>#N/A</v>
      </c>
      <c r="D788" s="5" t="e">
        <f t="shared" si="328"/>
        <v>#N/A</v>
      </c>
      <c r="E788" s="5">
        <f t="shared" si="329"/>
        <v>0</v>
      </c>
      <c r="F788" s="5" t="e">
        <f t="shared" si="330"/>
        <v>#N/A</v>
      </c>
      <c r="G788" s="5" t="e">
        <f t="shared" si="331"/>
        <v>#N/A</v>
      </c>
      <c r="H788" s="5">
        <f t="shared" si="332"/>
        <v>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9">
        <f>'Match Score and Team Input'!E188</f>
        <v>0</v>
      </c>
      <c r="AB788" s="9">
        <v>187</v>
      </c>
      <c r="AC788" s="9" t="e">
        <f>'Auto Calculation'!O188</f>
        <v>#N/A</v>
      </c>
      <c r="AD788" s="9" t="e">
        <f>'TeleOp Calculation'!O188</f>
        <v>#N/A</v>
      </c>
      <c r="AE788" s="9">
        <f>'Foul Calculation'!O188</f>
        <v>0</v>
      </c>
      <c r="AF788" s="9" t="e">
        <f>'Auto Calculation'!P188</f>
        <v>#N/A</v>
      </c>
      <c r="AG788" s="9" t="e">
        <f>'TeleOp Calculation'!P188</f>
        <v>#N/A</v>
      </c>
      <c r="AH788" s="9">
        <f>'Foul Calculation'!P188</f>
        <v>0</v>
      </c>
    </row>
    <row r="789" spans="1:34">
      <c r="A789" s="5">
        <f t="shared" si="325"/>
        <v>0</v>
      </c>
      <c r="B789" s="5">
        <f t="shared" si="326"/>
        <v>188</v>
      </c>
      <c r="C789" s="5" t="e">
        <f t="shared" si="327"/>
        <v>#N/A</v>
      </c>
      <c r="D789" s="5" t="e">
        <f t="shared" si="328"/>
        <v>#N/A</v>
      </c>
      <c r="E789" s="5">
        <f t="shared" si="329"/>
        <v>0</v>
      </c>
      <c r="F789" s="5" t="e">
        <f t="shared" si="330"/>
        <v>#N/A</v>
      </c>
      <c r="G789" s="5" t="e">
        <f t="shared" si="331"/>
        <v>#N/A</v>
      </c>
      <c r="H789" s="5">
        <f t="shared" si="332"/>
        <v>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9">
        <f>'Match Score and Team Input'!E189</f>
        <v>0</v>
      </c>
      <c r="AB789" s="9">
        <v>188</v>
      </c>
      <c r="AC789" s="9" t="e">
        <f>'Auto Calculation'!O189</f>
        <v>#N/A</v>
      </c>
      <c r="AD789" s="9" t="e">
        <f>'TeleOp Calculation'!O189</f>
        <v>#N/A</v>
      </c>
      <c r="AE789" s="9">
        <f>'Foul Calculation'!O189</f>
        <v>0</v>
      </c>
      <c r="AF789" s="9" t="e">
        <f>'Auto Calculation'!P189</f>
        <v>#N/A</v>
      </c>
      <c r="AG789" s="9" t="e">
        <f>'TeleOp Calculation'!P189</f>
        <v>#N/A</v>
      </c>
      <c r="AH789" s="9">
        <f>'Foul Calculation'!P189</f>
        <v>0</v>
      </c>
    </row>
    <row r="790" spans="1:34">
      <c r="A790" s="5">
        <f t="shared" si="325"/>
        <v>0</v>
      </c>
      <c r="B790" s="5">
        <f t="shared" si="326"/>
        <v>189</v>
      </c>
      <c r="C790" s="5" t="e">
        <f t="shared" si="327"/>
        <v>#N/A</v>
      </c>
      <c r="D790" s="5" t="e">
        <f t="shared" si="328"/>
        <v>#N/A</v>
      </c>
      <c r="E790" s="5">
        <f t="shared" si="329"/>
        <v>0</v>
      </c>
      <c r="F790" s="5" t="e">
        <f t="shared" si="330"/>
        <v>#N/A</v>
      </c>
      <c r="G790" s="5" t="e">
        <f t="shared" si="331"/>
        <v>#N/A</v>
      </c>
      <c r="H790" s="5">
        <f t="shared" si="332"/>
        <v>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9">
        <f>'Match Score and Team Input'!E190</f>
        <v>0</v>
      </c>
      <c r="AB790" s="9">
        <v>189</v>
      </c>
      <c r="AC790" s="9" t="e">
        <f>'Auto Calculation'!O190</f>
        <v>#N/A</v>
      </c>
      <c r="AD790" s="9" t="e">
        <f>'TeleOp Calculation'!O190</f>
        <v>#N/A</v>
      </c>
      <c r="AE790" s="9">
        <f>'Foul Calculation'!O190</f>
        <v>0</v>
      </c>
      <c r="AF790" s="9" t="e">
        <f>'Auto Calculation'!P190</f>
        <v>#N/A</v>
      </c>
      <c r="AG790" s="9" t="e">
        <f>'TeleOp Calculation'!P190</f>
        <v>#N/A</v>
      </c>
      <c r="AH790" s="9">
        <f>'Foul Calculation'!P190</f>
        <v>0</v>
      </c>
    </row>
    <row r="791" spans="1:34">
      <c r="A791" s="5">
        <f t="shared" si="325"/>
        <v>0</v>
      </c>
      <c r="B791" s="5">
        <f t="shared" si="326"/>
        <v>190</v>
      </c>
      <c r="C791" s="5" t="e">
        <f t="shared" si="327"/>
        <v>#N/A</v>
      </c>
      <c r="D791" s="5" t="e">
        <f t="shared" si="328"/>
        <v>#N/A</v>
      </c>
      <c r="E791" s="5">
        <f t="shared" si="329"/>
        <v>0</v>
      </c>
      <c r="F791" s="5" t="e">
        <f t="shared" si="330"/>
        <v>#N/A</v>
      </c>
      <c r="G791" s="5" t="e">
        <f t="shared" si="331"/>
        <v>#N/A</v>
      </c>
      <c r="H791" s="5">
        <f t="shared" si="332"/>
        <v>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9">
        <f>'Match Score and Team Input'!E191</f>
        <v>0</v>
      </c>
      <c r="AB791" s="9">
        <v>190</v>
      </c>
      <c r="AC791" s="9" t="e">
        <f>'Auto Calculation'!O191</f>
        <v>#N/A</v>
      </c>
      <c r="AD791" s="9" t="e">
        <f>'TeleOp Calculation'!O191</f>
        <v>#N/A</v>
      </c>
      <c r="AE791" s="9">
        <f>'Foul Calculation'!O191</f>
        <v>0</v>
      </c>
      <c r="AF791" s="9" t="e">
        <f>'Auto Calculation'!P191</f>
        <v>#N/A</v>
      </c>
      <c r="AG791" s="9" t="e">
        <f>'TeleOp Calculation'!P191</f>
        <v>#N/A</v>
      </c>
      <c r="AH791" s="9">
        <f>'Foul Calculation'!P191</f>
        <v>0</v>
      </c>
    </row>
    <row r="792" spans="1:34">
      <c r="A792" s="5">
        <f t="shared" si="325"/>
        <v>0</v>
      </c>
      <c r="B792" s="5">
        <f t="shared" si="326"/>
        <v>191</v>
      </c>
      <c r="C792" s="5" t="e">
        <f t="shared" si="327"/>
        <v>#N/A</v>
      </c>
      <c r="D792" s="5" t="e">
        <f t="shared" si="328"/>
        <v>#N/A</v>
      </c>
      <c r="E792" s="5">
        <f t="shared" si="329"/>
        <v>0</v>
      </c>
      <c r="F792" s="5" t="e">
        <f t="shared" si="330"/>
        <v>#N/A</v>
      </c>
      <c r="G792" s="5" t="e">
        <f t="shared" si="331"/>
        <v>#N/A</v>
      </c>
      <c r="H792" s="5">
        <f t="shared" si="332"/>
        <v>0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9">
        <f>'Match Score and Team Input'!E192</f>
        <v>0</v>
      </c>
      <c r="AB792" s="9">
        <v>191</v>
      </c>
      <c r="AC792" s="9" t="e">
        <f>'Auto Calculation'!O192</f>
        <v>#N/A</v>
      </c>
      <c r="AD792" s="9" t="e">
        <f>'TeleOp Calculation'!O192</f>
        <v>#N/A</v>
      </c>
      <c r="AE792" s="9">
        <f>'Foul Calculation'!O192</f>
        <v>0</v>
      </c>
      <c r="AF792" s="9" t="e">
        <f>'Auto Calculation'!P192</f>
        <v>#N/A</v>
      </c>
      <c r="AG792" s="9" t="e">
        <f>'TeleOp Calculation'!P192</f>
        <v>#N/A</v>
      </c>
      <c r="AH792" s="9">
        <f>'Foul Calculation'!P192</f>
        <v>0</v>
      </c>
    </row>
    <row r="793" spans="1:34">
      <c r="A793" s="5">
        <f t="shared" si="325"/>
        <v>0</v>
      </c>
      <c r="B793" s="5">
        <f t="shared" si="326"/>
        <v>192</v>
      </c>
      <c r="C793" s="5" t="e">
        <f t="shared" si="327"/>
        <v>#N/A</v>
      </c>
      <c r="D793" s="5" t="e">
        <f t="shared" si="328"/>
        <v>#N/A</v>
      </c>
      <c r="E793" s="5">
        <f t="shared" si="329"/>
        <v>0</v>
      </c>
      <c r="F793" s="5" t="e">
        <f t="shared" si="330"/>
        <v>#N/A</v>
      </c>
      <c r="G793" s="5" t="e">
        <f t="shared" si="331"/>
        <v>#N/A</v>
      </c>
      <c r="H793" s="5">
        <f t="shared" si="332"/>
        <v>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9">
        <f>'Match Score and Team Input'!E193</f>
        <v>0</v>
      </c>
      <c r="AB793" s="9">
        <v>192</v>
      </c>
      <c r="AC793" s="9" t="e">
        <f>'Auto Calculation'!O193</f>
        <v>#N/A</v>
      </c>
      <c r="AD793" s="9" t="e">
        <f>'TeleOp Calculation'!O193</f>
        <v>#N/A</v>
      </c>
      <c r="AE793" s="9">
        <f>'Foul Calculation'!O193</f>
        <v>0</v>
      </c>
      <c r="AF793" s="9" t="e">
        <f>'Auto Calculation'!P193</f>
        <v>#N/A</v>
      </c>
      <c r="AG793" s="9" t="e">
        <f>'TeleOp Calculation'!P193</f>
        <v>#N/A</v>
      </c>
      <c r="AH793" s="9">
        <f>'Foul Calculation'!P193</f>
        <v>0</v>
      </c>
    </row>
    <row r="794" spans="1:34">
      <c r="A794" s="5">
        <f t="shared" si="325"/>
        <v>0</v>
      </c>
      <c r="B794" s="5">
        <f t="shared" si="326"/>
        <v>193</v>
      </c>
      <c r="C794" s="5" t="e">
        <f t="shared" si="327"/>
        <v>#N/A</v>
      </c>
      <c r="D794" s="5" t="e">
        <f t="shared" si="328"/>
        <v>#N/A</v>
      </c>
      <c r="E794" s="5">
        <f t="shared" si="329"/>
        <v>0</v>
      </c>
      <c r="F794" s="5" t="e">
        <f t="shared" si="330"/>
        <v>#N/A</v>
      </c>
      <c r="G794" s="5" t="e">
        <f t="shared" si="331"/>
        <v>#N/A</v>
      </c>
      <c r="H794" s="5">
        <f t="shared" si="332"/>
        <v>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9">
        <f>'Match Score and Team Input'!E194</f>
        <v>0</v>
      </c>
      <c r="AB794" s="9">
        <v>193</v>
      </c>
      <c r="AC794" s="9" t="e">
        <f>'Auto Calculation'!O194</f>
        <v>#N/A</v>
      </c>
      <c r="AD794" s="9" t="e">
        <f>'TeleOp Calculation'!O194</f>
        <v>#N/A</v>
      </c>
      <c r="AE794" s="9">
        <f>'Foul Calculation'!O194</f>
        <v>0</v>
      </c>
      <c r="AF794" s="9" t="e">
        <f>'Auto Calculation'!P194</f>
        <v>#N/A</v>
      </c>
      <c r="AG794" s="9" t="e">
        <f>'TeleOp Calculation'!P194</f>
        <v>#N/A</v>
      </c>
      <c r="AH794" s="9">
        <f>'Foul Calculation'!P194</f>
        <v>0</v>
      </c>
    </row>
    <row r="795" spans="1:34">
      <c r="A795" s="5">
        <f t="shared" si="325"/>
        <v>0</v>
      </c>
      <c r="B795" s="5">
        <f t="shared" si="326"/>
        <v>194</v>
      </c>
      <c r="C795" s="5" t="e">
        <f t="shared" si="327"/>
        <v>#N/A</v>
      </c>
      <c r="D795" s="5" t="e">
        <f t="shared" si="328"/>
        <v>#N/A</v>
      </c>
      <c r="E795" s="5">
        <f t="shared" si="329"/>
        <v>0</v>
      </c>
      <c r="F795" s="5" t="e">
        <f t="shared" si="330"/>
        <v>#N/A</v>
      </c>
      <c r="G795" s="5" t="e">
        <f t="shared" si="331"/>
        <v>#N/A</v>
      </c>
      <c r="H795" s="5">
        <f t="shared" si="332"/>
        <v>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9">
        <f>'Match Score and Team Input'!E195</f>
        <v>0</v>
      </c>
      <c r="AB795" s="9">
        <v>194</v>
      </c>
      <c r="AC795" s="9" t="e">
        <f>'Auto Calculation'!O195</f>
        <v>#N/A</v>
      </c>
      <c r="AD795" s="9" t="e">
        <f>'TeleOp Calculation'!O195</f>
        <v>#N/A</v>
      </c>
      <c r="AE795" s="9">
        <f>'Foul Calculation'!O195</f>
        <v>0</v>
      </c>
      <c r="AF795" s="9" t="e">
        <f>'Auto Calculation'!P195</f>
        <v>#N/A</v>
      </c>
      <c r="AG795" s="9" t="e">
        <f>'TeleOp Calculation'!P195</f>
        <v>#N/A</v>
      </c>
      <c r="AH795" s="9">
        <f>'Foul Calculation'!P195</f>
        <v>0</v>
      </c>
    </row>
    <row r="796" spans="1:34">
      <c r="A796" s="5">
        <f t="shared" si="325"/>
        <v>0</v>
      </c>
      <c r="B796" s="5">
        <f t="shared" si="326"/>
        <v>195</v>
      </c>
      <c r="C796" s="5" t="e">
        <f t="shared" si="327"/>
        <v>#N/A</v>
      </c>
      <c r="D796" s="5" t="e">
        <f t="shared" si="328"/>
        <v>#N/A</v>
      </c>
      <c r="E796" s="5">
        <f t="shared" si="329"/>
        <v>0</v>
      </c>
      <c r="F796" s="5" t="e">
        <f t="shared" si="330"/>
        <v>#N/A</v>
      </c>
      <c r="G796" s="5" t="e">
        <f t="shared" si="331"/>
        <v>#N/A</v>
      </c>
      <c r="H796" s="5">
        <f t="shared" si="332"/>
        <v>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9">
        <f>'Match Score and Team Input'!E196</f>
        <v>0</v>
      </c>
      <c r="AB796" s="9">
        <v>195</v>
      </c>
      <c r="AC796" s="9" t="e">
        <f>'Auto Calculation'!O196</f>
        <v>#N/A</v>
      </c>
      <c r="AD796" s="9" t="e">
        <f>'TeleOp Calculation'!O196</f>
        <v>#N/A</v>
      </c>
      <c r="AE796" s="9">
        <f>'Foul Calculation'!O196</f>
        <v>0</v>
      </c>
      <c r="AF796" s="9" t="e">
        <f>'Auto Calculation'!P196</f>
        <v>#N/A</v>
      </c>
      <c r="AG796" s="9" t="e">
        <f>'TeleOp Calculation'!P196</f>
        <v>#N/A</v>
      </c>
      <c r="AH796" s="9">
        <f>'Foul Calculation'!P196</f>
        <v>0</v>
      </c>
    </row>
    <row r="797" spans="1:34">
      <c r="A797" s="5">
        <f t="shared" si="325"/>
        <v>0</v>
      </c>
      <c r="B797" s="5">
        <f t="shared" si="326"/>
        <v>196</v>
      </c>
      <c r="C797" s="5" t="e">
        <f t="shared" si="327"/>
        <v>#N/A</v>
      </c>
      <c r="D797" s="5" t="e">
        <f t="shared" si="328"/>
        <v>#N/A</v>
      </c>
      <c r="E797" s="5">
        <f t="shared" si="329"/>
        <v>0</v>
      </c>
      <c r="F797" s="5" t="e">
        <f t="shared" si="330"/>
        <v>#N/A</v>
      </c>
      <c r="G797" s="5" t="e">
        <f t="shared" si="331"/>
        <v>#N/A</v>
      </c>
      <c r="H797" s="5">
        <f t="shared" si="332"/>
        <v>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9">
        <f>'Match Score and Team Input'!E197</f>
        <v>0</v>
      </c>
      <c r="AB797" s="9">
        <v>196</v>
      </c>
      <c r="AC797" s="9" t="e">
        <f>'Auto Calculation'!O197</f>
        <v>#N/A</v>
      </c>
      <c r="AD797" s="9" t="e">
        <f>'TeleOp Calculation'!O197</f>
        <v>#N/A</v>
      </c>
      <c r="AE797" s="9">
        <f>'Foul Calculation'!O197</f>
        <v>0</v>
      </c>
      <c r="AF797" s="9" t="e">
        <f>'Auto Calculation'!P197</f>
        <v>#N/A</v>
      </c>
      <c r="AG797" s="9" t="e">
        <f>'TeleOp Calculation'!P197</f>
        <v>#N/A</v>
      </c>
      <c r="AH797" s="9">
        <f>'Foul Calculation'!P197</f>
        <v>0</v>
      </c>
    </row>
    <row r="798" spans="1:34">
      <c r="A798" s="5">
        <f t="shared" si="325"/>
        <v>0</v>
      </c>
      <c r="B798" s="5">
        <f t="shared" si="326"/>
        <v>197</v>
      </c>
      <c r="C798" s="5" t="e">
        <f t="shared" si="327"/>
        <v>#N/A</v>
      </c>
      <c r="D798" s="5" t="e">
        <f t="shared" si="328"/>
        <v>#N/A</v>
      </c>
      <c r="E798" s="5">
        <f t="shared" si="329"/>
        <v>0</v>
      </c>
      <c r="F798" s="5" t="e">
        <f t="shared" si="330"/>
        <v>#N/A</v>
      </c>
      <c r="G798" s="5" t="e">
        <f t="shared" si="331"/>
        <v>#N/A</v>
      </c>
      <c r="H798" s="5">
        <f t="shared" si="332"/>
        <v>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9">
        <f>'Match Score and Team Input'!E198</f>
        <v>0</v>
      </c>
      <c r="AB798" s="9">
        <v>197</v>
      </c>
      <c r="AC798" s="9" t="e">
        <f>'Auto Calculation'!O198</f>
        <v>#N/A</v>
      </c>
      <c r="AD798" s="9" t="e">
        <f>'TeleOp Calculation'!O198</f>
        <v>#N/A</v>
      </c>
      <c r="AE798" s="9">
        <f>'Foul Calculation'!O198</f>
        <v>0</v>
      </c>
      <c r="AF798" s="9" t="e">
        <f>'Auto Calculation'!P198</f>
        <v>#N/A</v>
      </c>
      <c r="AG798" s="9" t="e">
        <f>'TeleOp Calculation'!P198</f>
        <v>#N/A</v>
      </c>
      <c r="AH798" s="9">
        <f>'Foul Calculation'!P198</f>
        <v>0</v>
      </c>
    </row>
    <row r="799" spans="1:34">
      <c r="A799" s="5">
        <f t="shared" si="325"/>
        <v>0</v>
      </c>
      <c r="B799" s="5">
        <f t="shared" si="326"/>
        <v>198</v>
      </c>
      <c r="C799" s="5" t="e">
        <f t="shared" si="327"/>
        <v>#N/A</v>
      </c>
      <c r="D799" s="5" t="e">
        <f t="shared" si="328"/>
        <v>#N/A</v>
      </c>
      <c r="E799" s="5">
        <f t="shared" si="329"/>
        <v>0</v>
      </c>
      <c r="F799" s="5" t="e">
        <f t="shared" si="330"/>
        <v>#N/A</v>
      </c>
      <c r="G799" s="5" t="e">
        <f t="shared" si="331"/>
        <v>#N/A</v>
      </c>
      <c r="H799" s="5">
        <f t="shared" si="332"/>
        <v>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9">
        <f>'Match Score and Team Input'!E199</f>
        <v>0</v>
      </c>
      <c r="AB799" s="9">
        <v>198</v>
      </c>
      <c r="AC799" s="9" t="e">
        <f>'Auto Calculation'!O199</f>
        <v>#N/A</v>
      </c>
      <c r="AD799" s="9" t="e">
        <f>'TeleOp Calculation'!O199</f>
        <v>#N/A</v>
      </c>
      <c r="AE799" s="9">
        <f>'Foul Calculation'!O199</f>
        <v>0</v>
      </c>
      <c r="AF799" s="9" t="e">
        <f>'Auto Calculation'!P199</f>
        <v>#N/A</v>
      </c>
      <c r="AG799" s="9" t="e">
        <f>'TeleOp Calculation'!P199</f>
        <v>#N/A</v>
      </c>
      <c r="AH799" s="9">
        <f>'Foul Calculation'!P199</f>
        <v>0</v>
      </c>
    </row>
    <row r="800" spans="1:34">
      <c r="A800" s="5">
        <f t="shared" si="325"/>
        <v>0</v>
      </c>
      <c r="B800" s="5">
        <f t="shared" si="326"/>
        <v>199</v>
      </c>
      <c r="C800" s="5" t="e">
        <f t="shared" si="327"/>
        <v>#N/A</v>
      </c>
      <c r="D800" s="5" t="e">
        <f t="shared" si="328"/>
        <v>#N/A</v>
      </c>
      <c r="E800" s="5">
        <f t="shared" si="329"/>
        <v>0</v>
      </c>
      <c r="F800" s="5" t="e">
        <f t="shared" si="330"/>
        <v>#N/A</v>
      </c>
      <c r="G800" s="5" t="e">
        <f t="shared" si="331"/>
        <v>#N/A</v>
      </c>
      <c r="H800" s="5">
        <f t="shared" si="332"/>
        <v>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9">
        <f>'Match Score and Team Input'!E200</f>
        <v>0</v>
      </c>
      <c r="AB800" s="9">
        <v>199</v>
      </c>
      <c r="AC800" s="9" t="e">
        <f>'Auto Calculation'!O200</f>
        <v>#N/A</v>
      </c>
      <c r="AD800" s="9" t="e">
        <f>'TeleOp Calculation'!O200</f>
        <v>#N/A</v>
      </c>
      <c r="AE800" s="9">
        <f>'Foul Calculation'!O200</f>
        <v>0</v>
      </c>
      <c r="AF800" s="9" t="e">
        <f>'Auto Calculation'!P200</f>
        <v>#N/A</v>
      </c>
      <c r="AG800" s="9" t="e">
        <f>'TeleOp Calculation'!P200</f>
        <v>#N/A</v>
      </c>
      <c r="AH800" s="9">
        <f>'Foul Calculation'!P200</f>
        <v>0</v>
      </c>
    </row>
    <row r="801" spans="1:34">
      <c r="A801" s="5">
        <f t="shared" si="325"/>
        <v>0</v>
      </c>
      <c r="B801" s="5">
        <f t="shared" si="326"/>
        <v>200</v>
      </c>
      <c r="C801" s="5" t="e">
        <f t="shared" si="327"/>
        <v>#N/A</v>
      </c>
      <c r="D801" s="5" t="e">
        <f t="shared" si="328"/>
        <v>#N/A</v>
      </c>
      <c r="E801" s="5">
        <f t="shared" si="329"/>
        <v>0</v>
      </c>
      <c r="F801" s="5" t="e">
        <f t="shared" si="330"/>
        <v>#N/A</v>
      </c>
      <c r="G801" s="5" t="e">
        <f t="shared" si="331"/>
        <v>#N/A</v>
      </c>
      <c r="H801" s="5">
        <f t="shared" si="332"/>
        <v>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9">
        <f>'Match Score and Team Input'!E201</f>
        <v>0</v>
      </c>
      <c r="AB801" s="9">
        <v>200</v>
      </c>
      <c r="AC801" s="9" t="e">
        <f>'Auto Calculation'!O201</f>
        <v>#N/A</v>
      </c>
      <c r="AD801" s="9" t="e">
        <f>'TeleOp Calculation'!O201</f>
        <v>#N/A</v>
      </c>
      <c r="AE801" s="9">
        <f>'Foul Calculation'!O201</f>
        <v>0</v>
      </c>
      <c r="AF801" s="9" t="e">
        <f>'Auto Calculation'!P201</f>
        <v>#N/A</v>
      </c>
      <c r="AG801" s="9" t="e">
        <f>'TeleOp Calculation'!P201</f>
        <v>#N/A</v>
      </c>
      <c r="AH801" s="9">
        <f>'Foul Calculation'!P201</f>
        <v>0</v>
      </c>
    </row>
    <row r="802" spans="1:34">
      <c r="A802" s="5">
        <f t="shared" si="325"/>
        <v>4488</v>
      </c>
      <c r="B802" s="5">
        <f t="shared" si="326"/>
        <v>1</v>
      </c>
      <c r="C802" s="5">
        <f t="shared" si="327"/>
        <v>-14.150326797385617</v>
      </c>
      <c r="D802" s="5">
        <f t="shared" si="328"/>
        <v>37.81808278867102</v>
      </c>
      <c r="E802" s="5">
        <f t="shared" si="329"/>
        <v>0</v>
      </c>
      <c r="F802" s="5">
        <f t="shared" si="330"/>
        <v>-6.8518518518518547</v>
      </c>
      <c r="G802" s="5">
        <f t="shared" si="331"/>
        <v>-31.296296296296305</v>
      </c>
      <c r="H802" s="5">
        <f t="shared" si="332"/>
        <v>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9">
        <f>'Match Score and Team Input'!F2</f>
        <v>4488</v>
      </c>
      <c r="AB802" s="9">
        <v>1</v>
      </c>
      <c r="AC802" s="9">
        <f t="shared" ref="AC802:AH811" si="333">AC602</f>
        <v>-14.150326797385617</v>
      </c>
      <c r="AD802" s="9">
        <f t="shared" si="333"/>
        <v>37.81808278867102</v>
      </c>
      <c r="AE802" s="9">
        <f t="shared" si="333"/>
        <v>0</v>
      </c>
      <c r="AF802" s="9">
        <f t="shared" si="333"/>
        <v>-6.8518518518518547</v>
      </c>
      <c r="AG802" s="9">
        <f t="shared" si="333"/>
        <v>-31.296296296296305</v>
      </c>
      <c r="AH802" s="9">
        <f t="shared" si="333"/>
        <v>0</v>
      </c>
    </row>
    <row r="803" spans="1:34">
      <c r="A803" s="5">
        <f t="shared" si="325"/>
        <v>61</v>
      </c>
      <c r="B803" s="5">
        <f t="shared" si="326"/>
        <v>2</v>
      </c>
      <c r="C803" s="5">
        <f t="shared" si="327"/>
        <v>5.8496732026143832</v>
      </c>
      <c r="D803" s="5">
        <f t="shared" si="328"/>
        <v>46.81808278867102</v>
      </c>
      <c r="E803" s="5">
        <f t="shared" si="329"/>
        <v>0</v>
      </c>
      <c r="F803" s="5">
        <f t="shared" si="330"/>
        <v>-6.8518518518518547</v>
      </c>
      <c r="G803" s="5">
        <f t="shared" si="331"/>
        <v>-1.2962962962963047</v>
      </c>
      <c r="H803" s="5">
        <f t="shared" si="332"/>
        <v>90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9">
        <f>'Match Score and Team Input'!L3</f>
        <v>61</v>
      </c>
      <c r="AB803" s="9">
        <v>2</v>
      </c>
      <c r="AC803" s="9">
        <f t="shared" si="333"/>
        <v>5.8496732026143832</v>
      </c>
      <c r="AD803" s="9">
        <f t="shared" si="333"/>
        <v>46.81808278867102</v>
      </c>
      <c r="AE803" s="9">
        <f t="shared" si="333"/>
        <v>0</v>
      </c>
      <c r="AF803" s="9">
        <f t="shared" si="333"/>
        <v>-6.8518518518518547</v>
      </c>
      <c r="AG803" s="9">
        <f t="shared" si="333"/>
        <v>-1.2962962962963047</v>
      </c>
      <c r="AH803" s="9">
        <f t="shared" si="333"/>
        <v>90</v>
      </c>
    </row>
    <row r="804" spans="1:34">
      <c r="A804" s="5">
        <f t="shared" si="325"/>
        <v>4488</v>
      </c>
      <c r="B804" s="5">
        <f t="shared" si="326"/>
        <v>3</v>
      </c>
      <c r="C804" s="5">
        <f t="shared" si="327"/>
        <v>26.996732026143789</v>
      </c>
      <c r="D804" s="5">
        <f t="shared" si="328"/>
        <v>61.419389978213502</v>
      </c>
      <c r="E804" s="5">
        <f t="shared" si="329"/>
        <v>0</v>
      </c>
      <c r="F804" s="5">
        <f t="shared" si="330"/>
        <v>-6.8518518518518547</v>
      </c>
      <c r="G804" s="5">
        <f t="shared" si="331"/>
        <v>-81.296296296296305</v>
      </c>
      <c r="H804" s="5">
        <f t="shared" si="332"/>
        <v>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9">
        <f>'Match Score and Team Input'!F4</f>
        <v>4488</v>
      </c>
      <c r="AB804" s="9">
        <v>3</v>
      </c>
      <c r="AC804" s="9">
        <f t="shared" si="333"/>
        <v>26.996732026143789</v>
      </c>
      <c r="AD804" s="9">
        <f t="shared" si="333"/>
        <v>61.419389978213502</v>
      </c>
      <c r="AE804" s="9">
        <f t="shared" si="333"/>
        <v>0</v>
      </c>
      <c r="AF804" s="9">
        <f t="shared" si="333"/>
        <v>-6.8518518518518547</v>
      </c>
      <c r="AG804" s="9">
        <f t="shared" si="333"/>
        <v>-81.296296296296305</v>
      </c>
      <c r="AH804" s="9">
        <f t="shared" si="333"/>
        <v>0</v>
      </c>
    </row>
    <row r="805" spans="1:34">
      <c r="A805" s="5">
        <f t="shared" si="325"/>
        <v>92</v>
      </c>
      <c r="B805" s="5">
        <f t="shared" si="326"/>
        <v>4</v>
      </c>
      <c r="C805" s="5">
        <f t="shared" si="327"/>
        <v>-14.602106227106233</v>
      </c>
      <c r="D805" s="5">
        <f t="shared" si="328"/>
        <v>9.0979853479853432</v>
      </c>
      <c r="E805" s="5">
        <f t="shared" si="329"/>
        <v>0</v>
      </c>
      <c r="F805" s="5">
        <f t="shared" si="330"/>
        <v>-13.003267973856211</v>
      </c>
      <c r="G805" s="5">
        <f t="shared" si="331"/>
        <v>-37.580610021786498</v>
      </c>
      <c r="H805" s="5">
        <f t="shared" si="332"/>
        <v>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9">
        <f>'Match Score and Team Input'!L5</f>
        <v>92</v>
      </c>
      <c r="AB805" s="9">
        <v>4</v>
      </c>
      <c r="AC805" s="9">
        <f t="shared" si="333"/>
        <v>-14.602106227106233</v>
      </c>
      <c r="AD805" s="9">
        <f t="shared" si="333"/>
        <v>9.0979853479853432</v>
      </c>
      <c r="AE805" s="9">
        <f t="shared" si="333"/>
        <v>0</v>
      </c>
      <c r="AF805" s="9">
        <f t="shared" si="333"/>
        <v>-13.003267973856211</v>
      </c>
      <c r="AG805" s="9">
        <f t="shared" si="333"/>
        <v>-37.580610021786498</v>
      </c>
      <c r="AH805" s="9">
        <f t="shared" si="333"/>
        <v>0</v>
      </c>
    </row>
    <row r="806" spans="1:34">
      <c r="A806" s="5">
        <f t="shared" si="325"/>
        <v>494</v>
      </c>
      <c r="B806" s="5">
        <f t="shared" si="326"/>
        <v>5</v>
      </c>
      <c r="C806" s="5">
        <f t="shared" si="327"/>
        <v>20.397893772893767</v>
      </c>
      <c r="D806" s="5">
        <f t="shared" si="328"/>
        <v>-3.9020146520146568</v>
      </c>
      <c r="E806" s="5">
        <f t="shared" si="329"/>
        <v>0</v>
      </c>
      <c r="F806" s="5">
        <f t="shared" si="330"/>
        <v>-13.003267973856211</v>
      </c>
      <c r="G806" s="5">
        <f t="shared" si="331"/>
        <v>12.419389978213502</v>
      </c>
      <c r="H806" s="5">
        <f t="shared" si="332"/>
        <v>50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9">
        <f>'Match Score and Team Input'!F6</f>
        <v>494</v>
      </c>
      <c r="AB806" s="9">
        <v>5</v>
      </c>
      <c r="AC806" s="9">
        <f t="shared" si="333"/>
        <v>20.397893772893767</v>
      </c>
      <c r="AD806" s="9">
        <f t="shared" si="333"/>
        <v>-3.9020146520146568</v>
      </c>
      <c r="AE806" s="9">
        <f t="shared" si="333"/>
        <v>0</v>
      </c>
      <c r="AF806" s="9">
        <f t="shared" si="333"/>
        <v>-13.003267973856211</v>
      </c>
      <c r="AG806" s="9">
        <f t="shared" si="333"/>
        <v>12.419389978213502</v>
      </c>
      <c r="AH806" s="9">
        <f t="shared" si="333"/>
        <v>50</v>
      </c>
    </row>
    <row r="807" spans="1:34">
      <c r="A807" s="5">
        <f t="shared" si="325"/>
        <v>67</v>
      </c>
      <c r="B807" s="5">
        <f t="shared" si="326"/>
        <v>6</v>
      </c>
      <c r="C807" s="5">
        <f t="shared" si="327"/>
        <v>13.148148148148145</v>
      </c>
      <c r="D807" s="5">
        <f t="shared" si="328"/>
        <v>8.7037037037036953</v>
      </c>
      <c r="E807" s="5">
        <f t="shared" si="329"/>
        <v>50</v>
      </c>
      <c r="F807" s="5">
        <f t="shared" si="330"/>
        <v>19.439393939393945</v>
      </c>
      <c r="G807" s="5">
        <f t="shared" si="331"/>
        <v>58.850649350649348</v>
      </c>
      <c r="H807" s="5">
        <f t="shared" si="332"/>
        <v>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9">
        <f>'Match Score and Team Input'!F7</f>
        <v>67</v>
      </c>
      <c r="AB807" s="9">
        <v>6</v>
      </c>
      <c r="AC807" s="9">
        <f t="shared" si="333"/>
        <v>13.148148148148145</v>
      </c>
      <c r="AD807" s="9">
        <f t="shared" si="333"/>
        <v>8.7037037037036953</v>
      </c>
      <c r="AE807" s="9">
        <f t="shared" si="333"/>
        <v>50</v>
      </c>
      <c r="AF807" s="9">
        <f t="shared" si="333"/>
        <v>19.439393939393945</v>
      </c>
      <c r="AG807" s="9">
        <f t="shared" si="333"/>
        <v>58.850649350649348</v>
      </c>
      <c r="AH807" s="9">
        <f t="shared" si="333"/>
        <v>0</v>
      </c>
    </row>
    <row r="808" spans="1:34">
      <c r="A808" s="5">
        <f t="shared" si="325"/>
        <v>1310</v>
      </c>
      <c r="B808" s="5">
        <f t="shared" si="326"/>
        <v>7</v>
      </c>
      <c r="C808" s="5">
        <f t="shared" si="327"/>
        <v>9.3264652014651972</v>
      </c>
      <c r="D808" s="5">
        <f t="shared" si="328"/>
        <v>15.383699633699635</v>
      </c>
      <c r="E808" s="5">
        <f t="shared" si="329"/>
        <v>0</v>
      </c>
      <c r="F808" s="5">
        <f t="shared" si="330"/>
        <v>-13.003267973856211</v>
      </c>
      <c r="G808" s="5">
        <f t="shared" si="331"/>
        <v>-28.580610021786498</v>
      </c>
      <c r="H808" s="5">
        <f t="shared" si="332"/>
        <v>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9">
        <f>'Match Score and Team Input'!F8</f>
        <v>1310</v>
      </c>
      <c r="AB808" s="9">
        <v>7</v>
      </c>
      <c r="AC808" s="9">
        <f t="shared" si="333"/>
        <v>9.3264652014651972</v>
      </c>
      <c r="AD808" s="9">
        <f t="shared" si="333"/>
        <v>15.383699633699635</v>
      </c>
      <c r="AE808" s="9">
        <f t="shared" si="333"/>
        <v>0</v>
      </c>
      <c r="AF808" s="9">
        <f t="shared" si="333"/>
        <v>-13.003267973856211</v>
      </c>
      <c r="AG808" s="9">
        <f t="shared" si="333"/>
        <v>-28.580610021786498</v>
      </c>
      <c r="AH808" s="9">
        <f t="shared" si="333"/>
        <v>0</v>
      </c>
    </row>
    <row r="809" spans="1:34">
      <c r="A809" s="5">
        <f t="shared" si="325"/>
        <v>67</v>
      </c>
      <c r="B809" s="5">
        <f t="shared" si="326"/>
        <v>8</v>
      </c>
      <c r="C809" s="5">
        <f t="shared" si="327"/>
        <v>-6.8518518518518547</v>
      </c>
      <c r="D809" s="5">
        <f t="shared" si="328"/>
        <v>-21.296296296296305</v>
      </c>
      <c r="E809" s="5">
        <f t="shared" si="329"/>
        <v>0</v>
      </c>
      <c r="F809" s="5">
        <f t="shared" si="330"/>
        <v>19.628205128205131</v>
      </c>
      <c r="G809" s="5">
        <f t="shared" si="331"/>
        <v>19.214285714285722</v>
      </c>
      <c r="H809" s="5">
        <f t="shared" si="332"/>
        <v>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9">
        <f>'Match Score and Team Input'!F9</f>
        <v>67</v>
      </c>
      <c r="AB809" s="9">
        <v>8</v>
      </c>
      <c r="AC809" s="9">
        <f t="shared" si="333"/>
        <v>-6.8518518518518547</v>
      </c>
      <c r="AD809" s="9">
        <f t="shared" si="333"/>
        <v>-21.296296296296305</v>
      </c>
      <c r="AE809" s="9">
        <f t="shared" si="333"/>
        <v>0</v>
      </c>
      <c r="AF809" s="9">
        <f t="shared" si="333"/>
        <v>19.628205128205131</v>
      </c>
      <c r="AG809" s="9">
        <f t="shared" si="333"/>
        <v>19.214285714285722</v>
      </c>
      <c r="AH809" s="9">
        <f t="shared" si="333"/>
        <v>0</v>
      </c>
    </row>
    <row r="810" spans="1:34">
      <c r="A810" s="5">
        <f t="shared" si="325"/>
        <v>70</v>
      </c>
      <c r="B810" s="5">
        <f t="shared" si="326"/>
        <v>9</v>
      </c>
      <c r="C810" s="5">
        <f t="shared" si="327"/>
        <v>-18.644688644688642</v>
      </c>
      <c r="D810" s="5">
        <f t="shared" si="328"/>
        <v>33.525641025641022</v>
      </c>
      <c r="E810" s="5">
        <f t="shared" si="329"/>
        <v>20</v>
      </c>
      <c r="F810" s="5">
        <f t="shared" si="330"/>
        <v>-10.673534798534803</v>
      </c>
      <c r="G810" s="5">
        <f t="shared" si="331"/>
        <v>35.383699633699635</v>
      </c>
      <c r="H810" s="5">
        <f t="shared" si="332"/>
        <v>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9">
        <f>'Match Score and Team Input'!F10</f>
        <v>70</v>
      </c>
      <c r="AB810" s="9">
        <v>9</v>
      </c>
      <c r="AC810" s="9">
        <f t="shared" si="333"/>
        <v>-18.644688644688642</v>
      </c>
      <c r="AD810" s="9">
        <f t="shared" si="333"/>
        <v>33.525641025641022</v>
      </c>
      <c r="AE810" s="9">
        <f t="shared" si="333"/>
        <v>20</v>
      </c>
      <c r="AF810" s="9">
        <f t="shared" si="333"/>
        <v>-10.673534798534803</v>
      </c>
      <c r="AG810" s="9">
        <f t="shared" si="333"/>
        <v>35.383699633699635</v>
      </c>
      <c r="AH810" s="9">
        <f t="shared" si="333"/>
        <v>0</v>
      </c>
    </row>
    <row r="811" spans="1:34">
      <c r="A811" s="5">
        <f t="shared" si="325"/>
        <v>1023</v>
      </c>
      <c r="B811" s="5">
        <f t="shared" si="326"/>
        <v>10</v>
      </c>
      <c r="C811" s="5">
        <f t="shared" si="327"/>
        <v>-10.805555555555557</v>
      </c>
      <c r="D811" s="5">
        <f t="shared" si="328"/>
        <v>2.5277777777777857</v>
      </c>
      <c r="E811" s="5">
        <f t="shared" si="329"/>
        <v>50</v>
      </c>
      <c r="F811" s="5">
        <f t="shared" si="330"/>
        <v>7.5359477124183059</v>
      </c>
      <c r="G811" s="5">
        <f t="shared" si="331"/>
        <v>-22.75054466230938</v>
      </c>
      <c r="H811" s="5">
        <f t="shared" si="332"/>
        <v>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9">
        <f>'Match Score and Team Input'!F11</f>
        <v>1023</v>
      </c>
      <c r="AB811" s="9">
        <v>10</v>
      </c>
      <c r="AC811" s="9">
        <f t="shared" si="333"/>
        <v>-10.805555555555557</v>
      </c>
      <c r="AD811" s="9">
        <f t="shared" si="333"/>
        <v>2.5277777777777857</v>
      </c>
      <c r="AE811" s="9">
        <f t="shared" si="333"/>
        <v>50</v>
      </c>
      <c r="AF811" s="9">
        <f t="shared" si="333"/>
        <v>7.5359477124183059</v>
      </c>
      <c r="AG811" s="9">
        <f t="shared" si="333"/>
        <v>-22.75054466230938</v>
      </c>
      <c r="AH811" s="9">
        <f t="shared" si="333"/>
        <v>0</v>
      </c>
    </row>
    <row r="812" spans="1:34">
      <c r="A812" s="5">
        <f t="shared" si="325"/>
        <v>67</v>
      </c>
      <c r="B812" s="5">
        <f t="shared" si="326"/>
        <v>11</v>
      </c>
      <c r="C812" s="5">
        <f t="shared" si="327"/>
        <v>-6.8518518518518547</v>
      </c>
      <c r="D812" s="5">
        <f t="shared" si="328"/>
        <v>-11.296296296296305</v>
      </c>
      <c r="E812" s="5">
        <f t="shared" si="329"/>
        <v>0</v>
      </c>
      <c r="F812" s="5">
        <f t="shared" si="330"/>
        <v>4.6573426573426531</v>
      </c>
      <c r="G812" s="5">
        <f t="shared" si="331"/>
        <v>-29.960372960372951</v>
      </c>
      <c r="H812" s="5">
        <f t="shared" si="332"/>
        <v>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9">
        <f>'Match Score and Team Input'!F12</f>
        <v>67</v>
      </c>
      <c r="AB812" s="9">
        <v>11</v>
      </c>
      <c r="AC812" s="9">
        <f t="shared" ref="AC812:AH821" si="334">AC612</f>
        <v>-6.8518518518518547</v>
      </c>
      <c r="AD812" s="9">
        <f t="shared" si="334"/>
        <v>-11.296296296296305</v>
      </c>
      <c r="AE812" s="9">
        <f t="shared" si="334"/>
        <v>0</v>
      </c>
      <c r="AF812" s="9">
        <f t="shared" si="334"/>
        <v>4.6573426573426531</v>
      </c>
      <c r="AG812" s="9">
        <f t="shared" si="334"/>
        <v>-29.960372960372951</v>
      </c>
      <c r="AH812" s="9">
        <f t="shared" si="334"/>
        <v>0</v>
      </c>
    </row>
    <row r="813" spans="1:34">
      <c r="A813" s="5">
        <f t="shared" si="325"/>
        <v>70</v>
      </c>
      <c r="B813" s="5">
        <f t="shared" si="326"/>
        <v>12</v>
      </c>
      <c r="C813" s="5">
        <f t="shared" si="327"/>
        <v>-18.644688644688642</v>
      </c>
      <c r="D813" s="5">
        <f t="shared" si="328"/>
        <v>-25.474358974358978</v>
      </c>
      <c r="E813" s="5">
        <f t="shared" si="329"/>
        <v>0</v>
      </c>
      <c r="F813" s="5">
        <f t="shared" si="330"/>
        <v>8.4583333333333286</v>
      </c>
      <c r="G813" s="5">
        <f t="shared" si="331"/>
        <v>21.154761904761898</v>
      </c>
      <c r="H813" s="5">
        <f t="shared" si="332"/>
        <v>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9">
        <f>'Match Score and Team Input'!F13</f>
        <v>70</v>
      </c>
      <c r="AB813" s="9">
        <v>12</v>
      </c>
      <c r="AC813" s="9">
        <f t="shared" si="334"/>
        <v>-18.644688644688642</v>
      </c>
      <c r="AD813" s="9">
        <f t="shared" si="334"/>
        <v>-25.474358974358978</v>
      </c>
      <c r="AE813" s="9">
        <f t="shared" si="334"/>
        <v>0</v>
      </c>
      <c r="AF813" s="9">
        <f t="shared" si="334"/>
        <v>8.4583333333333286</v>
      </c>
      <c r="AG813" s="9">
        <f t="shared" si="334"/>
        <v>21.154761904761898</v>
      </c>
      <c r="AH813" s="9">
        <f t="shared" si="334"/>
        <v>0</v>
      </c>
    </row>
    <row r="814" spans="1:34">
      <c r="A814" s="5">
        <f t="shared" si="325"/>
        <v>1023</v>
      </c>
      <c r="B814" s="5">
        <f t="shared" si="326"/>
        <v>13</v>
      </c>
      <c r="C814" s="5">
        <f t="shared" si="327"/>
        <v>-5.8055555555555571</v>
      </c>
      <c r="D814" s="5">
        <f t="shared" si="328"/>
        <v>20.527777777777786</v>
      </c>
      <c r="E814" s="5">
        <f t="shared" si="329"/>
        <v>0</v>
      </c>
      <c r="F814" s="5">
        <f t="shared" si="330"/>
        <v>6.9967320261437891</v>
      </c>
      <c r="G814" s="5">
        <f t="shared" si="331"/>
        <v>31.419389978213502</v>
      </c>
      <c r="H814" s="5">
        <f t="shared" si="332"/>
        <v>0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9">
        <f>'Match Score and Team Input'!F14</f>
        <v>1023</v>
      </c>
      <c r="AB814" s="9">
        <v>13</v>
      </c>
      <c r="AC814" s="9">
        <f t="shared" si="334"/>
        <v>-5.8055555555555571</v>
      </c>
      <c r="AD814" s="9">
        <f t="shared" si="334"/>
        <v>20.527777777777786</v>
      </c>
      <c r="AE814" s="9">
        <f t="shared" si="334"/>
        <v>0</v>
      </c>
      <c r="AF814" s="9">
        <f t="shared" si="334"/>
        <v>6.9967320261437891</v>
      </c>
      <c r="AG814" s="9">
        <f t="shared" si="334"/>
        <v>31.419389978213502</v>
      </c>
      <c r="AH814" s="9">
        <f t="shared" si="334"/>
        <v>0</v>
      </c>
    </row>
    <row r="815" spans="1:34">
      <c r="A815" s="5">
        <f t="shared" si="325"/>
        <v>67</v>
      </c>
      <c r="B815" s="5">
        <f t="shared" si="326"/>
        <v>14</v>
      </c>
      <c r="C815" s="5">
        <f t="shared" si="327"/>
        <v>-6.8518518518518547</v>
      </c>
      <c r="D815" s="5">
        <f t="shared" si="328"/>
        <v>67.703703703703695</v>
      </c>
      <c r="E815" s="5">
        <f t="shared" si="329"/>
        <v>0</v>
      </c>
      <c r="F815" s="5">
        <f t="shared" si="330"/>
        <v>15.106837606837608</v>
      </c>
      <c r="G815" s="5">
        <f t="shared" si="331"/>
        <v>40.309829059829056</v>
      </c>
      <c r="H815" s="5">
        <f t="shared" si="332"/>
        <v>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9">
        <f>'Match Score and Team Input'!F15</f>
        <v>67</v>
      </c>
      <c r="AB815" s="9">
        <v>14</v>
      </c>
      <c r="AC815" s="9">
        <f t="shared" si="334"/>
        <v>-6.8518518518518547</v>
      </c>
      <c r="AD815" s="9">
        <f t="shared" si="334"/>
        <v>67.703703703703695</v>
      </c>
      <c r="AE815" s="9">
        <f t="shared" si="334"/>
        <v>0</v>
      </c>
      <c r="AF815" s="9">
        <f t="shared" si="334"/>
        <v>15.106837606837608</v>
      </c>
      <c r="AG815" s="9">
        <f t="shared" si="334"/>
        <v>40.309829059829056</v>
      </c>
      <c r="AH815" s="9">
        <f t="shared" si="334"/>
        <v>0</v>
      </c>
    </row>
    <row r="816" spans="1:34">
      <c r="A816" s="5">
        <f t="shared" si="325"/>
        <v>1717</v>
      </c>
      <c r="B816" s="5">
        <f t="shared" si="326"/>
        <v>15</v>
      </c>
      <c r="C816" s="5">
        <f t="shared" si="327"/>
        <v>-16.222222222222229</v>
      </c>
      <c r="D816" s="5">
        <f t="shared" si="328"/>
        <v>-30.777777777777771</v>
      </c>
      <c r="E816" s="5">
        <f t="shared" si="329"/>
        <v>20</v>
      </c>
      <c r="F816" s="5">
        <f t="shared" si="330"/>
        <v>-15.371794871794869</v>
      </c>
      <c r="G816" s="5">
        <f t="shared" si="331"/>
        <v>0.21428571428572241</v>
      </c>
      <c r="H816" s="5">
        <f t="shared" si="332"/>
        <v>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9">
        <f>'Match Score and Team Input'!F16</f>
        <v>1717</v>
      </c>
      <c r="AB816" s="9">
        <v>15</v>
      </c>
      <c r="AC816" s="9">
        <f t="shared" si="334"/>
        <v>-16.222222222222229</v>
      </c>
      <c r="AD816" s="9">
        <f t="shared" si="334"/>
        <v>-30.777777777777771</v>
      </c>
      <c r="AE816" s="9">
        <f t="shared" si="334"/>
        <v>20</v>
      </c>
      <c r="AF816" s="9">
        <f t="shared" si="334"/>
        <v>-15.371794871794869</v>
      </c>
      <c r="AG816" s="9">
        <f t="shared" si="334"/>
        <v>0.21428571428572241</v>
      </c>
      <c r="AH816" s="9">
        <f t="shared" si="334"/>
        <v>0</v>
      </c>
    </row>
    <row r="817" spans="1:34">
      <c r="A817" s="5">
        <f t="shared" si="325"/>
        <v>70</v>
      </c>
      <c r="B817" s="5">
        <f t="shared" si="326"/>
        <v>16</v>
      </c>
      <c r="C817" s="5">
        <f t="shared" si="327"/>
        <v>10.355311355311358</v>
      </c>
      <c r="D817" s="5">
        <f t="shared" si="328"/>
        <v>-25.474358974358978</v>
      </c>
      <c r="E817" s="5">
        <f t="shared" si="329"/>
        <v>0</v>
      </c>
      <c r="F817" s="5">
        <f t="shared" si="330"/>
        <v>-11.541666666666671</v>
      </c>
      <c r="G817" s="5">
        <f t="shared" si="331"/>
        <v>-18.845238095238102</v>
      </c>
      <c r="H817" s="5">
        <f t="shared" si="332"/>
        <v>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9">
        <f>'Match Score and Team Input'!F17</f>
        <v>70</v>
      </c>
      <c r="AB817" s="9">
        <v>16</v>
      </c>
      <c r="AC817" s="9">
        <f t="shared" si="334"/>
        <v>10.355311355311358</v>
      </c>
      <c r="AD817" s="9">
        <f t="shared" si="334"/>
        <v>-25.474358974358978</v>
      </c>
      <c r="AE817" s="9">
        <f t="shared" si="334"/>
        <v>0</v>
      </c>
      <c r="AF817" s="9">
        <f t="shared" si="334"/>
        <v>-11.541666666666671</v>
      </c>
      <c r="AG817" s="9">
        <f t="shared" si="334"/>
        <v>-18.845238095238102</v>
      </c>
      <c r="AH817" s="9">
        <f t="shared" si="334"/>
        <v>0</v>
      </c>
    </row>
    <row r="818" spans="1:34">
      <c r="A818" s="5">
        <f t="shared" si="325"/>
        <v>1023</v>
      </c>
      <c r="B818" s="5">
        <f t="shared" si="326"/>
        <v>17</v>
      </c>
      <c r="C818" s="5">
        <f t="shared" si="327"/>
        <v>-5.8055555555555571</v>
      </c>
      <c r="D818" s="5">
        <f t="shared" si="328"/>
        <v>13.527777777777786</v>
      </c>
      <c r="E818" s="5">
        <f t="shared" si="329"/>
        <v>0</v>
      </c>
      <c r="F818" s="5">
        <f t="shared" si="330"/>
        <v>-18.003267973856211</v>
      </c>
      <c r="G818" s="5">
        <f t="shared" si="331"/>
        <v>-36.580610021786498</v>
      </c>
      <c r="H818" s="5">
        <f t="shared" si="332"/>
        <v>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9">
        <f>'Match Score and Team Input'!F18</f>
        <v>1023</v>
      </c>
      <c r="AB818" s="9">
        <v>17</v>
      </c>
      <c r="AC818" s="9">
        <f t="shared" si="334"/>
        <v>-5.8055555555555571</v>
      </c>
      <c r="AD818" s="9">
        <f t="shared" si="334"/>
        <v>13.527777777777786</v>
      </c>
      <c r="AE818" s="9">
        <f t="shared" si="334"/>
        <v>0</v>
      </c>
      <c r="AF818" s="9">
        <f t="shared" si="334"/>
        <v>-18.003267973856211</v>
      </c>
      <c r="AG818" s="9">
        <f t="shared" si="334"/>
        <v>-36.580610021786498</v>
      </c>
      <c r="AH818" s="9">
        <f t="shared" si="334"/>
        <v>0</v>
      </c>
    </row>
    <row r="819" spans="1:34">
      <c r="A819" s="5">
        <f t="shared" si="325"/>
        <v>67</v>
      </c>
      <c r="B819" s="5">
        <f t="shared" si="326"/>
        <v>18</v>
      </c>
      <c r="C819" s="5">
        <f t="shared" si="327"/>
        <v>-6.8518518518518547</v>
      </c>
      <c r="D819" s="5">
        <f t="shared" si="328"/>
        <v>26.703703703703695</v>
      </c>
      <c r="E819" s="5">
        <f t="shared" si="329"/>
        <v>50</v>
      </c>
      <c r="F819" s="5">
        <f t="shared" si="330"/>
        <v>-4.8931623931623918</v>
      </c>
      <c r="G819" s="5">
        <f t="shared" si="331"/>
        <v>29.309829059829056</v>
      </c>
      <c r="H819" s="5">
        <f t="shared" si="332"/>
        <v>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9">
        <f>'Match Score and Team Input'!F19</f>
        <v>67</v>
      </c>
      <c r="AB819" s="9">
        <v>18</v>
      </c>
      <c r="AC819" s="9">
        <f t="shared" si="334"/>
        <v>-6.8518518518518547</v>
      </c>
      <c r="AD819" s="9">
        <f t="shared" si="334"/>
        <v>26.703703703703695</v>
      </c>
      <c r="AE819" s="9">
        <f t="shared" si="334"/>
        <v>50</v>
      </c>
      <c r="AF819" s="9">
        <f t="shared" si="334"/>
        <v>-4.8931623931623918</v>
      </c>
      <c r="AG819" s="9">
        <f t="shared" si="334"/>
        <v>29.309829059829056</v>
      </c>
      <c r="AH819" s="9">
        <f t="shared" si="334"/>
        <v>0</v>
      </c>
    </row>
    <row r="820" spans="1:34">
      <c r="A820" s="5">
        <f t="shared" si="325"/>
        <v>1717</v>
      </c>
      <c r="B820" s="5">
        <f t="shared" si="326"/>
        <v>19</v>
      </c>
      <c r="C820" s="5">
        <f t="shared" si="327"/>
        <v>3.7777777777777715</v>
      </c>
      <c r="D820" s="5">
        <f t="shared" si="328"/>
        <v>-2.7777777777777715</v>
      </c>
      <c r="E820" s="5">
        <f t="shared" si="329"/>
        <v>50</v>
      </c>
      <c r="F820" s="5">
        <f t="shared" si="330"/>
        <v>-15.371794871794869</v>
      </c>
      <c r="G820" s="5">
        <f t="shared" si="331"/>
        <v>9.2142857142857224</v>
      </c>
      <c r="H820" s="5">
        <f t="shared" si="332"/>
        <v>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9">
        <f>'Match Score and Team Input'!F20</f>
        <v>1717</v>
      </c>
      <c r="AB820" s="9">
        <v>19</v>
      </c>
      <c r="AC820" s="9">
        <f t="shared" si="334"/>
        <v>3.7777777777777715</v>
      </c>
      <c r="AD820" s="9">
        <f t="shared" si="334"/>
        <v>-2.7777777777777715</v>
      </c>
      <c r="AE820" s="9">
        <f t="shared" si="334"/>
        <v>50</v>
      </c>
      <c r="AF820" s="9">
        <f t="shared" si="334"/>
        <v>-15.371794871794869</v>
      </c>
      <c r="AG820" s="9">
        <f t="shared" si="334"/>
        <v>9.2142857142857224</v>
      </c>
      <c r="AH820" s="9">
        <f t="shared" si="334"/>
        <v>0</v>
      </c>
    </row>
    <row r="821" spans="1:34">
      <c r="A821" s="5">
        <f t="shared" si="325"/>
        <v>148</v>
      </c>
      <c r="B821" s="5">
        <f t="shared" si="326"/>
        <v>20</v>
      </c>
      <c r="C821" s="5">
        <f t="shared" si="327"/>
        <v>-18.571428571428569</v>
      </c>
      <c r="D821" s="5">
        <f t="shared" si="328"/>
        <v>-11.704761904761909</v>
      </c>
      <c r="E821" s="5">
        <f t="shared" si="329"/>
        <v>0</v>
      </c>
      <c r="F821" s="5">
        <f t="shared" si="330"/>
        <v>40.221717171717174</v>
      </c>
      <c r="G821" s="5">
        <f t="shared" si="331"/>
        <v>38.472727272727269</v>
      </c>
      <c r="H821" s="5">
        <f t="shared" si="332"/>
        <v>50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9">
        <f>'Match Score and Team Input'!F21</f>
        <v>148</v>
      </c>
      <c r="AB821" s="9">
        <v>20</v>
      </c>
      <c r="AC821" s="9">
        <f t="shared" si="334"/>
        <v>-18.571428571428569</v>
      </c>
      <c r="AD821" s="9">
        <f t="shared" si="334"/>
        <v>-11.704761904761909</v>
      </c>
      <c r="AE821" s="9">
        <f t="shared" si="334"/>
        <v>0</v>
      </c>
      <c r="AF821" s="9">
        <f t="shared" si="334"/>
        <v>40.221717171717174</v>
      </c>
      <c r="AG821" s="9">
        <f t="shared" si="334"/>
        <v>38.472727272727269</v>
      </c>
      <c r="AH821" s="9">
        <f t="shared" si="334"/>
        <v>50</v>
      </c>
    </row>
    <row r="822" spans="1:34">
      <c r="A822" s="5">
        <f t="shared" si="325"/>
        <v>45</v>
      </c>
      <c r="B822" s="5">
        <f t="shared" si="326"/>
        <v>21</v>
      </c>
      <c r="C822" s="5">
        <f t="shared" si="327"/>
        <v>-12.592592592592595</v>
      </c>
      <c r="D822" s="5">
        <f t="shared" si="328"/>
        <v>27.914814814814804</v>
      </c>
      <c r="E822" s="5">
        <f t="shared" si="329"/>
        <v>0</v>
      </c>
      <c r="F822" s="5">
        <f t="shared" si="330"/>
        <v>5.7094017094017033</v>
      </c>
      <c r="G822" s="5">
        <f t="shared" si="331"/>
        <v>18.195868945868938</v>
      </c>
      <c r="H822" s="5">
        <f t="shared" si="332"/>
        <v>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9">
        <f>'Match Score and Team Input'!F22</f>
        <v>45</v>
      </c>
      <c r="AB822" s="9">
        <v>21</v>
      </c>
      <c r="AC822" s="9">
        <f t="shared" ref="AC822:AH831" si="335">AC622</f>
        <v>-12.592592592592595</v>
      </c>
      <c r="AD822" s="9">
        <f t="shared" si="335"/>
        <v>27.914814814814804</v>
      </c>
      <c r="AE822" s="9">
        <f t="shared" si="335"/>
        <v>0</v>
      </c>
      <c r="AF822" s="9">
        <f t="shared" si="335"/>
        <v>5.7094017094017033</v>
      </c>
      <c r="AG822" s="9">
        <f t="shared" si="335"/>
        <v>18.195868945868938</v>
      </c>
      <c r="AH822" s="9">
        <f t="shared" si="335"/>
        <v>0</v>
      </c>
    </row>
    <row r="823" spans="1:34">
      <c r="A823" s="5">
        <f t="shared" si="325"/>
        <v>3937</v>
      </c>
      <c r="B823" s="5">
        <f t="shared" si="326"/>
        <v>22</v>
      </c>
      <c r="C823" s="5">
        <f t="shared" si="327"/>
        <v>-10.42962962962963</v>
      </c>
      <c r="D823" s="5">
        <f t="shared" si="328"/>
        <v>-30.003703703703707</v>
      </c>
      <c r="E823" s="5">
        <f t="shared" si="329"/>
        <v>0</v>
      </c>
      <c r="F823" s="5">
        <f t="shared" si="330"/>
        <v>-7.2407407407407405</v>
      </c>
      <c r="G823" s="5">
        <f t="shared" si="331"/>
        <v>11.255555555555546</v>
      </c>
      <c r="H823" s="5">
        <f t="shared" si="332"/>
        <v>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9">
        <f>'Match Score and Team Input'!F23</f>
        <v>3937</v>
      </c>
      <c r="AB823" s="9">
        <v>22</v>
      </c>
      <c r="AC823" s="9">
        <f t="shared" si="335"/>
        <v>-10.42962962962963</v>
      </c>
      <c r="AD823" s="9">
        <f t="shared" si="335"/>
        <v>-30.003703703703707</v>
      </c>
      <c r="AE823" s="9">
        <f t="shared" si="335"/>
        <v>0</v>
      </c>
      <c r="AF823" s="9">
        <f t="shared" si="335"/>
        <v>-7.2407407407407405</v>
      </c>
      <c r="AG823" s="9">
        <f t="shared" si="335"/>
        <v>11.255555555555546</v>
      </c>
      <c r="AH823" s="9">
        <f t="shared" si="335"/>
        <v>0</v>
      </c>
    </row>
    <row r="824" spans="1:34">
      <c r="A824" s="5">
        <f t="shared" si="325"/>
        <v>228</v>
      </c>
      <c r="B824" s="5">
        <f t="shared" si="326"/>
        <v>23</v>
      </c>
      <c r="C824" s="5">
        <f t="shared" si="327"/>
        <v>-15.677777777777777</v>
      </c>
      <c r="D824" s="5">
        <f t="shared" si="328"/>
        <v>7.3944444444444315</v>
      </c>
      <c r="E824" s="5">
        <f t="shared" si="329"/>
        <v>0</v>
      </c>
      <c r="F824" s="5">
        <f t="shared" si="330"/>
        <v>-21.72727272727272</v>
      </c>
      <c r="G824" s="5">
        <f t="shared" si="331"/>
        <v>-29.596969696969694</v>
      </c>
      <c r="H824" s="5">
        <f t="shared" si="332"/>
        <v>20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9">
        <f>'Match Score and Team Input'!F24</f>
        <v>228</v>
      </c>
      <c r="AB824" s="9">
        <v>23</v>
      </c>
      <c r="AC824" s="9">
        <f t="shared" si="335"/>
        <v>-15.677777777777777</v>
      </c>
      <c r="AD824" s="9">
        <f t="shared" si="335"/>
        <v>7.3944444444444315</v>
      </c>
      <c r="AE824" s="9">
        <f t="shared" si="335"/>
        <v>0</v>
      </c>
      <c r="AF824" s="9">
        <f t="shared" si="335"/>
        <v>-21.72727272727272</v>
      </c>
      <c r="AG824" s="9">
        <f t="shared" si="335"/>
        <v>-29.596969696969694</v>
      </c>
      <c r="AH824" s="9">
        <f t="shared" si="335"/>
        <v>20</v>
      </c>
    </row>
    <row r="825" spans="1:34">
      <c r="A825" s="5">
        <f t="shared" si="325"/>
        <v>1266</v>
      </c>
      <c r="B825" s="5">
        <f t="shared" si="326"/>
        <v>24</v>
      </c>
      <c r="C825" s="5">
        <f t="shared" si="327"/>
        <v>20.07222222222223</v>
      </c>
      <c r="D825" s="5">
        <f t="shared" si="328"/>
        <v>-2.7388888888888943</v>
      </c>
      <c r="E825" s="5">
        <f t="shared" si="329"/>
        <v>50</v>
      </c>
      <c r="F825" s="5">
        <f t="shared" si="330"/>
        <v>-15.419047619047618</v>
      </c>
      <c r="G825" s="5">
        <f t="shared" si="331"/>
        <v>19.428571428571416</v>
      </c>
      <c r="H825" s="5">
        <f t="shared" si="332"/>
        <v>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9">
        <f>'Match Score and Team Input'!F25</f>
        <v>1266</v>
      </c>
      <c r="AB825" s="9">
        <v>24</v>
      </c>
      <c r="AC825" s="9">
        <f t="shared" si="335"/>
        <v>20.07222222222223</v>
      </c>
      <c r="AD825" s="9">
        <f t="shared" si="335"/>
        <v>-2.7388888888888943</v>
      </c>
      <c r="AE825" s="9">
        <f t="shared" si="335"/>
        <v>50</v>
      </c>
      <c r="AF825" s="9">
        <f t="shared" si="335"/>
        <v>-15.419047619047618</v>
      </c>
      <c r="AG825" s="9">
        <f t="shared" si="335"/>
        <v>19.428571428571416</v>
      </c>
      <c r="AH825" s="9">
        <f t="shared" si="335"/>
        <v>0</v>
      </c>
    </row>
    <row r="826" spans="1:34">
      <c r="A826" s="5">
        <f t="shared" si="325"/>
        <v>384</v>
      </c>
      <c r="B826" s="5">
        <f t="shared" si="326"/>
        <v>25</v>
      </c>
      <c r="C826" s="5">
        <f t="shared" si="327"/>
        <v>1.6666666666666572</v>
      </c>
      <c r="D826" s="5">
        <f t="shared" si="328"/>
        <v>-15.366666666666674</v>
      </c>
      <c r="E826" s="5">
        <f t="shared" si="329"/>
        <v>50</v>
      </c>
      <c r="F826" s="5">
        <f t="shared" si="330"/>
        <v>3.2333333333333343</v>
      </c>
      <c r="G826" s="5">
        <f t="shared" si="331"/>
        <v>-3.2777777777777715</v>
      </c>
      <c r="H826" s="5">
        <f t="shared" si="332"/>
        <v>50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9">
        <f>'Match Score and Team Input'!F26</f>
        <v>384</v>
      </c>
      <c r="AB826" s="9">
        <v>25</v>
      </c>
      <c r="AC826" s="9">
        <f t="shared" si="335"/>
        <v>1.6666666666666572</v>
      </c>
      <c r="AD826" s="9">
        <f t="shared" si="335"/>
        <v>-15.366666666666674</v>
      </c>
      <c r="AE826" s="9">
        <f t="shared" si="335"/>
        <v>50</v>
      </c>
      <c r="AF826" s="9">
        <f t="shared" si="335"/>
        <v>3.2333333333333343</v>
      </c>
      <c r="AG826" s="9">
        <f t="shared" si="335"/>
        <v>-3.2777777777777715</v>
      </c>
      <c r="AH826" s="9">
        <f t="shared" si="335"/>
        <v>50</v>
      </c>
    </row>
    <row r="827" spans="1:34">
      <c r="A827" s="5">
        <f t="shared" si="325"/>
        <v>857</v>
      </c>
      <c r="B827" s="5">
        <f t="shared" si="326"/>
        <v>26</v>
      </c>
      <c r="C827" s="5">
        <f t="shared" si="327"/>
        <v>-2.2000000000000028</v>
      </c>
      <c r="D827" s="5">
        <f t="shared" si="328"/>
        <v>26.092592592592581</v>
      </c>
      <c r="E827" s="5">
        <f t="shared" si="329"/>
        <v>0</v>
      </c>
      <c r="F827" s="5">
        <f t="shared" si="330"/>
        <v>-9.13333333333334</v>
      </c>
      <c r="G827" s="5">
        <f t="shared" si="331"/>
        <v>-19.033333333333331</v>
      </c>
      <c r="H827" s="5">
        <f t="shared" si="332"/>
        <v>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9">
        <f>'Match Score and Team Input'!F27</f>
        <v>857</v>
      </c>
      <c r="AB827" s="9">
        <v>26</v>
      </c>
      <c r="AC827" s="9">
        <f t="shared" si="335"/>
        <v>-2.2000000000000028</v>
      </c>
      <c r="AD827" s="9">
        <f t="shared" si="335"/>
        <v>26.092592592592581</v>
      </c>
      <c r="AE827" s="9">
        <f t="shared" si="335"/>
        <v>0</v>
      </c>
      <c r="AF827" s="9">
        <f t="shared" si="335"/>
        <v>-9.13333333333334</v>
      </c>
      <c r="AG827" s="9">
        <f t="shared" si="335"/>
        <v>-19.033333333333331</v>
      </c>
      <c r="AH827" s="9">
        <f t="shared" si="335"/>
        <v>0</v>
      </c>
    </row>
    <row r="828" spans="1:34">
      <c r="A828" s="5">
        <f t="shared" si="325"/>
        <v>179</v>
      </c>
      <c r="B828" s="5">
        <f t="shared" si="326"/>
        <v>27</v>
      </c>
      <c r="C828" s="5">
        <f t="shared" si="327"/>
        <v>15.921652421652425</v>
      </c>
      <c r="D828" s="5">
        <f t="shared" si="328"/>
        <v>6.6575498575498671</v>
      </c>
      <c r="E828" s="5">
        <f t="shared" si="329"/>
        <v>0</v>
      </c>
      <c r="F828" s="5">
        <f t="shared" si="330"/>
        <v>31.937037037037044</v>
      </c>
      <c r="G828" s="5">
        <f t="shared" si="331"/>
        <v>50.811111111111117</v>
      </c>
      <c r="H828" s="5">
        <f t="shared" si="332"/>
        <v>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9">
        <f>'Match Score and Team Input'!F28</f>
        <v>179</v>
      </c>
      <c r="AB828" s="9">
        <v>27</v>
      </c>
      <c r="AC828" s="9">
        <f t="shared" si="335"/>
        <v>15.921652421652425</v>
      </c>
      <c r="AD828" s="9">
        <f t="shared" si="335"/>
        <v>6.6575498575498671</v>
      </c>
      <c r="AE828" s="9">
        <f t="shared" si="335"/>
        <v>0</v>
      </c>
      <c r="AF828" s="9">
        <f t="shared" si="335"/>
        <v>31.937037037037044</v>
      </c>
      <c r="AG828" s="9">
        <f t="shared" si="335"/>
        <v>50.811111111111117</v>
      </c>
      <c r="AH828" s="9">
        <f t="shared" si="335"/>
        <v>0</v>
      </c>
    </row>
    <row r="829" spans="1:34">
      <c r="A829" s="5">
        <f t="shared" si="325"/>
        <v>714</v>
      </c>
      <c r="B829" s="5">
        <f t="shared" si="326"/>
        <v>28</v>
      </c>
      <c r="C829" s="5">
        <f t="shared" si="327"/>
        <v>-9.4666666666666615</v>
      </c>
      <c r="D829" s="5">
        <f t="shared" si="328"/>
        <v>57</v>
      </c>
      <c r="E829" s="5">
        <f t="shared" si="329"/>
        <v>0</v>
      </c>
      <c r="F829" s="5">
        <f t="shared" si="330"/>
        <v>3.1223227752639531</v>
      </c>
      <c r="G829" s="5">
        <f t="shared" si="331"/>
        <v>69.525490196078437</v>
      </c>
      <c r="H829" s="5">
        <f t="shared" si="332"/>
        <v>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9">
        <f>'Match Score and Team Input'!F29</f>
        <v>714</v>
      </c>
      <c r="AB829" s="9">
        <v>28</v>
      </c>
      <c r="AC829" s="9">
        <f t="shared" si="335"/>
        <v>-9.4666666666666615</v>
      </c>
      <c r="AD829" s="9">
        <f t="shared" si="335"/>
        <v>57</v>
      </c>
      <c r="AE829" s="9">
        <f t="shared" si="335"/>
        <v>0</v>
      </c>
      <c r="AF829" s="9">
        <f t="shared" si="335"/>
        <v>3.1223227752639531</v>
      </c>
      <c r="AG829" s="9">
        <f t="shared" si="335"/>
        <v>69.525490196078437</v>
      </c>
      <c r="AH829" s="9">
        <f t="shared" si="335"/>
        <v>0</v>
      </c>
    </row>
    <row r="830" spans="1:34">
      <c r="A830" s="5">
        <f t="shared" si="325"/>
        <v>4719</v>
      </c>
      <c r="B830" s="5">
        <f t="shared" si="326"/>
        <v>29</v>
      </c>
      <c r="C830" s="5">
        <f t="shared" si="327"/>
        <v>-3.3333333333333286</v>
      </c>
      <c r="D830" s="5">
        <f t="shared" si="328"/>
        <v>29.033333333333346</v>
      </c>
      <c r="E830" s="5">
        <f t="shared" si="329"/>
        <v>0</v>
      </c>
      <c r="F830" s="5">
        <f t="shared" si="330"/>
        <v>23.425000000000004</v>
      </c>
      <c r="G830" s="5">
        <f t="shared" si="331"/>
        <v>46.25</v>
      </c>
      <c r="H830" s="5">
        <f t="shared" si="332"/>
        <v>50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9">
        <f>'Match Score and Team Input'!F30</f>
        <v>4719</v>
      </c>
      <c r="AB830" s="9">
        <v>29</v>
      </c>
      <c r="AC830" s="9">
        <f t="shared" si="335"/>
        <v>-3.3333333333333286</v>
      </c>
      <c r="AD830" s="9">
        <f t="shared" si="335"/>
        <v>29.033333333333346</v>
      </c>
      <c r="AE830" s="9">
        <f t="shared" si="335"/>
        <v>0</v>
      </c>
      <c r="AF830" s="9">
        <f t="shared" si="335"/>
        <v>23.425000000000004</v>
      </c>
      <c r="AG830" s="9">
        <f t="shared" si="335"/>
        <v>46.25</v>
      </c>
      <c r="AH830" s="9">
        <f t="shared" si="335"/>
        <v>50</v>
      </c>
    </row>
    <row r="831" spans="1:34">
      <c r="A831" s="5">
        <f t="shared" si="325"/>
        <v>2122</v>
      </c>
      <c r="B831" s="5">
        <f t="shared" si="326"/>
        <v>30</v>
      </c>
      <c r="C831" s="5">
        <f t="shared" si="327"/>
        <v>-5.6925925925925895</v>
      </c>
      <c r="D831" s="5">
        <f t="shared" si="328"/>
        <v>-10.720370370370375</v>
      </c>
      <c r="E831" s="5">
        <f t="shared" si="329"/>
        <v>50</v>
      </c>
      <c r="F831" s="5">
        <f t="shared" si="330"/>
        <v>-6.3809523809523796</v>
      </c>
      <c r="G831" s="5">
        <f t="shared" si="331"/>
        <v>21.452380952380949</v>
      </c>
      <c r="H831" s="5">
        <f t="shared" si="332"/>
        <v>40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9">
        <f>'Match Score and Team Input'!F31</f>
        <v>2122</v>
      </c>
      <c r="AB831" s="9">
        <v>30</v>
      </c>
      <c r="AC831" s="9">
        <f t="shared" si="335"/>
        <v>-5.6925925925925895</v>
      </c>
      <c r="AD831" s="9">
        <f t="shared" si="335"/>
        <v>-10.720370370370375</v>
      </c>
      <c r="AE831" s="9">
        <f t="shared" si="335"/>
        <v>50</v>
      </c>
      <c r="AF831" s="9">
        <f t="shared" si="335"/>
        <v>-6.3809523809523796</v>
      </c>
      <c r="AG831" s="9">
        <f t="shared" si="335"/>
        <v>21.452380952380949</v>
      </c>
      <c r="AH831" s="9">
        <f t="shared" si="335"/>
        <v>40</v>
      </c>
    </row>
    <row r="832" spans="1:34">
      <c r="A832" s="5">
        <f t="shared" si="325"/>
        <v>3103</v>
      </c>
      <c r="B832" s="5">
        <f t="shared" si="326"/>
        <v>31</v>
      </c>
      <c r="C832" s="5">
        <f t="shared" si="327"/>
        <v>-5.0000000000000071</v>
      </c>
      <c r="D832" s="5">
        <f t="shared" si="328"/>
        <v>25.299999999999997</v>
      </c>
      <c r="E832" s="5">
        <f t="shared" si="329"/>
        <v>0</v>
      </c>
      <c r="F832" s="5">
        <f t="shared" si="330"/>
        <v>2.1939393939394023</v>
      </c>
      <c r="G832" s="5">
        <f t="shared" si="331"/>
        <v>5.8060606060606119</v>
      </c>
      <c r="H832" s="5">
        <f t="shared" si="332"/>
        <v>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9">
        <f>'Match Score and Team Input'!F32</f>
        <v>3103</v>
      </c>
      <c r="AB832" s="9">
        <v>31</v>
      </c>
      <c r="AC832" s="9">
        <f t="shared" ref="AC832:AH841" si="336">AC632</f>
        <v>-5.0000000000000071</v>
      </c>
      <c r="AD832" s="9">
        <f t="shared" si="336"/>
        <v>25.299999999999997</v>
      </c>
      <c r="AE832" s="9">
        <f t="shared" si="336"/>
        <v>0</v>
      </c>
      <c r="AF832" s="9">
        <f t="shared" si="336"/>
        <v>2.1939393939394023</v>
      </c>
      <c r="AG832" s="9">
        <f t="shared" si="336"/>
        <v>5.8060606060606119</v>
      </c>
      <c r="AH832" s="9">
        <f t="shared" si="336"/>
        <v>0</v>
      </c>
    </row>
    <row r="833" spans="1:34">
      <c r="A833" s="5">
        <f t="shared" si="325"/>
        <v>2052</v>
      </c>
      <c r="B833" s="5">
        <f t="shared" si="326"/>
        <v>32</v>
      </c>
      <c r="C833" s="5">
        <f t="shared" si="327"/>
        <v>27.426573426573427</v>
      </c>
      <c r="D833" s="5">
        <f t="shared" si="328"/>
        <v>-56.403962703962705</v>
      </c>
      <c r="E833" s="5">
        <f t="shared" si="329"/>
        <v>0</v>
      </c>
      <c r="F833" s="5">
        <f t="shared" si="330"/>
        <v>-6.3128205128205082</v>
      </c>
      <c r="G833" s="5">
        <f t="shared" si="331"/>
        <v>-7.7461538461538453</v>
      </c>
      <c r="H833" s="5">
        <f t="shared" si="332"/>
        <v>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9">
        <f>'Match Score and Team Input'!F33</f>
        <v>2052</v>
      </c>
      <c r="AB833" s="9">
        <v>32</v>
      </c>
      <c r="AC833" s="9">
        <f t="shared" si="336"/>
        <v>27.426573426573427</v>
      </c>
      <c r="AD833" s="9">
        <f t="shared" si="336"/>
        <v>-56.403962703962705</v>
      </c>
      <c r="AE833" s="9">
        <f t="shared" si="336"/>
        <v>0</v>
      </c>
      <c r="AF833" s="9">
        <f t="shared" si="336"/>
        <v>-6.3128205128205082</v>
      </c>
      <c r="AG833" s="9">
        <f t="shared" si="336"/>
        <v>-7.7461538461538453</v>
      </c>
      <c r="AH833" s="9">
        <f t="shared" si="336"/>
        <v>0</v>
      </c>
    </row>
    <row r="834" spans="1:34">
      <c r="A834" s="5">
        <f t="shared" si="325"/>
        <v>4476</v>
      </c>
      <c r="B834" s="5">
        <f t="shared" si="326"/>
        <v>33</v>
      </c>
      <c r="C834" s="5">
        <f t="shared" si="327"/>
        <v>-3.93333333333333</v>
      </c>
      <c r="D834" s="5">
        <f t="shared" si="328"/>
        <v>-33.633333333333326</v>
      </c>
      <c r="E834" s="5">
        <f t="shared" si="329"/>
        <v>20</v>
      </c>
      <c r="F834" s="5">
        <f t="shared" si="330"/>
        <v>24.788888888888884</v>
      </c>
      <c r="G834" s="5">
        <f t="shared" si="331"/>
        <v>36.181481481481484</v>
      </c>
      <c r="H834" s="5">
        <f t="shared" si="332"/>
        <v>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9">
        <f>'Match Score and Team Input'!F34</f>
        <v>4476</v>
      </c>
      <c r="AB834" s="9">
        <v>33</v>
      </c>
      <c r="AC834" s="9">
        <f t="shared" si="336"/>
        <v>-3.93333333333333</v>
      </c>
      <c r="AD834" s="9">
        <f t="shared" si="336"/>
        <v>-33.633333333333326</v>
      </c>
      <c r="AE834" s="9">
        <f t="shared" si="336"/>
        <v>20</v>
      </c>
      <c r="AF834" s="9">
        <f t="shared" si="336"/>
        <v>24.788888888888884</v>
      </c>
      <c r="AG834" s="9">
        <f t="shared" si="336"/>
        <v>36.181481481481484</v>
      </c>
      <c r="AH834" s="9">
        <f t="shared" si="336"/>
        <v>0</v>
      </c>
    </row>
    <row r="835" spans="1:34">
      <c r="A835" s="5">
        <f t="shared" si="325"/>
        <v>5137</v>
      </c>
      <c r="B835" s="5">
        <f t="shared" si="326"/>
        <v>34</v>
      </c>
      <c r="C835" s="5">
        <f t="shared" si="327"/>
        <v>-6.37777777777778</v>
      </c>
      <c r="D835" s="5">
        <f t="shared" si="328"/>
        <v>58.711111111111109</v>
      </c>
      <c r="E835" s="5">
        <f t="shared" si="329"/>
        <v>0</v>
      </c>
      <c r="F835" s="5">
        <f t="shared" si="330"/>
        <v>-5.9666666666666686</v>
      </c>
      <c r="G835" s="5">
        <f t="shared" si="331"/>
        <v>-39.37777777777778</v>
      </c>
      <c r="H835" s="5">
        <f t="shared" si="332"/>
        <v>20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9">
        <f>'Match Score and Team Input'!F35</f>
        <v>5137</v>
      </c>
      <c r="AB835" s="9">
        <v>34</v>
      </c>
      <c r="AC835" s="9">
        <f t="shared" si="336"/>
        <v>-6.37777777777778</v>
      </c>
      <c r="AD835" s="9">
        <f t="shared" si="336"/>
        <v>58.711111111111109</v>
      </c>
      <c r="AE835" s="9">
        <f t="shared" si="336"/>
        <v>0</v>
      </c>
      <c r="AF835" s="9">
        <f t="shared" si="336"/>
        <v>-5.9666666666666686</v>
      </c>
      <c r="AG835" s="9">
        <f t="shared" si="336"/>
        <v>-39.37777777777778</v>
      </c>
      <c r="AH835" s="9">
        <f t="shared" si="336"/>
        <v>20</v>
      </c>
    </row>
    <row r="836" spans="1:34">
      <c r="A836" s="5">
        <f t="shared" si="325"/>
        <v>3683</v>
      </c>
      <c r="B836" s="5">
        <f t="shared" si="326"/>
        <v>35</v>
      </c>
      <c r="C836" s="5">
        <f t="shared" si="327"/>
        <v>-5.6468253968253919</v>
      </c>
      <c r="D836" s="5">
        <f t="shared" si="328"/>
        <v>2.0185185185185048</v>
      </c>
      <c r="E836" s="5">
        <f t="shared" si="329"/>
        <v>0</v>
      </c>
      <c r="F836" s="5">
        <f t="shared" si="330"/>
        <v>-17.633333333333326</v>
      </c>
      <c r="G836" s="5">
        <f t="shared" si="331"/>
        <v>22.89487179487179</v>
      </c>
      <c r="H836" s="5">
        <f t="shared" si="332"/>
        <v>0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9">
        <f>'Match Score and Team Input'!F36</f>
        <v>3683</v>
      </c>
      <c r="AB836" s="9">
        <v>35</v>
      </c>
      <c r="AC836" s="9">
        <f t="shared" si="336"/>
        <v>-5.6468253968253919</v>
      </c>
      <c r="AD836" s="9">
        <f t="shared" si="336"/>
        <v>2.0185185185185048</v>
      </c>
      <c r="AE836" s="9">
        <f t="shared" si="336"/>
        <v>0</v>
      </c>
      <c r="AF836" s="9">
        <f t="shared" si="336"/>
        <v>-17.633333333333326</v>
      </c>
      <c r="AG836" s="9">
        <f t="shared" si="336"/>
        <v>22.89487179487179</v>
      </c>
      <c r="AH836" s="9">
        <f t="shared" si="336"/>
        <v>0</v>
      </c>
    </row>
    <row r="837" spans="1:34">
      <c r="A837" s="5">
        <f t="shared" si="325"/>
        <v>1683</v>
      </c>
      <c r="B837" s="5">
        <f t="shared" si="326"/>
        <v>36</v>
      </c>
      <c r="C837" s="5">
        <f t="shared" si="327"/>
        <v>27.56666666666667</v>
      </c>
      <c r="D837" s="5">
        <f t="shared" si="328"/>
        <v>55.733333333333334</v>
      </c>
      <c r="E837" s="5">
        <f t="shared" si="329"/>
        <v>0</v>
      </c>
      <c r="F837" s="5">
        <f t="shared" si="330"/>
        <v>5.9883286647992549</v>
      </c>
      <c r="G837" s="5">
        <f t="shared" si="331"/>
        <v>1.3367569249922155</v>
      </c>
      <c r="H837" s="5">
        <f t="shared" si="332"/>
        <v>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9">
        <f>'Match Score and Team Input'!F37</f>
        <v>1683</v>
      </c>
      <c r="AB837" s="9">
        <v>36</v>
      </c>
      <c r="AC837" s="9">
        <f t="shared" si="336"/>
        <v>27.56666666666667</v>
      </c>
      <c r="AD837" s="9">
        <f t="shared" si="336"/>
        <v>55.733333333333334</v>
      </c>
      <c r="AE837" s="9">
        <f t="shared" si="336"/>
        <v>0</v>
      </c>
      <c r="AF837" s="9">
        <f t="shared" si="336"/>
        <v>5.9883286647992549</v>
      </c>
      <c r="AG837" s="9">
        <f t="shared" si="336"/>
        <v>1.3367569249922155</v>
      </c>
      <c r="AH837" s="9">
        <f t="shared" si="336"/>
        <v>0</v>
      </c>
    </row>
    <row r="838" spans="1:34">
      <c r="A838" s="5">
        <f t="shared" si="325"/>
        <v>862</v>
      </c>
      <c r="B838" s="5">
        <f t="shared" si="326"/>
        <v>37</v>
      </c>
      <c r="C838" s="5">
        <f t="shared" si="327"/>
        <v>-5.1125356125356163</v>
      </c>
      <c r="D838" s="5">
        <f t="shared" si="328"/>
        <v>-51.861111111111114</v>
      </c>
      <c r="E838" s="5">
        <f t="shared" si="329"/>
        <v>0</v>
      </c>
      <c r="F838" s="5">
        <f t="shared" si="330"/>
        <v>-4.4666666666666615</v>
      </c>
      <c r="G838" s="5">
        <f t="shared" si="331"/>
        <v>50.066666666666663</v>
      </c>
      <c r="H838" s="5">
        <f t="shared" si="332"/>
        <v>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9">
        <f>'Match Score and Team Input'!F38</f>
        <v>862</v>
      </c>
      <c r="AB838" s="9">
        <v>37</v>
      </c>
      <c r="AC838" s="9">
        <f t="shared" si="336"/>
        <v>-5.1125356125356163</v>
      </c>
      <c r="AD838" s="9">
        <f t="shared" si="336"/>
        <v>-51.861111111111114</v>
      </c>
      <c r="AE838" s="9">
        <f t="shared" si="336"/>
        <v>0</v>
      </c>
      <c r="AF838" s="9">
        <f t="shared" si="336"/>
        <v>-4.4666666666666615</v>
      </c>
      <c r="AG838" s="9">
        <f t="shared" si="336"/>
        <v>50.066666666666663</v>
      </c>
      <c r="AH838" s="9">
        <f t="shared" si="336"/>
        <v>0</v>
      </c>
    </row>
    <row r="839" spans="1:34">
      <c r="A839" s="5">
        <f t="shared" si="325"/>
        <v>2135</v>
      </c>
      <c r="B839" s="5">
        <f t="shared" si="326"/>
        <v>38</v>
      </c>
      <c r="C839" s="5">
        <f t="shared" si="327"/>
        <v>17.407407407407405</v>
      </c>
      <c r="D839" s="5">
        <f t="shared" si="328"/>
        <v>48.014814814814798</v>
      </c>
      <c r="E839" s="5">
        <f t="shared" si="329"/>
        <v>0</v>
      </c>
      <c r="F839" s="5">
        <f t="shared" si="330"/>
        <v>-23.046296296296291</v>
      </c>
      <c r="G839" s="5">
        <f t="shared" si="331"/>
        <v>19.561111111111117</v>
      </c>
      <c r="H839" s="5">
        <f t="shared" si="332"/>
        <v>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9">
        <f>'Match Score and Team Input'!F39</f>
        <v>2135</v>
      </c>
      <c r="AB839" s="9">
        <v>38</v>
      </c>
      <c r="AC839" s="9">
        <f t="shared" si="336"/>
        <v>17.407407407407405</v>
      </c>
      <c r="AD839" s="9">
        <f t="shared" si="336"/>
        <v>48.014814814814798</v>
      </c>
      <c r="AE839" s="9">
        <f t="shared" si="336"/>
        <v>0</v>
      </c>
      <c r="AF839" s="9">
        <f t="shared" si="336"/>
        <v>-23.046296296296291</v>
      </c>
      <c r="AG839" s="9">
        <f t="shared" si="336"/>
        <v>19.561111111111117</v>
      </c>
      <c r="AH839" s="9">
        <f t="shared" si="336"/>
        <v>0</v>
      </c>
    </row>
    <row r="840" spans="1:34">
      <c r="A840" s="5">
        <f t="shared" si="325"/>
        <v>2974</v>
      </c>
      <c r="B840" s="5">
        <f t="shared" si="326"/>
        <v>39</v>
      </c>
      <c r="C840" s="5">
        <f t="shared" si="327"/>
        <v>0.43333333333333712</v>
      </c>
      <c r="D840" s="5">
        <f t="shared" si="328"/>
        <v>-40.433333333333337</v>
      </c>
      <c r="E840" s="5">
        <f t="shared" si="329"/>
        <v>0</v>
      </c>
      <c r="F840" s="5">
        <f t="shared" si="330"/>
        <v>-19.466666666666669</v>
      </c>
      <c r="G840" s="5">
        <f t="shared" si="331"/>
        <v>12.666666666666657</v>
      </c>
      <c r="H840" s="5">
        <f t="shared" si="332"/>
        <v>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9">
        <f>'Match Score and Team Input'!F40</f>
        <v>2974</v>
      </c>
      <c r="AB840" s="9">
        <v>39</v>
      </c>
      <c r="AC840" s="9">
        <f t="shared" si="336"/>
        <v>0.43333333333333712</v>
      </c>
      <c r="AD840" s="9">
        <f t="shared" si="336"/>
        <v>-40.433333333333337</v>
      </c>
      <c r="AE840" s="9">
        <f t="shared" si="336"/>
        <v>0</v>
      </c>
      <c r="AF840" s="9">
        <f t="shared" si="336"/>
        <v>-19.466666666666669</v>
      </c>
      <c r="AG840" s="9">
        <f t="shared" si="336"/>
        <v>12.666666666666657</v>
      </c>
      <c r="AH840" s="9">
        <f t="shared" si="336"/>
        <v>0</v>
      </c>
    </row>
    <row r="841" spans="1:34">
      <c r="A841" s="5">
        <f t="shared" si="325"/>
        <v>4965</v>
      </c>
      <c r="B841" s="5">
        <f t="shared" si="326"/>
        <v>40</v>
      </c>
      <c r="C841" s="5">
        <f t="shared" si="327"/>
        <v>6.6666666666666643</v>
      </c>
      <c r="D841" s="5">
        <f t="shared" si="328"/>
        <v>12.433333333333337</v>
      </c>
      <c r="E841" s="5">
        <f t="shared" si="329"/>
        <v>0</v>
      </c>
      <c r="F841" s="5">
        <f t="shared" si="330"/>
        <v>-4.06666666666667</v>
      </c>
      <c r="G841" s="5">
        <f t="shared" si="331"/>
        <v>9.8333333333333286</v>
      </c>
      <c r="H841" s="5">
        <f t="shared" si="332"/>
        <v>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9">
        <f>'Match Score and Team Input'!F41</f>
        <v>4965</v>
      </c>
      <c r="AB841" s="9">
        <v>40</v>
      </c>
      <c r="AC841" s="9">
        <f t="shared" si="336"/>
        <v>6.6666666666666643</v>
      </c>
      <c r="AD841" s="9">
        <f t="shared" si="336"/>
        <v>12.433333333333337</v>
      </c>
      <c r="AE841" s="9">
        <f t="shared" si="336"/>
        <v>0</v>
      </c>
      <c r="AF841" s="9">
        <f t="shared" si="336"/>
        <v>-4.06666666666667</v>
      </c>
      <c r="AG841" s="9">
        <f t="shared" si="336"/>
        <v>9.8333333333333286</v>
      </c>
      <c r="AH841" s="9">
        <f t="shared" si="336"/>
        <v>0</v>
      </c>
    </row>
    <row r="842" spans="1:34">
      <c r="A842" s="5">
        <f t="shared" si="325"/>
        <v>179</v>
      </c>
      <c r="B842" s="5">
        <f t="shared" si="326"/>
        <v>41</v>
      </c>
      <c r="C842" s="5">
        <f t="shared" si="327"/>
        <v>8.6179487179487211</v>
      </c>
      <c r="D842" s="5">
        <f t="shared" si="328"/>
        <v>25.38717948717948</v>
      </c>
      <c r="E842" s="5">
        <f t="shared" si="329"/>
        <v>0</v>
      </c>
      <c r="F842" s="5">
        <f t="shared" si="330"/>
        <v>-0.43333333333333712</v>
      </c>
      <c r="G842" s="5">
        <f t="shared" si="331"/>
        <v>-19.166666666666657</v>
      </c>
      <c r="H842" s="5">
        <f t="shared" si="332"/>
        <v>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9">
        <f>'Match Score and Team Input'!F42</f>
        <v>179</v>
      </c>
      <c r="AB842" s="9">
        <v>41</v>
      </c>
      <c r="AC842" s="9">
        <f t="shared" ref="AC842:AH851" si="337">AC642</f>
        <v>8.6179487179487211</v>
      </c>
      <c r="AD842" s="9">
        <f t="shared" si="337"/>
        <v>25.38717948717948</v>
      </c>
      <c r="AE842" s="9">
        <f t="shared" si="337"/>
        <v>0</v>
      </c>
      <c r="AF842" s="9">
        <f t="shared" si="337"/>
        <v>-0.43333333333333712</v>
      </c>
      <c r="AG842" s="9">
        <f t="shared" si="337"/>
        <v>-19.166666666666657</v>
      </c>
      <c r="AH842" s="9">
        <f t="shared" si="337"/>
        <v>0</v>
      </c>
    </row>
    <row r="843" spans="1:34">
      <c r="A843" s="5">
        <f t="shared" si="325"/>
        <v>1310</v>
      </c>
      <c r="B843" s="5">
        <f t="shared" si="326"/>
        <v>42</v>
      </c>
      <c r="C843" s="5">
        <f t="shared" si="327"/>
        <v>-20.435439560439562</v>
      </c>
      <c r="D843" s="5">
        <f t="shared" si="328"/>
        <v>-27.425824175824175</v>
      </c>
      <c r="E843" s="5">
        <f t="shared" si="329"/>
        <v>0</v>
      </c>
      <c r="F843" s="5">
        <f t="shared" si="330"/>
        <v>-20.160606060606057</v>
      </c>
      <c r="G843" s="5">
        <f t="shared" si="331"/>
        <v>-16.775757575757567</v>
      </c>
      <c r="H843" s="5">
        <f t="shared" si="332"/>
        <v>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9">
        <f>'Match Score and Team Input'!F43</f>
        <v>1310</v>
      </c>
      <c r="AB843" s="9">
        <v>42</v>
      </c>
      <c r="AC843" s="9">
        <f t="shared" si="337"/>
        <v>-20.435439560439562</v>
      </c>
      <c r="AD843" s="9">
        <f t="shared" si="337"/>
        <v>-27.425824175824175</v>
      </c>
      <c r="AE843" s="9">
        <f t="shared" si="337"/>
        <v>0</v>
      </c>
      <c r="AF843" s="9">
        <f t="shared" si="337"/>
        <v>-20.160606060606057</v>
      </c>
      <c r="AG843" s="9">
        <f t="shared" si="337"/>
        <v>-16.775757575757567</v>
      </c>
      <c r="AH843" s="9">
        <f t="shared" si="337"/>
        <v>0</v>
      </c>
    </row>
    <row r="844" spans="1:34">
      <c r="A844" s="5">
        <f t="shared" si="325"/>
        <v>4985</v>
      </c>
      <c r="B844" s="5">
        <f t="shared" si="326"/>
        <v>43</v>
      </c>
      <c r="C844" s="5">
        <f t="shared" si="327"/>
        <v>25.633333333333333</v>
      </c>
      <c r="D844" s="5">
        <f t="shared" si="328"/>
        <v>71.033333333333331</v>
      </c>
      <c r="E844" s="5">
        <f t="shared" si="329"/>
        <v>0</v>
      </c>
      <c r="F844" s="5">
        <f t="shared" si="330"/>
        <v>-5.4444444444444429</v>
      </c>
      <c r="G844" s="5">
        <f t="shared" si="331"/>
        <v>7.5444444444444514</v>
      </c>
      <c r="H844" s="5">
        <f t="shared" si="332"/>
        <v>20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9">
        <f>'Match Score and Team Input'!F44</f>
        <v>4985</v>
      </c>
      <c r="AB844" s="9">
        <v>43</v>
      </c>
      <c r="AC844" s="9">
        <f t="shared" si="337"/>
        <v>25.633333333333333</v>
      </c>
      <c r="AD844" s="9">
        <f t="shared" si="337"/>
        <v>71.033333333333331</v>
      </c>
      <c r="AE844" s="9">
        <f t="shared" si="337"/>
        <v>0</v>
      </c>
      <c r="AF844" s="9">
        <f t="shared" si="337"/>
        <v>-5.4444444444444429</v>
      </c>
      <c r="AG844" s="9">
        <f t="shared" si="337"/>
        <v>7.5444444444444514</v>
      </c>
      <c r="AH844" s="9">
        <f t="shared" si="337"/>
        <v>20</v>
      </c>
    </row>
    <row r="845" spans="1:34">
      <c r="A845" s="5">
        <f t="shared" ref="A845:A908" si="338">AA845</f>
        <v>2337</v>
      </c>
      <c r="B845" s="5">
        <f t="shared" ref="B845:B908" si="339">AB845</f>
        <v>44</v>
      </c>
      <c r="C845" s="5">
        <f t="shared" ref="C845:C908" si="340">AC845</f>
        <v>-13.833333333333329</v>
      </c>
      <c r="D845" s="5">
        <f t="shared" ref="D845:D908" si="341">AD845</f>
        <v>-0.97920227920226921</v>
      </c>
      <c r="E845" s="5">
        <f t="shared" ref="E845:E908" si="342">AE845</f>
        <v>0</v>
      </c>
      <c r="F845" s="5">
        <f t="shared" ref="F845:F908" si="343">AF845</f>
        <v>-22.585714285714282</v>
      </c>
      <c r="G845" s="5">
        <f t="shared" ref="G845:G908" si="344">AG845</f>
        <v>-12.471428571428561</v>
      </c>
      <c r="H845" s="5">
        <f t="shared" ref="H845:H908" si="345">AH845</f>
        <v>0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9">
        <f>'Match Score and Team Input'!F45</f>
        <v>2337</v>
      </c>
      <c r="AB845" s="9">
        <v>44</v>
      </c>
      <c r="AC845" s="9">
        <f t="shared" si="337"/>
        <v>-13.833333333333329</v>
      </c>
      <c r="AD845" s="9">
        <f t="shared" si="337"/>
        <v>-0.97920227920226921</v>
      </c>
      <c r="AE845" s="9">
        <f t="shared" si="337"/>
        <v>0</v>
      </c>
      <c r="AF845" s="9">
        <f t="shared" si="337"/>
        <v>-22.585714285714282</v>
      </c>
      <c r="AG845" s="9">
        <f t="shared" si="337"/>
        <v>-12.471428571428561</v>
      </c>
      <c r="AH845" s="9">
        <f t="shared" si="337"/>
        <v>0</v>
      </c>
    </row>
    <row r="846" spans="1:34">
      <c r="A846" s="5">
        <f t="shared" si="338"/>
        <v>1153</v>
      </c>
      <c r="B846" s="5">
        <f t="shared" si="339"/>
        <v>45</v>
      </c>
      <c r="C846" s="5">
        <f t="shared" si="340"/>
        <v>19.238562091503269</v>
      </c>
      <c r="D846" s="5">
        <f t="shared" si="341"/>
        <v>-95.635620915032689</v>
      </c>
      <c r="E846" s="5">
        <f t="shared" si="342"/>
        <v>0</v>
      </c>
      <c r="F846" s="5">
        <f t="shared" si="343"/>
        <v>-14.719047619047615</v>
      </c>
      <c r="G846" s="5">
        <f t="shared" si="344"/>
        <v>26.033333333333331</v>
      </c>
      <c r="H846" s="5">
        <f t="shared" si="345"/>
        <v>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9">
        <f>'Match Score and Team Input'!F46</f>
        <v>1153</v>
      </c>
      <c r="AB846" s="9">
        <v>45</v>
      </c>
      <c r="AC846" s="9">
        <f t="shared" si="337"/>
        <v>19.238562091503269</v>
      </c>
      <c r="AD846" s="9">
        <f t="shared" si="337"/>
        <v>-95.635620915032689</v>
      </c>
      <c r="AE846" s="9">
        <f t="shared" si="337"/>
        <v>0</v>
      </c>
      <c r="AF846" s="9">
        <f t="shared" si="337"/>
        <v>-14.719047619047615</v>
      </c>
      <c r="AG846" s="9">
        <f t="shared" si="337"/>
        <v>26.033333333333331</v>
      </c>
      <c r="AH846" s="9">
        <f t="shared" si="337"/>
        <v>0</v>
      </c>
    </row>
    <row r="847" spans="1:34">
      <c r="A847" s="5">
        <f t="shared" si="338"/>
        <v>869</v>
      </c>
      <c r="B847" s="5">
        <f t="shared" si="339"/>
        <v>46</v>
      </c>
      <c r="C847" s="5">
        <f t="shared" si="340"/>
        <v>7.0370370370369528E-2</v>
      </c>
      <c r="D847" s="5">
        <f t="shared" si="341"/>
        <v>10.751851851851853</v>
      </c>
      <c r="E847" s="5">
        <f t="shared" si="342"/>
        <v>0</v>
      </c>
      <c r="F847" s="5">
        <f t="shared" si="343"/>
        <v>-15.123931623931625</v>
      </c>
      <c r="G847" s="5">
        <f t="shared" si="344"/>
        <v>-48.180056980056975</v>
      </c>
      <c r="H847" s="5">
        <f t="shared" si="345"/>
        <v>20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9">
        <f>'Match Score and Team Input'!F47</f>
        <v>869</v>
      </c>
      <c r="AB847" s="9">
        <v>46</v>
      </c>
      <c r="AC847" s="9">
        <f t="shared" si="337"/>
        <v>7.0370370370369528E-2</v>
      </c>
      <c r="AD847" s="9">
        <f t="shared" si="337"/>
        <v>10.751851851851853</v>
      </c>
      <c r="AE847" s="9">
        <f t="shared" si="337"/>
        <v>0</v>
      </c>
      <c r="AF847" s="9">
        <f t="shared" si="337"/>
        <v>-15.123931623931625</v>
      </c>
      <c r="AG847" s="9">
        <f t="shared" si="337"/>
        <v>-48.180056980056975</v>
      </c>
      <c r="AH847" s="9">
        <f t="shared" si="337"/>
        <v>20</v>
      </c>
    </row>
    <row r="848" spans="1:34">
      <c r="A848" s="5">
        <f t="shared" si="338"/>
        <v>1683</v>
      </c>
      <c r="B848" s="5">
        <f t="shared" si="339"/>
        <v>47</v>
      </c>
      <c r="C848" s="5">
        <f t="shared" si="340"/>
        <v>-18.766666666666666</v>
      </c>
      <c r="D848" s="5">
        <f t="shared" si="341"/>
        <v>-18.200000000000003</v>
      </c>
      <c r="E848" s="5">
        <f t="shared" si="342"/>
        <v>0</v>
      </c>
      <c r="F848" s="5">
        <f t="shared" si="343"/>
        <v>7.5538461538461519</v>
      </c>
      <c r="G848" s="5">
        <f t="shared" si="344"/>
        <v>38.02051282051282</v>
      </c>
      <c r="H848" s="5">
        <f t="shared" si="345"/>
        <v>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9">
        <f>'Match Score and Team Input'!F48</f>
        <v>1683</v>
      </c>
      <c r="AB848" s="9">
        <v>47</v>
      </c>
      <c r="AC848" s="9">
        <f t="shared" si="337"/>
        <v>-18.766666666666666</v>
      </c>
      <c r="AD848" s="9">
        <f t="shared" si="337"/>
        <v>-18.200000000000003</v>
      </c>
      <c r="AE848" s="9">
        <f t="shared" si="337"/>
        <v>0</v>
      </c>
      <c r="AF848" s="9">
        <f t="shared" si="337"/>
        <v>7.5538461538461519</v>
      </c>
      <c r="AG848" s="9">
        <f t="shared" si="337"/>
        <v>38.02051282051282</v>
      </c>
      <c r="AH848" s="9">
        <f t="shared" si="337"/>
        <v>0</v>
      </c>
    </row>
    <row r="849" spans="1:34">
      <c r="A849" s="5">
        <f t="shared" si="338"/>
        <v>5137</v>
      </c>
      <c r="B849" s="5">
        <f t="shared" si="339"/>
        <v>48</v>
      </c>
      <c r="C849" s="5">
        <f t="shared" si="340"/>
        <v>14.56666666666667</v>
      </c>
      <c r="D849" s="5">
        <f t="shared" si="341"/>
        <v>24.73333333333332</v>
      </c>
      <c r="E849" s="5">
        <f t="shared" si="342"/>
        <v>100</v>
      </c>
      <c r="F849" s="5">
        <f t="shared" si="343"/>
        <v>16.388888888888886</v>
      </c>
      <c r="G849" s="5">
        <f t="shared" si="344"/>
        <v>-13.329629629629636</v>
      </c>
      <c r="H849" s="5">
        <f t="shared" si="345"/>
        <v>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9">
        <f>'Match Score and Team Input'!F49</f>
        <v>5137</v>
      </c>
      <c r="AB849" s="9">
        <v>48</v>
      </c>
      <c r="AC849" s="9">
        <f t="shared" si="337"/>
        <v>14.56666666666667</v>
      </c>
      <c r="AD849" s="9">
        <f t="shared" si="337"/>
        <v>24.73333333333332</v>
      </c>
      <c r="AE849" s="9">
        <f t="shared" si="337"/>
        <v>100</v>
      </c>
      <c r="AF849" s="9">
        <f t="shared" si="337"/>
        <v>16.388888888888886</v>
      </c>
      <c r="AG849" s="9">
        <f t="shared" si="337"/>
        <v>-13.329629629629636</v>
      </c>
      <c r="AH849" s="9">
        <f t="shared" si="337"/>
        <v>0</v>
      </c>
    </row>
    <row r="850" spans="1:34">
      <c r="A850" s="5">
        <f t="shared" si="338"/>
        <v>494</v>
      </c>
      <c r="B850" s="5">
        <f t="shared" si="339"/>
        <v>49</v>
      </c>
      <c r="C850" s="5">
        <f t="shared" si="340"/>
        <v>33.452380952380949</v>
      </c>
      <c r="D850" s="5">
        <f t="shared" si="341"/>
        <v>-7.3904761904761926</v>
      </c>
      <c r="E850" s="5">
        <f t="shared" si="342"/>
        <v>0</v>
      </c>
      <c r="F850" s="5">
        <f t="shared" si="343"/>
        <v>10.427272727272722</v>
      </c>
      <c r="G850" s="5">
        <f t="shared" si="344"/>
        <v>44.072727272727263</v>
      </c>
      <c r="H850" s="5">
        <f t="shared" si="345"/>
        <v>100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9">
        <f>'Match Score and Team Input'!F50</f>
        <v>494</v>
      </c>
      <c r="AB850" s="9">
        <v>49</v>
      </c>
      <c r="AC850" s="9">
        <f t="shared" si="337"/>
        <v>33.452380952380949</v>
      </c>
      <c r="AD850" s="9">
        <f t="shared" si="337"/>
        <v>-7.3904761904761926</v>
      </c>
      <c r="AE850" s="9">
        <f t="shared" si="337"/>
        <v>0</v>
      </c>
      <c r="AF850" s="9">
        <f t="shared" si="337"/>
        <v>10.427272727272722</v>
      </c>
      <c r="AG850" s="9">
        <f t="shared" si="337"/>
        <v>44.072727272727263</v>
      </c>
      <c r="AH850" s="9">
        <f t="shared" si="337"/>
        <v>100</v>
      </c>
    </row>
    <row r="851" spans="1:34">
      <c r="A851" s="5">
        <f t="shared" si="338"/>
        <v>1610</v>
      </c>
      <c r="B851" s="5">
        <f t="shared" si="339"/>
        <v>50</v>
      </c>
      <c r="C851" s="5">
        <f t="shared" si="340"/>
        <v>-20.188888888888883</v>
      </c>
      <c r="D851" s="5">
        <f t="shared" si="341"/>
        <v>-73.714814814814815</v>
      </c>
      <c r="E851" s="5">
        <f t="shared" si="342"/>
        <v>40</v>
      </c>
      <c r="F851" s="5">
        <f t="shared" si="343"/>
        <v>5.414285714285711</v>
      </c>
      <c r="G851" s="5">
        <f t="shared" si="344"/>
        <v>-35.571428571428569</v>
      </c>
      <c r="H851" s="5">
        <f t="shared" si="345"/>
        <v>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9">
        <f>'Match Score and Team Input'!F51</f>
        <v>1610</v>
      </c>
      <c r="AB851" s="9">
        <v>50</v>
      </c>
      <c r="AC851" s="9">
        <f t="shared" si="337"/>
        <v>-20.188888888888883</v>
      </c>
      <c r="AD851" s="9">
        <f t="shared" si="337"/>
        <v>-73.714814814814815</v>
      </c>
      <c r="AE851" s="9">
        <f t="shared" si="337"/>
        <v>40</v>
      </c>
      <c r="AF851" s="9">
        <f t="shared" si="337"/>
        <v>5.414285714285711</v>
      </c>
      <c r="AG851" s="9">
        <f t="shared" si="337"/>
        <v>-35.571428571428569</v>
      </c>
      <c r="AH851" s="9">
        <f t="shared" si="337"/>
        <v>0</v>
      </c>
    </row>
    <row r="852" spans="1:34">
      <c r="A852" s="5">
        <f t="shared" si="338"/>
        <v>4063</v>
      </c>
      <c r="B852" s="5">
        <f t="shared" si="339"/>
        <v>51</v>
      </c>
      <c r="C852" s="5">
        <f t="shared" si="340"/>
        <v>-3.3333333333333286</v>
      </c>
      <c r="D852" s="5">
        <f t="shared" si="341"/>
        <v>4.5555555555555571</v>
      </c>
      <c r="E852" s="5">
        <f t="shared" si="342"/>
        <v>0</v>
      </c>
      <c r="F852" s="5">
        <f t="shared" si="343"/>
        <v>-15.566666666666663</v>
      </c>
      <c r="G852" s="5">
        <f t="shared" si="344"/>
        <v>12.700000000000003</v>
      </c>
      <c r="H852" s="5">
        <f t="shared" si="345"/>
        <v>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9">
        <f>'Match Score and Team Input'!F52</f>
        <v>4063</v>
      </c>
      <c r="AB852" s="9">
        <v>51</v>
      </c>
      <c r="AC852" s="9">
        <f t="shared" ref="AC852:AH861" si="346">AC652</f>
        <v>-3.3333333333333286</v>
      </c>
      <c r="AD852" s="9">
        <f t="shared" si="346"/>
        <v>4.5555555555555571</v>
      </c>
      <c r="AE852" s="9">
        <f t="shared" si="346"/>
        <v>0</v>
      </c>
      <c r="AF852" s="9">
        <f t="shared" si="346"/>
        <v>-15.566666666666663</v>
      </c>
      <c r="AG852" s="9">
        <f t="shared" si="346"/>
        <v>12.700000000000003</v>
      </c>
      <c r="AH852" s="9">
        <f t="shared" si="346"/>
        <v>0</v>
      </c>
    </row>
    <row r="853" spans="1:34">
      <c r="A853" s="5">
        <f t="shared" si="338"/>
        <v>1023</v>
      </c>
      <c r="B853" s="5">
        <f t="shared" si="339"/>
        <v>52</v>
      </c>
      <c r="C853" s="5">
        <f t="shared" si="340"/>
        <v>-19.083333333333343</v>
      </c>
      <c r="D853" s="5">
        <f t="shared" si="341"/>
        <v>-21.120370370370367</v>
      </c>
      <c r="E853" s="5">
        <f t="shared" si="342"/>
        <v>0</v>
      </c>
      <c r="F853" s="5">
        <f t="shared" si="343"/>
        <v>-14.546880570409982</v>
      </c>
      <c r="G853" s="5">
        <f t="shared" si="344"/>
        <v>46.393226381461659</v>
      </c>
      <c r="H853" s="5">
        <f t="shared" si="345"/>
        <v>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9">
        <f>'Match Score and Team Input'!F53</f>
        <v>1023</v>
      </c>
      <c r="AB853" s="9">
        <v>52</v>
      </c>
      <c r="AC853" s="9">
        <f t="shared" si="346"/>
        <v>-19.083333333333343</v>
      </c>
      <c r="AD853" s="9">
        <f t="shared" si="346"/>
        <v>-21.120370370370367</v>
      </c>
      <c r="AE853" s="9">
        <f t="shared" si="346"/>
        <v>0</v>
      </c>
      <c r="AF853" s="9">
        <f t="shared" si="346"/>
        <v>-14.546880570409982</v>
      </c>
      <c r="AG853" s="9">
        <f t="shared" si="346"/>
        <v>46.393226381461659</v>
      </c>
      <c r="AH853" s="9">
        <f t="shared" si="346"/>
        <v>0</v>
      </c>
    </row>
    <row r="854" spans="1:34">
      <c r="A854" s="5">
        <f t="shared" si="338"/>
        <v>3683</v>
      </c>
      <c r="B854" s="5">
        <f t="shared" si="339"/>
        <v>53</v>
      </c>
      <c r="C854" s="5">
        <f t="shared" si="340"/>
        <v>-1.3611111111111143</v>
      </c>
      <c r="D854" s="5">
        <f t="shared" si="341"/>
        <v>15.577777777777769</v>
      </c>
      <c r="E854" s="5">
        <f t="shared" si="342"/>
        <v>0</v>
      </c>
      <c r="F854" s="5">
        <f t="shared" si="343"/>
        <v>-3.7416666666666671</v>
      </c>
      <c r="G854" s="5">
        <f t="shared" si="344"/>
        <v>-61.783333333333346</v>
      </c>
      <c r="H854" s="5">
        <f t="shared" si="345"/>
        <v>0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9">
        <f>'Match Score and Team Input'!F54</f>
        <v>3683</v>
      </c>
      <c r="AB854" s="9">
        <v>53</v>
      </c>
      <c r="AC854" s="9">
        <f t="shared" si="346"/>
        <v>-1.3611111111111143</v>
      </c>
      <c r="AD854" s="9">
        <f t="shared" si="346"/>
        <v>15.577777777777769</v>
      </c>
      <c r="AE854" s="9">
        <f t="shared" si="346"/>
        <v>0</v>
      </c>
      <c r="AF854" s="9">
        <f t="shared" si="346"/>
        <v>-3.7416666666666671</v>
      </c>
      <c r="AG854" s="9">
        <f t="shared" si="346"/>
        <v>-61.783333333333346</v>
      </c>
      <c r="AH854" s="9">
        <f t="shared" si="346"/>
        <v>0</v>
      </c>
    </row>
    <row r="855" spans="1:34">
      <c r="A855" s="5">
        <f t="shared" si="338"/>
        <v>1334</v>
      </c>
      <c r="B855" s="5">
        <f t="shared" si="339"/>
        <v>54</v>
      </c>
      <c r="C855" s="5">
        <f t="shared" si="340"/>
        <v>-3.4666666666666686</v>
      </c>
      <c r="D855" s="5">
        <f t="shared" si="341"/>
        <v>10.666666666666671</v>
      </c>
      <c r="E855" s="5">
        <f t="shared" si="342"/>
        <v>70</v>
      </c>
      <c r="F855" s="5">
        <f t="shared" si="343"/>
        <v>-8.5820512820512818</v>
      </c>
      <c r="G855" s="5">
        <f t="shared" si="344"/>
        <v>41.15384615384616</v>
      </c>
      <c r="H855" s="5">
        <f t="shared" si="345"/>
        <v>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9">
        <f>'Match Score and Team Input'!F55</f>
        <v>1334</v>
      </c>
      <c r="AB855" s="9">
        <v>54</v>
      </c>
      <c r="AC855" s="9">
        <f t="shared" si="346"/>
        <v>-3.4666666666666686</v>
      </c>
      <c r="AD855" s="9">
        <f t="shared" si="346"/>
        <v>10.666666666666671</v>
      </c>
      <c r="AE855" s="9">
        <f t="shared" si="346"/>
        <v>70</v>
      </c>
      <c r="AF855" s="9">
        <f t="shared" si="346"/>
        <v>-8.5820512820512818</v>
      </c>
      <c r="AG855" s="9">
        <f t="shared" si="346"/>
        <v>41.15384615384616</v>
      </c>
      <c r="AH855" s="9">
        <f t="shared" si="346"/>
        <v>0</v>
      </c>
    </row>
    <row r="856" spans="1:34">
      <c r="A856" s="5">
        <f t="shared" si="338"/>
        <v>4991</v>
      </c>
      <c r="B856" s="5">
        <f t="shared" si="339"/>
        <v>55</v>
      </c>
      <c r="C856" s="5">
        <f t="shared" si="340"/>
        <v>-19.11349206349206</v>
      </c>
      <c r="D856" s="5">
        <f t="shared" si="341"/>
        <v>-43.276984126984118</v>
      </c>
      <c r="E856" s="5">
        <f t="shared" si="342"/>
        <v>50</v>
      </c>
      <c r="F856" s="5">
        <f t="shared" si="343"/>
        <v>1.5333333333333314</v>
      </c>
      <c r="G856" s="5">
        <f t="shared" si="344"/>
        <v>52.8</v>
      </c>
      <c r="H856" s="5">
        <f t="shared" si="345"/>
        <v>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9">
        <f>'Match Score and Team Input'!F56</f>
        <v>4991</v>
      </c>
      <c r="AB856" s="9">
        <v>55</v>
      </c>
      <c r="AC856" s="9">
        <f t="shared" si="346"/>
        <v>-19.11349206349206</v>
      </c>
      <c r="AD856" s="9">
        <f t="shared" si="346"/>
        <v>-43.276984126984118</v>
      </c>
      <c r="AE856" s="9">
        <f t="shared" si="346"/>
        <v>50</v>
      </c>
      <c r="AF856" s="9">
        <f t="shared" si="346"/>
        <v>1.5333333333333314</v>
      </c>
      <c r="AG856" s="9">
        <f t="shared" si="346"/>
        <v>52.8</v>
      </c>
      <c r="AH856" s="9">
        <f t="shared" si="346"/>
        <v>0</v>
      </c>
    </row>
    <row r="857" spans="1:34">
      <c r="A857" s="5">
        <f t="shared" si="338"/>
        <v>3309</v>
      </c>
      <c r="B857" s="5">
        <f t="shared" si="339"/>
        <v>56</v>
      </c>
      <c r="C857" s="5">
        <f t="shared" si="340"/>
        <v>21.61904761904762</v>
      </c>
      <c r="D857" s="5">
        <f t="shared" si="341"/>
        <v>-36.047619047619037</v>
      </c>
      <c r="E857" s="5">
        <f t="shared" si="342"/>
        <v>90</v>
      </c>
      <c r="F857" s="5">
        <f t="shared" si="343"/>
        <v>14.327450980392157</v>
      </c>
      <c r="G857" s="5">
        <f t="shared" si="344"/>
        <v>6.6921568627450938</v>
      </c>
      <c r="H857" s="5">
        <f t="shared" si="345"/>
        <v>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9">
        <f>'Match Score and Team Input'!F57</f>
        <v>3309</v>
      </c>
      <c r="AB857" s="9">
        <v>56</v>
      </c>
      <c r="AC857" s="9">
        <f t="shared" si="346"/>
        <v>21.61904761904762</v>
      </c>
      <c r="AD857" s="9">
        <f t="shared" si="346"/>
        <v>-36.047619047619037</v>
      </c>
      <c r="AE857" s="9">
        <f t="shared" si="346"/>
        <v>90</v>
      </c>
      <c r="AF857" s="9">
        <f t="shared" si="346"/>
        <v>14.327450980392157</v>
      </c>
      <c r="AG857" s="9">
        <f t="shared" si="346"/>
        <v>6.6921568627450938</v>
      </c>
      <c r="AH857" s="9">
        <f t="shared" si="346"/>
        <v>0</v>
      </c>
    </row>
    <row r="858" spans="1:34">
      <c r="A858" s="5">
        <f t="shared" si="338"/>
        <v>973</v>
      </c>
      <c r="B858" s="5">
        <f t="shared" si="339"/>
        <v>57</v>
      </c>
      <c r="C858" s="5">
        <f t="shared" si="340"/>
        <v>19.600000000000001</v>
      </c>
      <c r="D858" s="5">
        <f t="shared" si="341"/>
        <v>6.9925925925925867</v>
      </c>
      <c r="E858" s="5">
        <f t="shared" si="342"/>
        <v>120</v>
      </c>
      <c r="F858" s="5">
        <f t="shared" si="343"/>
        <v>16.333333333333336</v>
      </c>
      <c r="G858" s="5">
        <f t="shared" si="344"/>
        <v>24.833333333333329</v>
      </c>
      <c r="H858" s="5">
        <f t="shared" si="345"/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9">
        <f>'Match Score and Team Input'!F58</f>
        <v>973</v>
      </c>
      <c r="AB858" s="9">
        <v>57</v>
      </c>
      <c r="AC858" s="9">
        <f t="shared" si="346"/>
        <v>19.600000000000001</v>
      </c>
      <c r="AD858" s="9">
        <f t="shared" si="346"/>
        <v>6.9925925925925867</v>
      </c>
      <c r="AE858" s="9">
        <f t="shared" si="346"/>
        <v>120</v>
      </c>
      <c r="AF858" s="9">
        <f t="shared" si="346"/>
        <v>16.333333333333336</v>
      </c>
      <c r="AG858" s="9">
        <f t="shared" si="346"/>
        <v>24.833333333333329</v>
      </c>
      <c r="AH858" s="9">
        <f t="shared" si="346"/>
        <v>0</v>
      </c>
    </row>
    <row r="859" spans="1:34">
      <c r="A859" s="5">
        <f t="shared" si="338"/>
        <v>4488</v>
      </c>
      <c r="B859" s="5">
        <f t="shared" si="339"/>
        <v>58</v>
      </c>
      <c r="C859" s="5">
        <f t="shared" si="340"/>
        <v>-1.6666666666666714</v>
      </c>
      <c r="D859" s="5">
        <f t="shared" si="341"/>
        <v>-60.620370370370367</v>
      </c>
      <c r="E859" s="5">
        <f t="shared" si="342"/>
        <v>0</v>
      </c>
      <c r="F859" s="5">
        <f t="shared" si="343"/>
        <v>-8.7333333333333343</v>
      </c>
      <c r="G859" s="5">
        <f t="shared" si="344"/>
        <v>22</v>
      </c>
      <c r="H859" s="5">
        <f t="shared" si="345"/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9">
        <f>'Match Score and Team Input'!F59</f>
        <v>4488</v>
      </c>
      <c r="AB859" s="9">
        <v>58</v>
      </c>
      <c r="AC859" s="9">
        <f t="shared" si="346"/>
        <v>-1.6666666666666714</v>
      </c>
      <c r="AD859" s="9">
        <f t="shared" si="346"/>
        <v>-60.620370370370367</v>
      </c>
      <c r="AE859" s="9">
        <f t="shared" si="346"/>
        <v>0</v>
      </c>
      <c r="AF859" s="9">
        <f t="shared" si="346"/>
        <v>-8.7333333333333343</v>
      </c>
      <c r="AG859" s="9">
        <f t="shared" si="346"/>
        <v>22</v>
      </c>
      <c r="AH859" s="9">
        <f t="shared" si="346"/>
        <v>0</v>
      </c>
    </row>
    <row r="860" spans="1:34">
      <c r="A860" s="5">
        <f t="shared" si="338"/>
        <v>193</v>
      </c>
      <c r="B860" s="5">
        <f t="shared" si="339"/>
        <v>59</v>
      </c>
      <c r="C860" s="5">
        <f t="shared" si="340"/>
        <v>-18.499999999999993</v>
      </c>
      <c r="D860" s="5">
        <f t="shared" si="341"/>
        <v>-80.677777777777763</v>
      </c>
      <c r="E860" s="5">
        <f t="shared" si="342"/>
        <v>0</v>
      </c>
      <c r="F860" s="5">
        <f t="shared" si="343"/>
        <v>14.833333333333336</v>
      </c>
      <c r="G860" s="5">
        <f t="shared" si="344"/>
        <v>67.588888888888889</v>
      </c>
      <c r="H860" s="5">
        <f t="shared" si="345"/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9">
        <f>'Match Score and Team Input'!F60</f>
        <v>193</v>
      </c>
      <c r="AB860" s="9">
        <v>59</v>
      </c>
      <c r="AC860" s="9">
        <f t="shared" si="346"/>
        <v>-18.499999999999993</v>
      </c>
      <c r="AD860" s="9">
        <f t="shared" si="346"/>
        <v>-80.677777777777763</v>
      </c>
      <c r="AE860" s="9">
        <f t="shared" si="346"/>
        <v>0</v>
      </c>
      <c r="AF860" s="9">
        <f t="shared" si="346"/>
        <v>14.833333333333336</v>
      </c>
      <c r="AG860" s="9">
        <f t="shared" si="346"/>
        <v>67.588888888888889</v>
      </c>
      <c r="AH860" s="9">
        <f t="shared" si="346"/>
        <v>0</v>
      </c>
    </row>
    <row r="861" spans="1:34">
      <c r="A861" s="5">
        <f t="shared" si="338"/>
        <v>3316</v>
      </c>
      <c r="B861" s="5">
        <f t="shared" si="339"/>
        <v>60</v>
      </c>
      <c r="C861" s="5">
        <f t="shared" si="340"/>
        <v>-11.452941176470588</v>
      </c>
      <c r="D861" s="5">
        <f t="shared" si="341"/>
        <v>1.3568627450980273</v>
      </c>
      <c r="E861" s="5">
        <f t="shared" si="342"/>
        <v>50</v>
      </c>
      <c r="F861" s="5">
        <f t="shared" si="343"/>
        <v>-27.43333333333333</v>
      </c>
      <c r="G861" s="5">
        <f t="shared" si="344"/>
        <v>-11.799999999999997</v>
      </c>
      <c r="H861" s="5">
        <f t="shared" si="345"/>
        <v>20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9">
        <f>'Match Score and Team Input'!F61</f>
        <v>3316</v>
      </c>
      <c r="AB861" s="9">
        <v>60</v>
      </c>
      <c r="AC861" s="9">
        <f t="shared" si="346"/>
        <v>-11.452941176470588</v>
      </c>
      <c r="AD861" s="9">
        <f t="shared" si="346"/>
        <v>1.3568627450980273</v>
      </c>
      <c r="AE861" s="9">
        <f t="shared" si="346"/>
        <v>50</v>
      </c>
      <c r="AF861" s="9">
        <f t="shared" si="346"/>
        <v>-27.43333333333333</v>
      </c>
      <c r="AG861" s="9">
        <f t="shared" si="346"/>
        <v>-11.799999999999997</v>
      </c>
      <c r="AH861" s="9">
        <f t="shared" si="346"/>
        <v>20</v>
      </c>
    </row>
    <row r="862" spans="1:34">
      <c r="A862" s="5">
        <f t="shared" si="338"/>
        <v>2471</v>
      </c>
      <c r="B862" s="5">
        <f t="shared" si="339"/>
        <v>61</v>
      </c>
      <c r="C862" s="5">
        <f t="shared" si="340"/>
        <v>-17.888888888888886</v>
      </c>
      <c r="D862" s="5">
        <f t="shared" si="341"/>
        <v>-14.311111111111117</v>
      </c>
      <c r="E862" s="5">
        <f t="shared" si="342"/>
        <v>0</v>
      </c>
      <c r="F862" s="5">
        <f t="shared" si="343"/>
        <v>-6.9939393939393923</v>
      </c>
      <c r="G862" s="5">
        <f t="shared" si="344"/>
        <v>4.7316498316498325</v>
      </c>
      <c r="H862" s="5">
        <f t="shared" si="345"/>
        <v>50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9">
        <f>'Match Score and Team Input'!F62</f>
        <v>2471</v>
      </c>
      <c r="AB862" s="9">
        <v>61</v>
      </c>
      <c r="AC862" s="9">
        <f t="shared" ref="AC862:AH871" si="347">AC662</f>
        <v>-17.888888888888886</v>
      </c>
      <c r="AD862" s="9">
        <f t="shared" si="347"/>
        <v>-14.311111111111117</v>
      </c>
      <c r="AE862" s="9">
        <f t="shared" si="347"/>
        <v>0</v>
      </c>
      <c r="AF862" s="9">
        <f t="shared" si="347"/>
        <v>-6.9939393939393923</v>
      </c>
      <c r="AG862" s="9">
        <f t="shared" si="347"/>
        <v>4.7316498316498325</v>
      </c>
      <c r="AH862" s="9">
        <f t="shared" si="347"/>
        <v>50</v>
      </c>
    </row>
    <row r="863" spans="1:34">
      <c r="A863" s="5">
        <f t="shared" si="338"/>
        <v>2122</v>
      </c>
      <c r="B863" s="5">
        <f t="shared" si="339"/>
        <v>62</v>
      </c>
      <c r="C863" s="5">
        <f t="shared" si="340"/>
        <v>-18.560606060606062</v>
      </c>
      <c r="D863" s="5">
        <f t="shared" si="341"/>
        <v>-50.146969696969705</v>
      </c>
      <c r="E863" s="5">
        <f t="shared" si="342"/>
        <v>20</v>
      </c>
      <c r="F863" s="5">
        <f t="shared" si="343"/>
        <v>3.9148148148148181</v>
      </c>
      <c r="G863" s="5">
        <f t="shared" si="344"/>
        <v>65.7</v>
      </c>
      <c r="H863" s="5">
        <f t="shared" si="345"/>
        <v>20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9">
        <f>'Match Score and Team Input'!F63</f>
        <v>2122</v>
      </c>
      <c r="AB863" s="9">
        <v>62</v>
      </c>
      <c r="AC863" s="9">
        <f t="shared" si="347"/>
        <v>-18.560606060606062</v>
      </c>
      <c r="AD863" s="9">
        <f t="shared" si="347"/>
        <v>-50.146969696969705</v>
      </c>
      <c r="AE863" s="9">
        <f t="shared" si="347"/>
        <v>20</v>
      </c>
      <c r="AF863" s="9">
        <f t="shared" si="347"/>
        <v>3.9148148148148181</v>
      </c>
      <c r="AG863" s="9">
        <f t="shared" si="347"/>
        <v>65.7</v>
      </c>
      <c r="AH863" s="9">
        <f t="shared" si="347"/>
        <v>20</v>
      </c>
    </row>
    <row r="864" spans="1:34">
      <c r="A864" s="5">
        <f t="shared" si="338"/>
        <v>1023</v>
      </c>
      <c r="B864" s="5">
        <f t="shared" si="339"/>
        <v>63</v>
      </c>
      <c r="C864" s="5">
        <f t="shared" si="340"/>
        <v>-11.844444444444449</v>
      </c>
      <c r="D864" s="5">
        <f t="shared" si="341"/>
        <v>0.40555555555556566</v>
      </c>
      <c r="E864" s="5">
        <f t="shared" si="342"/>
        <v>0</v>
      </c>
      <c r="F864" s="5">
        <f t="shared" si="343"/>
        <v>-4.37777777777778</v>
      </c>
      <c r="G864" s="5">
        <f t="shared" si="344"/>
        <v>2.8111111111111029</v>
      </c>
      <c r="H864" s="5">
        <f t="shared" si="345"/>
        <v>50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9">
        <f>'Match Score and Team Input'!F64</f>
        <v>1023</v>
      </c>
      <c r="AB864" s="9">
        <v>63</v>
      </c>
      <c r="AC864" s="9">
        <f t="shared" si="347"/>
        <v>-11.844444444444449</v>
      </c>
      <c r="AD864" s="9">
        <f t="shared" si="347"/>
        <v>0.40555555555556566</v>
      </c>
      <c r="AE864" s="9">
        <f t="shared" si="347"/>
        <v>0</v>
      </c>
      <c r="AF864" s="9">
        <f t="shared" si="347"/>
        <v>-4.37777777777778</v>
      </c>
      <c r="AG864" s="9">
        <f t="shared" si="347"/>
        <v>2.8111111111111029</v>
      </c>
      <c r="AH864" s="9">
        <f t="shared" si="347"/>
        <v>50</v>
      </c>
    </row>
    <row r="865" spans="1:34">
      <c r="A865" s="5">
        <f t="shared" si="338"/>
        <v>2052</v>
      </c>
      <c r="B865" s="5">
        <f t="shared" si="339"/>
        <v>64</v>
      </c>
      <c r="C865" s="5">
        <f t="shared" si="340"/>
        <v>-1.2794871794871838</v>
      </c>
      <c r="D865" s="5">
        <f t="shared" si="341"/>
        <v>16.305128205128199</v>
      </c>
      <c r="E865" s="5">
        <f t="shared" si="342"/>
        <v>0</v>
      </c>
      <c r="F865" s="5">
        <f t="shared" si="343"/>
        <v>-10.048677248677251</v>
      </c>
      <c r="G865" s="5">
        <f t="shared" si="344"/>
        <v>-15.029629629629625</v>
      </c>
      <c r="H865" s="5">
        <f t="shared" si="345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9">
        <f>'Match Score and Team Input'!F65</f>
        <v>2052</v>
      </c>
      <c r="AB865" s="9">
        <v>64</v>
      </c>
      <c r="AC865" s="9">
        <f t="shared" si="347"/>
        <v>-1.2794871794871838</v>
      </c>
      <c r="AD865" s="9">
        <f t="shared" si="347"/>
        <v>16.305128205128199</v>
      </c>
      <c r="AE865" s="9">
        <f t="shared" si="347"/>
        <v>0</v>
      </c>
      <c r="AF865" s="9">
        <f t="shared" si="347"/>
        <v>-10.048677248677251</v>
      </c>
      <c r="AG865" s="9">
        <f t="shared" si="347"/>
        <v>-15.029629629629625</v>
      </c>
      <c r="AH865" s="9">
        <f t="shared" si="347"/>
        <v>0</v>
      </c>
    </row>
    <row r="866" spans="1:34">
      <c r="A866" s="5">
        <f t="shared" si="338"/>
        <v>3103</v>
      </c>
      <c r="B866" s="5">
        <f t="shared" si="339"/>
        <v>65</v>
      </c>
      <c r="C866" s="5">
        <f t="shared" si="340"/>
        <v>-18.438746438746442</v>
      </c>
      <c r="D866" s="5">
        <f t="shared" si="341"/>
        <v>24.150142450142454</v>
      </c>
      <c r="E866" s="5">
        <f t="shared" si="342"/>
        <v>100</v>
      </c>
      <c r="F866" s="5">
        <f t="shared" si="343"/>
        <v>3.4264550264550238</v>
      </c>
      <c r="G866" s="5">
        <f t="shared" si="344"/>
        <v>33.724338624338628</v>
      </c>
      <c r="H866" s="5">
        <f t="shared" si="345"/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9">
        <f>'Match Score and Team Input'!F66</f>
        <v>3103</v>
      </c>
      <c r="AB866" s="9">
        <v>65</v>
      </c>
      <c r="AC866" s="9">
        <f t="shared" si="347"/>
        <v>-18.438746438746442</v>
      </c>
      <c r="AD866" s="9">
        <f t="shared" si="347"/>
        <v>24.150142450142454</v>
      </c>
      <c r="AE866" s="9">
        <f t="shared" si="347"/>
        <v>100</v>
      </c>
      <c r="AF866" s="9">
        <f t="shared" si="347"/>
        <v>3.4264550264550238</v>
      </c>
      <c r="AG866" s="9">
        <f t="shared" si="347"/>
        <v>33.724338624338628</v>
      </c>
      <c r="AH866" s="9">
        <f t="shared" si="347"/>
        <v>0</v>
      </c>
    </row>
    <row r="867" spans="1:34">
      <c r="A867" s="5">
        <f t="shared" si="338"/>
        <v>1775</v>
      </c>
      <c r="B867" s="5">
        <f t="shared" si="339"/>
        <v>66</v>
      </c>
      <c r="C867" s="5">
        <f t="shared" si="340"/>
        <v>14.503703703703707</v>
      </c>
      <c r="D867" s="5">
        <f t="shared" si="341"/>
        <v>-50.155555555555566</v>
      </c>
      <c r="E867" s="5">
        <f t="shared" si="342"/>
        <v>0</v>
      </c>
      <c r="F867" s="5">
        <f t="shared" si="343"/>
        <v>-14.407264957264957</v>
      </c>
      <c r="G867" s="5">
        <f t="shared" si="344"/>
        <v>3.5162393162393073</v>
      </c>
      <c r="H867" s="5">
        <f t="shared" si="345"/>
        <v>20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9">
        <f>'Match Score and Team Input'!F67</f>
        <v>1775</v>
      </c>
      <c r="AB867" s="9">
        <v>66</v>
      </c>
      <c r="AC867" s="9">
        <f t="shared" si="347"/>
        <v>14.503703703703707</v>
      </c>
      <c r="AD867" s="9">
        <f t="shared" si="347"/>
        <v>-50.155555555555566</v>
      </c>
      <c r="AE867" s="9">
        <f t="shared" si="347"/>
        <v>0</v>
      </c>
      <c r="AF867" s="9">
        <f t="shared" si="347"/>
        <v>-14.407264957264957</v>
      </c>
      <c r="AG867" s="9">
        <f t="shared" si="347"/>
        <v>3.5162393162393073</v>
      </c>
      <c r="AH867" s="9">
        <f t="shared" si="347"/>
        <v>20</v>
      </c>
    </row>
    <row r="868" spans="1:34">
      <c r="A868" s="5">
        <f t="shared" si="338"/>
        <v>188</v>
      </c>
      <c r="B868" s="5">
        <f t="shared" si="339"/>
        <v>67</v>
      </c>
      <c r="C868" s="5">
        <f t="shared" si="340"/>
        <v>-14.452380952380956</v>
      </c>
      <c r="D868" s="5">
        <f t="shared" si="341"/>
        <v>-25.704761904761909</v>
      </c>
      <c r="E868" s="5">
        <f t="shared" si="342"/>
        <v>0</v>
      </c>
      <c r="F868" s="5">
        <f t="shared" si="343"/>
        <v>-18.972222222222221</v>
      </c>
      <c r="G868" s="5">
        <f t="shared" si="344"/>
        <v>32.318518518518516</v>
      </c>
      <c r="H868" s="5">
        <f t="shared" si="345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9">
        <f>'Match Score and Team Input'!F68</f>
        <v>188</v>
      </c>
      <c r="AB868" s="9">
        <v>67</v>
      </c>
      <c r="AC868" s="9">
        <f t="shared" si="347"/>
        <v>-14.452380952380956</v>
      </c>
      <c r="AD868" s="9">
        <f t="shared" si="347"/>
        <v>-25.704761904761909</v>
      </c>
      <c r="AE868" s="9">
        <f t="shared" si="347"/>
        <v>0</v>
      </c>
      <c r="AF868" s="9">
        <f t="shared" si="347"/>
        <v>-18.972222222222221</v>
      </c>
      <c r="AG868" s="9">
        <f t="shared" si="347"/>
        <v>32.318518518518516</v>
      </c>
      <c r="AH868" s="9">
        <f t="shared" si="347"/>
        <v>0</v>
      </c>
    </row>
    <row r="869" spans="1:34">
      <c r="A869" s="5">
        <f t="shared" si="338"/>
        <v>4985</v>
      </c>
      <c r="B869" s="5">
        <f t="shared" si="339"/>
        <v>68</v>
      </c>
      <c r="C869" s="5">
        <f t="shared" si="340"/>
        <v>-7.3666666666666742</v>
      </c>
      <c r="D869" s="5">
        <f t="shared" si="341"/>
        <v>19.766666666666666</v>
      </c>
      <c r="E869" s="5">
        <f t="shared" si="342"/>
        <v>0</v>
      </c>
      <c r="F869" s="5">
        <f t="shared" si="343"/>
        <v>-15.168091168091166</v>
      </c>
      <c r="G869" s="5">
        <f t="shared" si="344"/>
        <v>-63.670370370370364</v>
      </c>
      <c r="H869" s="5">
        <f t="shared" si="345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9">
        <f>'Match Score and Team Input'!F69</f>
        <v>4985</v>
      </c>
      <c r="AB869" s="9">
        <v>68</v>
      </c>
      <c r="AC869" s="9">
        <f t="shared" si="347"/>
        <v>-7.3666666666666742</v>
      </c>
      <c r="AD869" s="9">
        <f t="shared" si="347"/>
        <v>19.766666666666666</v>
      </c>
      <c r="AE869" s="9">
        <f t="shared" si="347"/>
        <v>0</v>
      </c>
      <c r="AF869" s="9">
        <f t="shared" si="347"/>
        <v>-15.168091168091166</v>
      </c>
      <c r="AG869" s="9">
        <f t="shared" si="347"/>
        <v>-63.670370370370364</v>
      </c>
      <c r="AH869" s="9">
        <f t="shared" si="347"/>
        <v>0</v>
      </c>
    </row>
    <row r="870" spans="1:34">
      <c r="A870" s="5">
        <f t="shared" si="338"/>
        <v>3191</v>
      </c>
      <c r="B870" s="5">
        <f t="shared" si="339"/>
        <v>69</v>
      </c>
      <c r="C870" s="5">
        <f t="shared" si="340"/>
        <v>16.36666666666666</v>
      </c>
      <c r="D870" s="5">
        <f t="shared" si="341"/>
        <v>-23.5</v>
      </c>
      <c r="E870" s="5">
        <f t="shared" si="342"/>
        <v>0</v>
      </c>
      <c r="F870" s="5">
        <f t="shared" si="343"/>
        <v>-4.6333333333333329</v>
      </c>
      <c r="G870" s="5">
        <f t="shared" si="344"/>
        <v>49.533333333333331</v>
      </c>
      <c r="H870" s="5">
        <f t="shared" si="345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9">
        <f>'Match Score and Team Input'!F70</f>
        <v>3191</v>
      </c>
      <c r="AB870" s="9">
        <v>69</v>
      </c>
      <c r="AC870" s="9">
        <f t="shared" si="347"/>
        <v>16.36666666666666</v>
      </c>
      <c r="AD870" s="9">
        <f t="shared" si="347"/>
        <v>-23.5</v>
      </c>
      <c r="AE870" s="9">
        <f t="shared" si="347"/>
        <v>0</v>
      </c>
      <c r="AF870" s="9">
        <f t="shared" si="347"/>
        <v>-4.6333333333333329</v>
      </c>
      <c r="AG870" s="9">
        <f t="shared" si="347"/>
        <v>49.533333333333331</v>
      </c>
      <c r="AH870" s="9">
        <f t="shared" si="347"/>
        <v>0</v>
      </c>
    </row>
    <row r="871" spans="1:34">
      <c r="A871" s="5">
        <f t="shared" si="338"/>
        <v>488</v>
      </c>
      <c r="B871" s="5">
        <f t="shared" si="339"/>
        <v>70</v>
      </c>
      <c r="C871" s="5">
        <f t="shared" si="340"/>
        <v>-14.100000000000001</v>
      </c>
      <c r="D871" s="5">
        <f t="shared" si="341"/>
        <v>-5.6363636363636402</v>
      </c>
      <c r="E871" s="5">
        <f t="shared" si="342"/>
        <v>0</v>
      </c>
      <c r="F871" s="5">
        <f t="shared" si="343"/>
        <v>13.866666666666674</v>
      </c>
      <c r="G871" s="5">
        <f t="shared" si="344"/>
        <v>25.828205128205127</v>
      </c>
      <c r="H871" s="5">
        <f t="shared" si="345"/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9">
        <f>'Match Score and Team Input'!F71</f>
        <v>488</v>
      </c>
      <c r="AB871" s="9">
        <v>70</v>
      </c>
      <c r="AC871" s="9">
        <f t="shared" si="347"/>
        <v>-14.100000000000001</v>
      </c>
      <c r="AD871" s="9">
        <f t="shared" si="347"/>
        <v>-5.6363636363636402</v>
      </c>
      <c r="AE871" s="9">
        <f t="shared" si="347"/>
        <v>0</v>
      </c>
      <c r="AF871" s="9">
        <f t="shared" si="347"/>
        <v>13.866666666666674</v>
      </c>
      <c r="AG871" s="9">
        <f t="shared" si="347"/>
        <v>25.828205128205127</v>
      </c>
      <c r="AH871" s="9">
        <f t="shared" si="347"/>
        <v>0</v>
      </c>
    </row>
    <row r="872" spans="1:34">
      <c r="A872" s="5">
        <f t="shared" si="338"/>
        <v>1334</v>
      </c>
      <c r="B872" s="5">
        <f t="shared" si="339"/>
        <v>71</v>
      </c>
      <c r="C872" s="5">
        <f t="shared" si="340"/>
        <v>15.725000000000001</v>
      </c>
      <c r="D872" s="5">
        <f t="shared" si="341"/>
        <v>-20.816666666666663</v>
      </c>
      <c r="E872" s="5">
        <f t="shared" si="342"/>
        <v>0</v>
      </c>
      <c r="F872" s="5">
        <f t="shared" si="343"/>
        <v>-14.285714285714285</v>
      </c>
      <c r="G872" s="5">
        <f t="shared" si="344"/>
        <v>18.517460317460319</v>
      </c>
      <c r="H872" s="5">
        <f t="shared" si="345"/>
        <v>50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9">
        <f>'Match Score and Team Input'!F72</f>
        <v>1334</v>
      </c>
      <c r="AB872" s="9">
        <v>71</v>
      </c>
      <c r="AC872" s="9">
        <f t="shared" ref="AC872:AH881" si="348">AC672</f>
        <v>15.725000000000001</v>
      </c>
      <c r="AD872" s="9">
        <f t="shared" si="348"/>
        <v>-20.816666666666663</v>
      </c>
      <c r="AE872" s="9">
        <f t="shared" si="348"/>
        <v>0</v>
      </c>
      <c r="AF872" s="9">
        <f t="shared" si="348"/>
        <v>-14.285714285714285</v>
      </c>
      <c r="AG872" s="9">
        <f t="shared" si="348"/>
        <v>18.517460317460319</v>
      </c>
      <c r="AH872" s="9">
        <f t="shared" si="348"/>
        <v>50</v>
      </c>
    </row>
    <row r="873" spans="1:34">
      <c r="A873" s="5">
        <f t="shared" si="338"/>
        <v>126</v>
      </c>
      <c r="B873" s="5">
        <f t="shared" si="339"/>
        <v>72</v>
      </c>
      <c r="C873" s="5">
        <f t="shared" si="340"/>
        <v>12.166666666666664</v>
      </c>
      <c r="D873" s="5">
        <f t="shared" si="341"/>
        <v>27.766666666666666</v>
      </c>
      <c r="E873" s="5">
        <f t="shared" si="342"/>
        <v>0</v>
      </c>
      <c r="F873" s="5">
        <f t="shared" si="343"/>
        <v>-2.3968253968253919</v>
      </c>
      <c r="G873" s="5">
        <f t="shared" si="344"/>
        <v>7.6203703703703667</v>
      </c>
      <c r="H873" s="5">
        <f t="shared" si="345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9">
        <f>'Match Score and Team Input'!F73</f>
        <v>126</v>
      </c>
      <c r="AB873" s="9">
        <v>72</v>
      </c>
      <c r="AC873" s="9">
        <f t="shared" si="348"/>
        <v>12.166666666666664</v>
      </c>
      <c r="AD873" s="9">
        <f t="shared" si="348"/>
        <v>27.766666666666666</v>
      </c>
      <c r="AE873" s="9">
        <f t="shared" si="348"/>
        <v>0</v>
      </c>
      <c r="AF873" s="9">
        <f t="shared" si="348"/>
        <v>-2.3968253968253919</v>
      </c>
      <c r="AG873" s="9">
        <f t="shared" si="348"/>
        <v>7.6203703703703667</v>
      </c>
      <c r="AH873" s="9">
        <f t="shared" si="348"/>
        <v>0</v>
      </c>
    </row>
    <row r="874" spans="1:34">
      <c r="A874" s="5">
        <f t="shared" si="338"/>
        <v>1108</v>
      </c>
      <c r="B874" s="5">
        <f t="shared" si="339"/>
        <v>73</v>
      </c>
      <c r="C874" s="5">
        <f t="shared" si="340"/>
        <v>20.833333333333336</v>
      </c>
      <c r="D874" s="5">
        <f t="shared" si="341"/>
        <v>-22.466666666666669</v>
      </c>
      <c r="E874" s="5">
        <f t="shared" si="342"/>
        <v>0</v>
      </c>
      <c r="F874" s="5">
        <f t="shared" si="343"/>
        <v>-7.6296296296296333</v>
      </c>
      <c r="G874" s="5">
        <f t="shared" si="344"/>
        <v>-2.8888888888888857</v>
      </c>
      <c r="H874" s="5">
        <f t="shared" si="345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9">
        <f>'Match Score and Team Input'!F74</f>
        <v>1108</v>
      </c>
      <c r="AB874" s="9">
        <v>73</v>
      </c>
      <c r="AC874" s="9">
        <f t="shared" si="348"/>
        <v>20.833333333333336</v>
      </c>
      <c r="AD874" s="9">
        <f t="shared" si="348"/>
        <v>-22.466666666666669</v>
      </c>
      <c r="AE874" s="9">
        <f t="shared" si="348"/>
        <v>0</v>
      </c>
      <c r="AF874" s="9">
        <f t="shared" si="348"/>
        <v>-7.6296296296296333</v>
      </c>
      <c r="AG874" s="9">
        <f t="shared" si="348"/>
        <v>-2.8888888888888857</v>
      </c>
      <c r="AH874" s="9">
        <f t="shared" si="348"/>
        <v>0</v>
      </c>
    </row>
    <row r="875" spans="1:34">
      <c r="A875" s="5">
        <f t="shared" si="338"/>
        <v>5012</v>
      </c>
      <c r="B875" s="5">
        <f t="shared" si="339"/>
        <v>74</v>
      </c>
      <c r="C875" s="5">
        <f t="shared" si="340"/>
        <v>-22.748717948717953</v>
      </c>
      <c r="D875" s="5">
        <f t="shared" si="341"/>
        <v>43.553846153846152</v>
      </c>
      <c r="E875" s="5">
        <f t="shared" si="342"/>
        <v>0</v>
      </c>
      <c r="F875" s="5">
        <f t="shared" si="343"/>
        <v>-11.633333333333333</v>
      </c>
      <c r="G875" s="5">
        <f t="shared" si="344"/>
        <v>-35.333333333333343</v>
      </c>
      <c r="H875" s="5">
        <f t="shared" si="345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9">
        <f>'Match Score and Team Input'!F75</f>
        <v>5012</v>
      </c>
      <c r="AB875" s="9">
        <v>74</v>
      </c>
      <c r="AC875" s="9">
        <f t="shared" si="348"/>
        <v>-22.748717948717953</v>
      </c>
      <c r="AD875" s="9">
        <f t="shared" si="348"/>
        <v>43.553846153846152</v>
      </c>
      <c r="AE875" s="9">
        <f t="shared" si="348"/>
        <v>0</v>
      </c>
      <c r="AF875" s="9">
        <f t="shared" si="348"/>
        <v>-11.633333333333333</v>
      </c>
      <c r="AG875" s="9">
        <f t="shared" si="348"/>
        <v>-35.333333333333343</v>
      </c>
      <c r="AH875" s="9">
        <f t="shared" si="348"/>
        <v>0</v>
      </c>
    </row>
    <row r="876" spans="1:34">
      <c r="A876" s="5">
        <f t="shared" si="338"/>
        <v>1266</v>
      </c>
      <c r="B876" s="5">
        <f t="shared" si="339"/>
        <v>75</v>
      </c>
      <c r="C876" s="5">
        <f t="shared" si="340"/>
        <v>16.466666666666669</v>
      </c>
      <c r="D876" s="5">
        <f t="shared" si="341"/>
        <v>45.599999999999994</v>
      </c>
      <c r="E876" s="5">
        <f t="shared" si="342"/>
        <v>50</v>
      </c>
      <c r="F876" s="5">
        <f t="shared" si="343"/>
        <v>-20.661111111111111</v>
      </c>
      <c r="G876" s="5">
        <f t="shared" si="344"/>
        <v>-24.900000000000006</v>
      </c>
      <c r="H876" s="5">
        <f t="shared" si="345"/>
        <v>20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9">
        <f>'Match Score and Team Input'!F76</f>
        <v>1266</v>
      </c>
      <c r="AB876" s="9">
        <v>75</v>
      </c>
      <c r="AC876" s="9">
        <f t="shared" si="348"/>
        <v>16.466666666666669</v>
      </c>
      <c r="AD876" s="9">
        <f t="shared" si="348"/>
        <v>45.599999999999994</v>
      </c>
      <c r="AE876" s="9">
        <f t="shared" si="348"/>
        <v>50</v>
      </c>
      <c r="AF876" s="9">
        <f t="shared" si="348"/>
        <v>-20.661111111111111</v>
      </c>
      <c r="AG876" s="9">
        <f t="shared" si="348"/>
        <v>-24.900000000000006</v>
      </c>
      <c r="AH876" s="9">
        <f t="shared" si="348"/>
        <v>20</v>
      </c>
    </row>
    <row r="877" spans="1:34">
      <c r="A877" s="5">
        <f t="shared" si="338"/>
        <v>4991</v>
      </c>
      <c r="B877" s="5">
        <f t="shared" si="339"/>
        <v>76</v>
      </c>
      <c r="C877" s="5">
        <f t="shared" si="340"/>
        <v>-1.0666666666666629</v>
      </c>
      <c r="D877" s="5">
        <f t="shared" si="341"/>
        <v>-7.7333333333333485</v>
      </c>
      <c r="E877" s="5">
        <f t="shared" si="342"/>
        <v>20</v>
      </c>
      <c r="F877" s="5">
        <f t="shared" si="343"/>
        <v>9.3000000000000043</v>
      </c>
      <c r="G877" s="5">
        <f t="shared" si="344"/>
        <v>7.61666666666666</v>
      </c>
      <c r="H877" s="5">
        <f t="shared" si="345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9">
        <f>'Match Score and Team Input'!F77</f>
        <v>4991</v>
      </c>
      <c r="AB877" s="9">
        <v>76</v>
      </c>
      <c r="AC877" s="9">
        <f t="shared" si="348"/>
        <v>-1.0666666666666629</v>
      </c>
      <c r="AD877" s="9">
        <f t="shared" si="348"/>
        <v>-7.7333333333333485</v>
      </c>
      <c r="AE877" s="9">
        <f t="shared" si="348"/>
        <v>20</v>
      </c>
      <c r="AF877" s="9">
        <f t="shared" si="348"/>
        <v>9.3000000000000043</v>
      </c>
      <c r="AG877" s="9">
        <f t="shared" si="348"/>
        <v>7.61666666666666</v>
      </c>
      <c r="AH877" s="9">
        <f t="shared" si="348"/>
        <v>0</v>
      </c>
    </row>
    <row r="878" spans="1:34">
      <c r="A878" s="5">
        <f t="shared" si="338"/>
        <v>193</v>
      </c>
      <c r="B878" s="5">
        <f t="shared" si="339"/>
        <v>77</v>
      </c>
      <c r="C878" s="5">
        <f t="shared" si="340"/>
        <v>-6.5449735449735442</v>
      </c>
      <c r="D878" s="5">
        <f t="shared" si="341"/>
        <v>-39.675132275132285</v>
      </c>
      <c r="E878" s="5">
        <f t="shared" si="342"/>
        <v>0</v>
      </c>
      <c r="F878" s="5">
        <f t="shared" si="343"/>
        <v>-2.9444444444444429</v>
      </c>
      <c r="G878" s="5">
        <f t="shared" si="344"/>
        <v>-67.694444444444443</v>
      </c>
      <c r="H878" s="5">
        <f t="shared" si="345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9">
        <f>'Match Score and Team Input'!F78</f>
        <v>193</v>
      </c>
      <c r="AB878" s="9">
        <v>77</v>
      </c>
      <c r="AC878" s="9">
        <f t="shared" si="348"/>
        <v>-6.5449735449735442</v>
      </c>
      <c r="AD878" s="9">
        <f t="shared" si="348"/>
        <v>-39.675132275132285</v>
      </c>
      <c r="AE878" s="9">
        <f t="shared" si="348"/>
        <v>0</v>
      </c>
      <c r="AF878" s="9">
        <f t="shared" si="348"/>
        <v>-2.9444444444444429</v>
      </c>
      <c r="AG878" s="9">
        <f t="shared" si="348"/>
        <v>-67.694444444444443</v>
      </c>
      <c r="AH878" s="9">
        <f t="shared" si="348"/>
        <v>0</v>
      </c>
    </row>
    <row r="879" spans="1:34">
      <c r="A879" s="5">
        <f t="shared" si="338"/>
        <v>4488</v>
      </c>
      <c r="B879" s="5">
        <f t="shared" si="339"/>
        <v>78</v>
      </c>
      <c r="C879" s="5">
        <f t="shared" si="340"/>
        <v>-19.946623093681922</v>
      </c>
      <c r="D879" s="5">
        <f t="shared" si="341"/>
        <v>-22.774509803921575</v>
      </c>
      <c r="E879" s="5">
        <f t="shared" si="342"/>
        <v>0</v>
      </c>
      <c r="F879" s="5">
        <f t="shared" si="343"/>
        <v>-8.2629629629629591</v>
      </c>
      <c r="G879" s="5">
        <f t="shared" si="344"/>
        <v>6.7185185185185219</v>
      </c>
      <c r="H879" s="5">
        <f t="shared" si="345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9">
        <f>'Match Score and Team Input'!F79</f>
        <v>4488</v>
      </c>
      <c r="AB879" s="9">
        <v>78</v>
      </c>
      <c r="AC879" s="9">
        <f t="shared" si="348"/>
        <v>-19.946623093681922</v>
      </c>
      <c r="AD879" s="9">
        <f t="shared" si="348"/>
        <v>-22.774509803921575</v>
      </c>
      <c r="AE879" s="9">
        <f t="shared" si="348"/>
        <v>0</v>
      </c>
      <c r="AF879" s="9">
        <f t="shared" si="348"/>
        <v>-8.2629629629629591</v>
      </c>
      <c r="AG879" s="9">
        <f t="shared" si="348"/>
        <v>6.7185185185185219</v>
      </c>
      <c r="AH879" s="9">
        <f t="shared" si="348"/>
        <v>0</v>
      </c>
    </row>
    <row r="880" spans="1:34">
      <c r="A880" s="5">
        <f t="shared" si="338"/>
        <v>2363</v>
      </c>
      <c r="B880" s="5">
        <f t="shared" si="339"/>
        <v>79</v>
      </c>
      <c r="C880" s="5">
        <f t="shared" si="340"/>
        <v>7.2333333333333343</v>
      </c>
      <c r="D880" s="5">
        <f t="shared" si="341"/>
        <v>0.93333333333333712</v>
      </c>
      <c r="E880" s="5">
        <f t="shared" si="342"/>
        <v>0</v>
      </c>
      <c r="F880" s="5">
        <f t="shared" si="343"/>
        <v>6.1342383107088949</v>
      </c>
      <c r="G880" s="5">
        <f t="shared" si="344"/>
        <v>-67.119490531255252</v>
      </c>
      <c r="H880" s="5">
        <f t="shared" si="345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9">
        <f>'Match Score and Team Input'!F80</f>
        <v>2363</v>
      </c>
      <c r="AB880" s="9">
        <v>79</v>
      </c>
      <c r="AC880" s="9">
        <f t="shared" si="348"/>
        <v>7.2333333333333343</v>
      </c>
      <c r="AD880" s="9">
        <f t="shared" si="348"/>
        <v>0.93333333333333712</v>
      </c>
      <c r="AE880" s="9">
        <f t="shared" si="348"/>
        <v>0</v>
      </c>
      <c r="AF880" s="9">
        <f t="shared" si="348"/>
        <v>6.1342383107088949</v>
      </c>
      <c r="AG880" s="9">
        <f t="shared" si="348"/>
        <v>-67.119490531255252</v>
      </c>
      <c r="AH880" s="9">
        <f t="shared" si="348"/>
        <v>0</v>
      </c>
    </row>
    <row r="881" spans="1:34">
      <c r="A881" s="5">
        <f t="shared" si="338"/>
        <v>2471</v>
      </c>
      <c r="B881" s="5">
        <f t="shared" si="339"/>
        <v>80</v>
      </c>
      <c r="C881" s="5">
        <f t="shared" si="340"/>
        <v>17</v>
      </c>
      <c r="D881" s="5">
        <f t="shared" si="341"/>
        <v>39.800000000000011</v>
      </c>
      <c r="E881" s="5">
        <f t="shared" si="342"/>
        <v>0</v>
      </c>
      <c r="F881" s="5">
        <f t="shared" si="343"/>
        <v>-1.158974358974362</v>
      </c>
      <c r="G881" s="5">
        <f t="shared" si="344"/>
        <v>-18.441025641025647</v>
      </c>
      <c r="H881" s="5">
        <f t="shared" si="345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9">
        <f>'Match Score and Team Input'!F81</f>
        <v>2471</v>
      </c>
      <c r="AB881" s="9">
        <v>80</v>
      </c>
      <c r="AC881" s="9">
        <f t="shared" si="348"/>
        <v>17</v>
      </c>
      <c r="AD881" s="9">
        <f t="shared" si="348"/>
        <v>39.800000000000011</v>
      </c>
      <c r="AE881" s="9">
        <f t="shared" si="348"/>
        <v>0</v>
      </c>
      <c r="AF881" s="9">
        <f t="shared" si="348"/>
        <v>-1.158974358974362</v>
      </c>
      <c r="AG881" s="9">
        <f t="shared" si="348"/>
        <v>-18.441025641025647</v>
      </c>
      <c r="AH881" s="9">
        <f t="shared" si="348"/>
        <v>0</v>
      </c>
    </row>
    <row r="882" spans="1:34">
      <c r="A882" s="5">
        <f t="shared" si="338"/>
        <v>3098</v>
      </c>
      <c r="B882" s="5">
        <f t="shared" si="339"/>
        <v>81</v>
      </c>
      <c r="C882" s="5">
        <f t="shared" si="340"/>
        <v>-2.7272727272727195</v>
      </c>
      <c r="D882" s="5">
        <f t="shared" si="341"/>
        <v>-4.2969696969697111</v>
      </c>
      <c r="E882" s="5">
        <f t="shared" si="342"/>
        <v>50</v>
      </c>
      <c r="F882" s="5">
        <f t="shared" si="343"/>
        <v>-19.013468013468014</v>
      </c>
      <c r="G882" s="5">
        <f t="shared" si="344"/>
        <v>42.791245791245785</v>
      </c>
      <c r="H882" s="5">
        <f t="shared" si="345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9">
        <f>'Match Score and Team Input'!F82</f>
        <v>3098</v>
      </c>
      <c r="AB882" s="9">
        <v>81</v>
      </c>
      <c r="AC882" s="9">
        <f t="shared" ref="AC882:AH891" si="349">AC682</f>
        <v>-2.7272727272727195</v>
      </c>
      <c r="AD882" s="9">
        <f t="shared" si="349"/>
        <v>-4.2969696969697111</v>
      </c>
      <c r="AE882" s="9">
        <f t="shared" si="349"/>
        <v>50</v>
      </c>
      <c r="AF882" s="9">
        <f t="shared" si="349"/>
        <v>-19.013468013468014</v>
      </c>
      <c r="AG882" s="9">
        <f t="shared" si="349"/>
        <v>42.791245791245785</v>
      </c>
      <c r="AH882" s="9">
        <f t="shared" si="349"/>
        <v>0</v>
      </c>
    </row>
    <row r="883" spans="1:34">
      <c r="A883" s="5">
        <f t="shared" si="338"/>
        <v>303</v>
      </c>
      <c r="B883" s="5">
        <f t="shared" si="339"/>
        <v>82</v>
      </c>
      <c r="C883" s="5">
        <f t="shared" si="340"/>
        <v>-1.0999999999999943</v>
      </c>
      <c r="D883" s="5">
        <f t="shared" si="341"/>
        <v>8.1000000000000085</v>
      </c>
      <c r="E883" s="5">
        <f t="shared" si="342"/>
        <v>0</v>
      </c>
      <c r="F883" s="5">
        <f t="shared" si="343"/>
        <v>-10.861111111111114</v>
      </c>
      <c r="G883" s="5">
        <f t="shared" si="344"/>
        <v>-86.544017094017079</v>
      </c>
      <c r="H883" s="5">
        <f t="shared" si="345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9">
        <f>'Match Score and Team Input'!F83</f>
        <v>303</v>
      </c>
      <c r="AB883" s="9">
        <v>82</v>
      </c>
      <c r="AC883" s="9">
        <f t="shared" si="349"/>
        <v>-1.0999999999999943</v>
      </c>
      <c r="AD883" s="9">
        <f t="shared" si="349"/>
        <v>8.1000000000000085</v>
      </c>
      <c r="AE883" s="9">
        <f t="shared" si="349"/>
        <v>0</v>
      </c>
      <c r="AF883" s="9">
        <f t="shared" si="349"/>
        <v>-10.861111111111114</v>
      </c>
      <c r="AG883" s="9">
        <f t="shared" si="349"/>
        <v>-86.544017094017079</v>
      </c>
      <c r="AH883" s="9">
        <f t="shared" si="349"/>
        <v>0</v>
      </c>
    </row>
    <row r="884" spans="1:34">
      <c r="A884" s="5">
        <f t="shared" si="338"/>
        <v>494</v>
      </c>
      <c r="B884" s="5">
        <f t="shared" si="339"/>
        <v>83</v>
      </c>
      <c r="C884" s="5">
        <f t="shared" si="340"/>
        <v>-0.68650793650793673</v>
      </c>
      <c r="D884" s="5">
        <f t="shared" si="341"/>
        <v>-36.657142857142858</v>
      </c>
      <c r="E884" s="5">
        <f t="shared" si="342"/>
        <v>0</v>
      </c>
      <c r="F884" s="5">
        <f t="shared" si="343"/>
        <v>-18.566666666666663</v>
      </c>
      <c r="G884" s="5">
        <f t="shared" si="344"/>
        <v>-32.099999999999994</v>
      </c>
      <c r="H884" s="5">
        <f t="shared" si="345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9">
        <f>'Match Score and Team Input'!F84</f>
        <v>494</v>
      </c>
      <c r="AB884" s="9">
        <v>83</v>
      </c>
      <c r="AC884" s="9">
        <f t="shared" si="349"/>
        <v>-0.68650793650793673</v>
      </c>
      <c r="AD884" s="9">
        <f t="shared" si="349"/>
        <v>-36.657142857142858</v>
      </c>
      <c r="AE884" s="9">
        <f t="shared" si="349"/>
        <v>0</v>
      </c>
      <c r="AF884" s="9">
        <f t="shared" si="349"/>
        <v>-18.566666666666663</v>
      </c>
      <c r="AG884" s="9">
        <f t="shared" si="349"/>
        <v>-32.099999999999994</v>
      </c>
      <c r="AH884" s="9">
        <f t="shared" si="349"/>
        <v>0</v>
      </c>
    </row>
    <row r="885" spans="1:34">
      <c r="A885" s="5">
        <f t="shared" si="338"/>
        <v>1683</v>
      </c>
      <c r="B885" s="5">
        <f t="shared" si="339"/>
        <v>84</v>
      </c>
      <c r="C885" s="5">
        <f t="shared" si="340"/>
        <v>-17.060683760683759</v>
      </c>
      <c r="D885" s="5">
        <f t="shared" si="341"/>
        <v>-9.9111111111111114</v>
      </c>
      <c r="E885" s="5">
        <f t="shared" si="342"/>
        <v>0</v>
      </c>
      <c r="F885" s="5">
        <f t="shared" si="343"/>
        <v>7.7407407407407334</v>
      </c>
      <c r="G885" s="5">
        <f t="shared" si="344"/>
        <v>30.048148148148144</v>
      </c>
      <c r="H885" s="5">
        <f t="shared" si="345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9">
        <f>'Match Score and Team Input'!F85</f>
        <v>1683</v>
      </c>
      <c r="AB885" s="9">
        <v>84</v>
      </c>
      <c r="AC885" s="9">
        <f t="shared" si="349"/>
        <v>-17.060683760683759</v>
      </c>
      <c r="AD885" s="9">
        <f t="shared" si="349"/>
        <v>-9.9111111111111114</v>
      </c>
      <c r="AE885" s="9">
        <f t="shared" si="349"/>
        <v>0</v>
      </c>
      <c r="AF885" s="9">
        <f t="shared" si="349"/>
        <v>7.7407407407407334</v>
      </c>
      <c r="AG885" s="9">
        <f t="shared" si="349"/>
        <v>30.048148148148144</v>
      </c>
      <c r="AH885" s="9">
        <f t="shared" si="349"/>
        <v>0</v>
      </c>
    </row>
    <row r="886" spans="1:34">
      <c r="A886" s="5">
        <f t="shared" si="338"/>
        <v>5148</v>
      </c>
      <c r="B886" s="5">
        <f t="shared" si="339"/>
        <v>85</v>
      </c>
      <c r="C886" s="5">
        <f t="shared" si="340"/>
        <v>29.166666666666664</v>
      </c>
      <c r="D886" s="5">
        <f t="shared" si="341"/>
        <v>42.5</v>
      </c>
      <c r="E886" s="5">
        <f t="shared" si="342"/>
        <v>20</v>
      </c>
      <c r="F886" s="5">
        <f t="shared" si="343"/>
        <v>0.60000000000000142</v>
      </c>
      <c r="G886" s="5">
        <f t="shared" si="344"/>
        <v>4.9333333333333371</v>
      </c>
      <c r="H886" s="5">
        <f t="shared" si="345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9">
        <f>'Match Score and Team Input'!F86</f>
        <v>5148</v>
      </c>
      <c r="AB886" s="9">
        <v>85</v>
      </c>
      <c r="AC886" s="9">
        <f t="shared" si="349"/>
        <v>29.166666666666664</v>
      </c>
      <c r="AD886" s="9">
        <f t="shared" si="349"/>
        <v>42.5</v>
      </c>
      <c r="AE886" s="9">
        <f t="shared" si="349"/>
        <v>20</v>
      </c>
      <c r="AF886" s="9">
        <f t="shared" si="349"/>
        <v>0.60000000000000142</v>
      </c>
      <c r="AG886" s="9">
        <f t="shared" si="349"/>
        <v>4.9333333333333371</v>
      </c>
      <c r="AH886" s="9">
        <f t="shared" si="349"/>
        <v>0</v>
      </c>
    </row>
    <row r="887" spans="1:34">
      <c r="A887" s="5">
        <f t="shared" si="338"/>
        <v>714</v>
      </c>
      <c r="B887" s="5">
        <f t="shared" si="339"/>
        <v>86</v>
      </c>
      <c r="C887" s="5">
        <f t="shared" si="340"/>
        <v>16.819047619047616</v>
      </c>
      <c r="D887" s="5">
        <f t="shared" si="341"/>
        <v>-4.047619047619051</v>
      </c>
      <c r="E887" s="5">
        <f t="shared" si="342"/>
        <v>0</v>
      </c>
      <c r="F887" s="5">
        <f t="shared" si="343"/>
        <v>13.166666666666664</v>
      </c>
      <c r="G887" s="5">
        <f t="shared" si="344"/>
        <v>28.533333333333331</v>
      </c>
      <c r="H887" s="5">
        <f t="shared" si="345"/>
        <v>20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9">
        <f>'Match Score and Team Input'!F87</f>
        <v>714</v>
      </c>
      <c r="AB887" s="9">
        <v>86</v>
      </c>
      <c r="AC887" s="9">
        <f t="shared" si="349"/>
        <v>16.819047619047616</v>
      </c>
      <c r="AD887" s="9">
        <f t="shared" si="349"/>
        <v>-4.047619047619051</v>
      </c>
      <c r="AE887" s="9">
        <f t="shared" si="349"/>
        <v>0</v>
      </c>
      <c r="AF887" s="9">
        <f t="shared" si="349"/>
        <v>13.166666666666664</v>
      </c>
      <c r="AG887" s="9">
        <f t="shared" si="349"/>
        <v>28.533333333333331</v>
      </c>
      <c r="AH887" s="9">
        <f t="shared" si="349"/>
        <v>20</v>
      </c>
    </row>
    <row r="888" spans="1:34">
      <c r="A888" s="5">
        <f t="shared" si="338"/>
        <v>2052</v>
      </c>
      <c r="B888" s="5">
        <f t="shared" si="339"/>
        <v>87</v>
      </c>
      <c r="C888" s="5">
        <f t="shared" si="340"/>
        <v>-16.640598290598291</v>
      </c>
      <c r="D888" s="5">
        <f t="shared" si="341"/>
        <v>10.982905982905976</v>
      </c>
      <c r="E888" s="5">
        <f t="shared" si="342"/>
        <v>0</v>
      </c>
      <c r="F888" s="5">
        <f t="shared" si="343"/>
        <v>2.0639589169000914</v>
      </c>
      <c r="G888" s="5">
        <f t="shared" si="344"/>
        <v>-14.568160597572358</v>
      </c>
      <c r="H888" s="5">
        <f t="shared" si="345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9">
        <f>'Match Score and Team Input'!F88</f>
        <v>2052</v>
      </c>
      <c r="AB888" s="9">
        <v>87</v>
      </c>
      <c r="AC888" s="9">
        <f t="shared" si="349"/>
        <v>-16.640598290598291</v>
      </c>
      <c r="AD888" s="9">
        <f t="shared" si="349"/>
        <v>10.982905982905976</v>
      </c>
      <c r="AE888" s="9">
        <f t="shared" si="349"/>
        <v>0</v>
      </c>
      <c r="AF888" s="9">
        <f t="shared" si="349"/>
        <v>2.0639589169000914</v>
      </c>
      <c r="AG888" s="9">
        <f t="shared" si="349"/>
        <v>-14.568160597572358</v>
      </c>
      <c r="AH888" s="9">
        <f t="shared" si="349"/>
        <v>0</v>
      </c>
    </row>
    <row r="889" spans="1:34">
      <c r="A889" s="5">
        <f t="shared" si="338"/>
        <v>1023</v>
      </c>
      <c r="B889" s="5">
        <f t="shared" si="339"/>
        <v>88</v>
      </c>
      <c r="C889" s="5">
        <f t="shared" si="340"/>
        <v>-18.944444444444443</v>
      </c>
      <c r="D889" s="5">
        <f t="shared" si="341"/>
        <v>-43.694444444444457</v>
      </c>
      <c r="E889" s="5">
        <f t="shared" si="342"/>
        <v>0</v>
      </c>
      <c r="F889" s="5">
        <f t="shared" si="343"/>
        <v>-6.0820512820512818</v>
      </c>
      <c r="G889" s="5">
        <f t="shared" si="344"/>
        <v>-29.623931623931625</v>
      </c>
      <c r="H889" s="5">
        <f t="shared" si="345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9">
        <f>'Match Score and Team Input'!F89</f>
        <v>1023</v>
      </c>
      <c r="AB889" s="9">
        <v>88</v>
      </c>
      <c r="AC889" s="9">
        <f t="shared" si="349"/>
        <v>-18.944444444444443</v>
      </c>
      <c r="AD889" s="9">
        <f t="shared" si="349"/>
        <v>-43.694444444444457</v>
      </c>
      <c r="AE889" s="9">
        <f t="shared" si="349"/>
        <v>0</v>
      </c>
      <c r="AF889" s="9">
        <f t="shared" si="349"/>
        <v>-6.0820512820512818</v>
      </c>
      <c r="AG889" s="9">
        <f t="shared" si="349"/>
        <v>-29.623931623931625</v>
      </c>
      <c r="AH889" s="9">
        <f t="shared" si="349"/>
        <v>0</v>
      </c>
    </row>
    <row r="890" spans="1:34">
      <c r="A890" s="5">
        <f t="shared" si="338"/>
        <v>4940</v>
      </c>
      <c r="B890" s="5">
        <f t="shared" si="339"/>
        <v>89</v>
      </c>
      <c r="C890" s="5">
        <f t="shared" si="340"/>
        <v>0.89999999999999858</v>
      </c>
      <c r="D890" s="5">
        <f t="shared" si="341"/>
        <v>35.433333333333337</v>
      </c>
      <c r="E890" s="5">
        <f t="shared" si="342"/>
        <v>0</v>
      </c>
      <c r="F890" s="5">
        <f t="shared" si="343"/>
        <v>-6.5606060606060623</v>
      </c>
      <c r="G890" s="5">
        <f t="shared" si="344"/>
        <v>-51.463636363636368</v>
      </c>
      <c r="H890" s="5">
        <f t="shared" si="345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9">
        <f>'Match Score and Team Input'!F90</f>
        <v>4940</v>
      </c>
      <c r="AB890" s="9">
        <v>89</v>
      </c>
      <c r="AC890" s="9">
        <f t="shared" si="349"/>
        <v>0.89999999999999858</v>
      </c>
      <c r="AD890" s="9">
        <f t="shared" si="349"/>
        <v>35.433333333333337</v>
      </c>
      <c r="AE890" s="9">
        <f t="shared" si="349"/>
        <v>0</v>
      </c>
      <c r="AF890" s="9">
        <f t="shared" si="349"/>
        <v>-6.5606060606060623</v>
      </c>
      <c r="AG890" s="9">
        <f t="shared" si="349"/>
        <v>-51.463636363636368</v>
      </c>
      <c r="AH890" s="9">
        <f t="shared" si="349"/>
        <v>0</v>
      </c>
    </row>
    <row r="891" spans="1:34">
      <c r="A891" s="5">
        <f t="shared" si="338"/>
        <v>4488</v>
      </c>
      <c r="B891" s="5">
        <f t="shared" si="339"/>
        <v>90</v>
      </c>
      <c r="C891" s="5">
        <f t="shared" si="340"/>
        <v>-21.786111111111111</v>
      </c>
      <c r="D891" s="5">
        <f t="shared" si="341"/>
        <v>-7.4796296296296418</v>
      </c>
      <c r="E891" s="5">
        <f t="shared" si="342"/>
        <v>0</v>
      </c>
      <c r="F891" s="5">
        <f t="shared" si="343"/>
        <v>-4.7999999999999972</v>
      </c>
      <c r="G891" s="5">
        <f t="shared" si="344"/>
        <v>-34.438461538461539</v>
      </c>
      <c r="H891" s="5">
        <f t="shared" si="345"/>
        <v>50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9">
        <f>'Match Score and Team Input'!F91</f>
        <v>4488</v>
      </c>
      <c r="AB891" s="9">
        <v>90</v>
      </c>
      <c r="AC891" s="9">
        <f t="shared" si="349"/>
        <v>-21.786111111111111</v>
      </c>
      <c r="AD891" s="9">
        <f t="shared" si="349"/>
        <v>-7.4796296296296418</v>
      </c>
      <c r="AE891" s="9">
        <f t="shared" si="349"/>
        <v>0</v>
      </c>
      <c r="AF891" s="9">
        <f t="shared" si="349"/>
        <v>-4.7999999999999972</v>
      </c>
      <c r="AG891" s="9">
        <f t="shared" si="349"/>
        <v>-34.438461538461539</v>
      </c>
      <c r="AH891" s="9">
        <f t="shared" si="349"/>
        <v>50</v>
      </c>
    </row>
    <row r="892" spans="1:34">
      <c r="A892" s="5">
        <f t="shared" si="338"/>
        <v>5012</v>
      </c>
      <c r="B892" s="5">
        <f t="shared" si="339"/>
        <v>91</v>
      </c>
      <c r="C892" s="5">
        <f t="shared" si="340"/>
        <v>-6.4907407407407405</v>
      </c>
      <c r="D892" s="5">
        <f t="shared" si="341"/>
        <v>10.938888888888883</v>
      </c>
      <c r="E892" s="5">
        <f t="shared" si="342"/>
        <v>0</v>
      </c>
      <c r="F892" s="5">
        <f t="shared" si="343"/>
        <v>4</v>
      </c>
      <c r="G892" s="5">
        <f t="shared" si="344"/>
        <v>0.13333333333332575</v>
      </c>
      <c r="H892" s="5">
        <f t="shared" si="345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9">
        <f>'Match Score and Team Input'!F92</f>
        <v>5012</v>
      </c>
      <c r="AB892" s="9">
        <v>91</v>
      </c>
      <c r="AC892" s="9">
        <f t="shared" ref="AC892:AH901" si="350">AC692</f>
        <v>-6.4907407407407405</v>
      </c>
      <c r="AD892" s="9">
        <f t="shared" si="350"/>
        <v>10.938888888888883</v>
      </c>
      <c r="AE892" s="9">
        <f t="shared" si="350"/>
        <v>0</v>
      </c>
      <c r="AF892" s="9">
        <f t="shared" si="350"/>
        <v>4</v>
      </c>
      <c r="AG892" s="9">
        <f t="shared" si="350"/>
        <v>0.13333333333332575</v>
      </c>
      <c r="AH892" s="9">
        <f t="shared" si="350"/>
        <v>0</v>
      </c>
    </row>
    <row r="893" spans="1:34">
      <c r="A893" s="5">
        <f t="shared" si="338"/>
        <v>3937</v>
      </c>
      <c r="B893" s="5">
        <f t="shared" si="339"/>
        <v>92</v>
      </c>
      <c r="C893" s="5">
        <f t="shared" si="340"/>
        <v>14.903703703703705</v>
      </c>
      <c r="D893" s="5">
        <f t="shared" si="341"/>
        <v>33.162962962962951</v>
      </c>
      <c r="E893" s="5">
        <f t="shared" si="342"/>
        <v>0</v>
      </c>
      <c r="F893" s="5">
        <f t="shared" si="343"/>
        <v>31.322222222222223</v>
      </c>
      <c r="G893" s="5">
        <f t="shared" si="344"/>
        <v>9.0129629629629591</v>
      </c>
      <c r="H893" s="5">
        <f t="shared" si="345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9">
        <f>'Match Score and Team Input'!F93</f>
        <v>3937</v>
      </c>
      <c r="AB893" s="9">
        <v>92</v>
      </c>
      <c r="AC893" s="9">
        <f t="shared" si="350"/>
        <v>14.903703703703705</v>
      </c>
      <c r="AD893" s="9">
        <f t="shared" si="350"/>
        <v>33.162962962962951</v>
      </c>
      <c r="AE893" s="9">
        <f t="shared" si="350"/>
        <v>0</v>
      </c>
      <c r="AF893" s="9">
        <f t="shared" si="350"/>
        <v>31.322222222222223</v>
      </c>
      <c r="AG893" s="9">
        <f t="shared" si="350"/>
        <v>9.0129629629629591</v>
      </c>
      <c r="AH893" s="9">
        <f t="shared" si="350"/>
        <v>0</v>
      </c>
    </row>
    <row r="894" spans="1:34">
      <c r="A894" s="5">
        <f t="shared" si="338"/>
        <v>2135</v>
      </c>
      <c r="B894" s="5">
        <f t="shared" si="339"/>
        <v>93</v>
      </c>
      <c r="C894" s="5">
        <f t="shared" si="340"/>
        <v>-1.5512820512820511</v>
      </c>
      <c r="D894" s="5">
        <f t="shared" si="341"/>
        <v>48.187179487179492</v>
      </c>
      <c r="E894" s="5">
        <f t="shared" si="342"/>
        <v>0</v>
      </c>
      <c r="F894" s="5">
        <f t="shared" si="343"/>
        <v>-11.152941176470591</v>
      </c>
      <c r="G894" s="5">
        <f t="shared" si="344"/>
        <v>-4.8264705882352956</v>
      </c>
      <c r="H894" s="5">
        <f t="shared" si="345"/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9">
        <f>'Match Score and Team Input'!F94</f>
        <v>2135</v>
      </c>
      <c r="AB894" s="9">
        <v>93</v>
      </c>
      <c r="AC894" s="9">
        <f t="shared" si="350"/>
        <v>-1.5512820512820511</v>
      </c>
      <c r="AD894" s="9">
        <f t="shared" si="350"/>
        <v>48.187179487179492</v>
      </c>
      <c r="AE894" s="9">
        <f t="shared" si="350"/>
        <v>0</v>
      </c>
      <c r="AF894" s="9">
        <f t="shared" si="350"/>
        <v>-11.152941176470591</v>
      </c>
      <c r="AG894" s="9">
        <f t="shared" si="350"/>
        <v>-4.8264705882352956</v>
      </c>
      <c r="AH894" s="9">
        <f t="shared" si="350"/>
        <v>0</v>
      </c>
    </row>
    <row r="895" spans="1:34">
      <c r="A895" s="5">
        <f t="shared" si="338"/>
        <v>3103</v>
      </c>
      <c r="B895" s="5">
        <f t="shared" si="339"/>
        <v>94</v>
      </c>
      <c r="C895" s="5">
        <f t="shared" si="340"/>
        <v>2.0277777777777786</v>
      </c>
      <c r="D895" s="5">
        <f t="shared" si="341"/>
        <v>1.3333333333333286</v>
      </c>
      <c r="E895" s="5">
        <f t="shared" si="342"/>
        <v>0</v>
      </c>
      <c r="F895" s="5">
        <f t="shared" si="343"/>
        <v>-0.8461538461538467</v>
      </c>
      <c r="G895" s="5">
        <f t="shared" si="344"/>
        <v>6.4384615384615387</v>
      </c>
      <c r="H895" s="5">
        <f t="shared" si="345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9">
        <f>'Match Score and Team Input'!F95</f>
        <v>3103</v>
      </c>
      <c r="AB895" s="9">
        <v>94</v>
      </c>
      <c r="AC895" s="9">
        <f t="shared" si="350"/>
        <v>2.0277777777777786</v>
      </c>
      <c r="AD895" s="9">
        <f t="shared" si="350"/>
        <v>1.3333333333333286</v>
      </c>
      <c r="AE895" s="9">
        <f t="shared" si="350"/>
        <v>0</v>
      </c>
      <c r="AF895" s="9">
        <f t="shared" si="350"/>
        <v>-0.8461538461538467</v>
      </c>
      <c r="AG895" s="9">
        <f t="shared" si="350"/>
        <v>6.4384615384615387</v>
      </c>
      <c r="AH895" s="9">
        <f t="shared" si="350"/>
        <v>0</v>
      </c>
    </row>
    <row r="896" spans="1:34">
      <c r="A896" s="5">
        <f t="shared" si="338"/>
        <v>4476</v>
      </c>
      <c r="B896" s="5">
        <f t="shared" si="339"/>
        <v>95</v>
      </c>
      <c r="C896" s="5">
        <f t="shared" si="340"/>
        <v>4.2666666666666657</v>
      </c>
      <c r="D896" s="5">
        <f t="shared" si="341"/>
        <v>29.866666666666674</v>
      </c>
      <c r="E896" s="5">
        <f t="shared" si="342"/>
        <v>0</v>
      </c>
      <c r="F896" s="5">
        <f t="shared" si="343"/>
        <v>15.440740740740743</v>
      </c>
      <c r="G896" s="5">
        <f t="shared" si="344"/>
        <v>-41.537037037037038</v>
      </c>
      <c r="H896" s="5">
        <f t="shared" si="345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9">
        <f>'Match Score and Team Input'!F96</f>
        <v>4476</v>
      </c>
      <c r="AB896" s="9">
        <v>95</v>
      </c>
      <c r="AC896" s="9">
        <f t="shared" si="350"/>
        <v>4.2666666666666657</v>
      </c>
      <c r="AD896" s="9">
        <f t="shared" si="350"/>
        <v>29.866666666666674</v>
      </c>
      <c r="AE896" s="9">
        <f t="shared" si="350"/>
        <v>0</v>
      </c>
      <c r="AF896" s="9">
        <f t="shared" si="350"/>
        <v>15.440740740740743</v>
      </c>
      <c r="AG896" s="9">
        <f t="shared" si="350"/>
        <v>-41.537037037037038</v>
      </c>
      <c r="AH896" s="9">
        <f t="shared" si="350"/>
        <v>0</v>
      </c>
    </row>
    <row r="897" spans="1:34">
      <c r="A897" s="5">
        <f t="shared" si="338"/>
        <v>494</v>
      </c>
      <c r="B897" s="5">
        <f t="shared" si="339"/>
        <v>96</v>
      </c>
      <c r="C897" s="5">
        <f t="shared" si="340"/>
        <v>-15.90822510822511</v>
      </c>
      <c r="D897" s="5">
        <f t="shared" si="341"/>
        <v>11.033766233766229</v>
      </c>
      <c r="E897" s="5">
        <f t="shared" si="342"/>
        <v>0</v>
      </c>
      <c r="F897" s="5">
        <f t="shared" si="343"/>
        <v>6.3809523809523796</v>
      </c>
      <c r="G897" s="5">
        <f t="shared" si="344"/>
        <v>-21.433333333333337</v>
      </c>
      <c r="H897" s="5">
        <f t="shared" si="345"/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9">
        <f>'Match Score and Team Input'!F97</f>
        <v>494</v>
      </c>
      <c r="AB897" s="9">
        <v>96</v>
      </c>
      <c r="AC897" s="9">
        <f t="shared" si="350"/>
        <v>-15.90822510822511</v>
      </c>
      <c r="AD897" s="9">
        <f t="shared" si="350"/>
        <v>11.033766233766229</v>
      </c>
      <c r="AE897" s="9">
        <f t="shared" si="350"/>
        <v>0</v>
      </c>
      <c r="AF897" s="9">
        <f t="shared" si="350"/>
        <v>6.3809523809523796</v>
      </c>
      <c r="AG897" s="9">
        <f t="shared" si="350"/>
        <v>-21.433333333333337</v>
      </c>
      <c r="AH897" s="9">
        <f t="shared" si="350"/>
        <v>0</v>
      </c>
    </row>
    <row r="898" spans="1:34">
      <c r="A898" s="5">
        <f t="shared" si="338"/>
        <v>3480</v>
      </c>
      <c r="B898" s="5">
        <f t="shared" si="339"/>
        <v>97</v>
      </c>
      <c r="C898" s="5">
        <f t="shared" si="340"/>
        <v>34.900000000000006</v>
      </c>
      <c r="D898" s="5">
        <f t="shared" si="341"/>
        <v>15.933333333333337</v>
      </c>
      <c r="E898" s="5">
        <f t="shared" si="342"/>
        <v>0</v>
      </c>
      <c r="F898" s="5">
        <f t="shared" si="343"/>
        <v>16.200000000000003</v>
      </c>
      <c r="G898" s="5">
        <f t="shared" si="344"/>
        <v>-36.133333333333326</v>
      </c>
      <c r="H898" s="5">
        <f t="shared" si="345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9">
        <f>'Match Score and Team Input'!F98</f>
        <v>3480</v>
      </c>
      <c r="AB898" s="9">
        <v>97</v>
      </c>
      <c r="AC898" s="9">
        <f t="shared" si="350"/>
        <v>34.900000000000006</v>
      </c>
      <c r="AD898" s="9">
        <f t="shared" si="350"/>
        <v>15.933333333333337</v>
      </c>
      <c r="AE898" s="9">
        <f t="shared" si="350"/>
        <v>0</v>
      </c>
      <c r="AF898" s="9">
        <f t="shared" si="350"/>
        <v>16.200000000000003</v>
      </c>
      <c r="AG898" s="9">
        <f t="shared" si="350"/>
        <v>-36.133333333333326</v>
      </c>
      <c r="AH898" s="9">
        <f t="shared" si="350"/>
        <v>0</v>
      </c>
    </row>
    <row r="899" spans="1:34">
      <c r="A899" s="5">
        <f t="shared" si="338"/>
        <v>4256</v>
      </c>
      <c r="B899" s="5">
        <f t="shared" si="339"/>
        <v>98</v>
      </c>
      <c r="C899" s="5">
        <f t="shared" si="340"/>
        <v>-1</v>
      </c>
      <c r="D899" s="5">
        <f t="shared" si="341"/>
        <v>34.099999999999994</v>
      </c>
      <c r="E899" s="5">
        <f t="shared" si="342"/>
        <v>0</v>
      </c>
      <c r="F899" s="5">
        <f t="shared" si="343"/>
        <v>-9.1412698412698461</v>
      </c>
      <c r="G899" s="5">
        <f t="shared" si="344"/>
        <v>-82.649206349206338</v>
      </c>
      <c r="H899" s="5">
        <f t="shared" si="345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9">
        <f>'Match Score and Team Input'!F99</f>
        <v>4256</v>
      </c>
      <c r="AB899" s="9">
        <v>98</v>
      </c>
      <c r="AC899" s="9">
        <f t="shared" si="350"/>
        <v>-1</v>
      </c>
      <c r="AD899" s="9">
        <f t="shared" si="350"/>
        <v>34.099999999999994</v>
      </c>
      <c r="AE899" s="9">
        <f t="shared" si="350"/>
        <v>0</v>
      </c>
      <c r="AF899" s="9">
        <f t="shared" si="350"/>
        <v>-9.1412698412698461</v>
      </c>
      <c r="AG899" s="9">
        <f t="shared" si="350"/>
        <v>-82.649206349206338</v>
      </c>
      <c r="AH899" s="9">
        <f t="shared" si="350"/>
        <v>0</v>
      </c>
    </row>
    <row r="900" spans="1:34">
      <c r="A900" s="5">
        <f t="shared" si="338"/>
        <v>4945</v>
      </c>
      <c r="B900" s="5">
        <f t="shared" si="339"/>
        <v>99</v>
      </c>
      <c r="C900" s="5">
        <f t="shared" si="340"/>
        <v>5.6272727272727252</v>
      </c>
      <c r="D900" s="5">
        <f t="shared" si="341"/>
        <v>-4.960606060606068</v>
      </c>
      <c r="E900" s="5">
        <f t="shared" si="342"/>
        <v>0</v>
      </c>
      <c r="F900" s="5">
        <f t="shared" si="343"/>
        <v>26.433333333333337</v>
      </c>
      <c r="G900" s="5">
        <f t="shared" si="344"/>
        <v>31.299999999999997</v>
      </c>
      <c r="H900" s="5">
        <f t="shared" si="345"/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9">
        <f>'Match Score and Team Input'!F100</f>
        <v>4945</v>
      </c>
      <c r="AB900" s="9">
        <v>99</v>
      </c>
      <c r="AC900" s="9">
        <f t="shared" si="350"/>
        <v>5.6272727272727252</v>
      </c>
      <c r="AD900" s="9">
        <f t="shared" si="350"/>
        <v>-4.960606060606068</v>
      </c>
      <c r="AE900" s="9">
        <f t="shared" si="350"/>
        <v>0</v>
      </c>
      <c r="AF900" s="9">
        <f t="shared" si="350"/>
        <v>26.433333333333337</v>
      </c>
      <c r="AG900" s="9">
        <f t="shared" si="350"/>
        <v>31.299999999999997</v>
      </c>
      <c r="AH900" s="9">
        <f t="shared" si="350"/>
        <v>0</v>
      </c>
    </row>
    <row r="901" spans="1:34">
      <c r="A901" s="5">
        <f t="shared" si="338"/>
        <v>1266</v>
      </c>
      <c r="B901" s="5">
        <f t="shared" si="339"/>
        <v>100</v>
      </c>
      <c r="C901" s="5">
        <f t="shared" si="340"/>
        <v>8.3814814814814795</v>
      </c>
      <c r="D901" s="5">
        <f t="shared" si="341"/>
        <v>-17.599999999999994</v>
      </c>
      <c r="E901" s="5">
        <f t="shared" si="342"/>
        <v>20</v>
      </c>
      <c r="F901" s="5">
        <f t="shared" si="343"/>
        <v>-19.614285714285721</v>
      </c>
      <c r="G901" s="5">
        <f t="shared" si="344"/>
        <v>-28.814285714285717</v>
      </c>
      <c r="H901" s="5">
        <f t="shared" si="345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9">
        <f>'Match Score and Team Input'!F101</f>
        <v>1266</v>
      </c>
      <c r="AB901" s="9">
        <v>100</v>
      </c>
      <c r="AC901" s="9">
        <f t="shared" si="350"/>
        <v>8.3814814814814795</v>
      </c>
      <c r="AD901" s="9">
        <f t="shared" si="350"/>
        <v>-17.599999999999994</v>
      </c>
      <c r="AE901" s="9">
        <f t="shared" si="350"/>
        <v>20</v>
      </c>
      <c r="AF901" s="9">
        <f t="shared" si="350"/>
        <v>-19.614285714285721</v>
      </c>
      <c r="AG901" s="9">
        <f t="shared" si="350"/>
        <v>-28.814285714285717</v>
      </c>
      <c r="AH901" s="9">
        <f t="shared" si="350"/>
        <v>0</v>
      </c>
    </row>
    <row r="902" spans="1:34">
      <c r="A902" s="5">
        <f t="shared" si="338"/>
        <v>303</v>
      </c>
      <c r="B902" s="5">
        <f t="shared" si="339"/>
        <v>101</v>
      </c>
      <c r="C902" s="5">
        <f t="shared" si="340"/>
        <v>-16</v>
      </c>
      <c r="D902" s="5">
        <f t="shared" si="341"/>
        <v>-28.466666666666669</v>
      </c>
      <c r="E902" s="5">
        <f t="shared" si="342"/>
        <v>0</v>
      </c>
      <c r="F902" s="5">
        <f t="shared" si="343"/>
        <v>16.55555555555555</v>
      </c>
      <c r="G902" s="5">
        <f t="shared" si="344"/>
        <v>-13.344444444444434</v>
      </c>
      <c r="H902" s="5">
        <f t="shared" si="345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9">
        <f>'Match Score and Team Input'!F102</f>
        <v>303</v>
      </c>
      <c r="AB902" s="9">
        <v>101</v>
      </c>
      <c r="AC902" s="9">
        <f t="shared" ref="AC902:AH902" si="351">AC702</f>
        <v>-16</v>
      </c>
      <c r="AD902" s="9">
        <f t="shared" si="351"/>
        <v>-28.466666666666669</v>
      </c>
      <c r="AE902" s="9">
        <f t="shared" si="351"/>
        <v>0</v>
      </c>
      <c r="AF902" s="9">
        <f t="shared" si="351"/>
        <v>16.55555555555555</v>
      </c>
      <c r="AG902" s="9">
        <f t="shared" si="351"/>
        <v>-13.344444444444434</v>
      </c>
      <c r="AH902" s="9">
        <f t="shared" si="351"/>
        <v>0</v>
      </c>
    </row>
    <row r="903" spans="1:34">
      <c r="A903" s="5">
        <f t="shared" si="338"/>
        <v>973</v>
      </c>
      <c r="B903" s="5">
        <f t="shared" si="339"/>
        <v>102</v>
      </c>
      <c r="C903" s="5">
        <f t="shared" si="340"/>
        <v>-10.625925925925927</v>
      </c>
      <c r="D903" s="5">
        <f t="shared" si="341"/>
        <v>-69.559259259259264</v>
      </c>
      <c r="E903" s="5">
        <f t="shared" si="342"/>
        <v>0</v>
      </c>
      <c r="F903" s="5">
        <f t="shared" si="343"/>
        <v>32.4</v>
      </c>
      <c r="G903" s="5">
        <f t="shared" si="344"/>
        <v>37.266666666666666</v>
      </c>
      <c r="H903" s="5">
        <f t="shared" si="345"/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9">
        <f>'Match Score and Team Input'!F103</f>
        <v>973</v>
      </c>
      <c r="AB903" s="9">
        <v>102</v>
      </c>
      <c r="AC903" s="9">
        <f t="shared" ref="AC903:AH903" si="352">AC703</f>
        <v>-10.625925925925927</v>
      </c>
      <c r="AD903" s="9">
        <f t="shared" si="352"/>
        <v>-69.559259259259264</v>
      </c>
      <c r="AE903" s="9">
        <f t="shared" si="352"/>
        <v>0</v>
      </c>
      <c r="AF903" s="9">
        <f t="shared" si="352"/>
        <v>32.4</v>
      </c>
      <c r="AG903" s="9">
        <f t="shared" si="352"/>
        <v>37.266666666666666</v>
      </c>
      <c r="AH903" s="9">
        <f t="shared" si="352"/>
        <v>0</v>
      </c>
    </row>
    <row r="904" spans="1:34">
      <c r="A904" s="5">
        <f t="shared" si="338"/>
        <v>884</v>
      </c>
      <c r="B904" s="5">
        <f t="shared" si="339"/>
        <v>103</v>
      </c>
      <c r="C904" s="5">
        <f t="shared" si="340"/>
        <v>14.200000000000003</v>
      </c>
      <c r="D904" s="5">
        <f t="shared" si="341"/>
        <v>-57.044444444444451</v>
      </c>
      <c r="E904" s="5">
        <f t="shared" si="342"/>
        <v>0</v>
      </c>
      <c r="F904" s="5">
        <f t="shared" si="343"/>
        <v>-0.37407407407407334</v>
      </c>
      <c r="G904" s="5">
        <f t="shared" si="344"/>
        <v>-26.390740740740739</v>
      </c>
      <c r="H904" s="5">
        <f t="shared" si="345"/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9">
        <f>'Match Score and Team Input'!F104</f>
        <v>884</v>
      </c>
      <c r="AB904" s="9">
        <v>103</v>
      </c>
      <c r="AC904" s="9">
        <f t="shared" ref="AC904:AH904" si="353">AC704</f>
        <v>14.200000000000003</v>
      </c>
      <c r="AD904" s="9">
        <f t="shared" si="353"/>
        <v>-57.044444444444451</v>
      </c>
      <c r="AE904" s="9">
        <f t="shared" si="353"/>
        <v>0</v>
      </c>
      <c r="AF904" s="9">
        <f t="shared" si="353"/>
        <v>-0.37407407407407334</v>
      </c>
      <c r="AG904" s="9">
        <f t="shared" si="353"/>
        <v>-26.390740740740739</v>
      </c>
      <c r="AH904" s="9">
        <f t="shared" si="353"/>
        <v>0</v>
      </c>
    </row>
    <row r="905" spans="1:34">
      <c r="A905" s="5">
        <f t="shared" si="338"/>
        <v>3316</v>
      </c>
      <c r="B905" s="5">
        <f t="shared" si="339"/>
        <v>104</v>
      </c>
      <c r="C905" s="5">
        <f t="shared" si="340"/>
        <v>-17.094444444444449</v>
      </c>
      <c r="D905" s="5">
        <f t="shared" si="341"/>
        <v>-11.705555555555549</v>
      </c>
      <c r="E905" s="5">
        <f t="shared" si="342"/>
        <v>0</v>
      </c>
      <c r="F905" s="5">
        <f t="shared" si="343"/>
        <v>-1.6666666666666714</v>
      </c>
      <c r="G905" s="5">
        <f t="shared" si="344"/>
        <v>-4.0666666666666629</v>
      </c>
      <c r="H905" s="5">
        <f t="shared" si="345"/>
        <v>50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9">
        <f>'Match Score and Team Input'!F105</f>
        <v>3316</v>
      </c>
      <c r="AB905" s="9">
        <v>104</v>
      </c>
      <c r="AC905" s="9">
        <f t="shared" ref="AC905:AH905" si="354">AC705</f>
        <v>-17.094444444444449</v>
      </c>
      <c r="AD905" s="9">
        <f t="shared" si="354"/>
        <v>-11.705555555555549</v>
      </c>
      <c r="AE905" s="9">
        <f t="shared" si="354"/>
        <v>0</v>
      </c>
      <c r="AF905" s="9">
        <f t="shared" si="354"/>
        <v>-1.6666666666666714</v>
      </c>
      <c r="AG905" s="9">
        <f t="shared" si="354"/>
        <v>-4.0666666666666629</v>
      </c>
      <c r="AH905" s="9">
        <f t="shared" si="354"/>
        <v>50</v>
      </c>
    </row>
    <row r="906" spans="1:34">
      <c r="A906" s="5">
        <f t="shared" si="338"/>
        <v>1775</v>
      </c>
      <c r="B906" s="5">
        <f t="shared" si="339"/>
        <v>105</v>
      </c>
      <c r="C906" s="5">
        <f t="shared" si="340"/>
        <v>-18.433333333333337</v>
      </c>
      <c r="D906" s="5">
        <f t="shared" si="341"/>
        <v>-60.405128205128193</v>
      </c>
      <c r="E906" s="5">
        <f t="shared" si="342"/>
        <v>0</v>
      </c>
      <c r="F906" s="5">
        <f t="shared" si="343"/>
        <v>-13.551282051282044</v>
      </c>
      <c r="G906" s="5">
        <f t="shared" si="344"/>
        <v>-60.994871794871784</v>
      </c>
      <c r="H906" s="5">
        <f t="shared" si="345"/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9">
        <f>'Match Score and Team Input'!F106</f>
        <v>1775</v>
      </c>
      <c r="AB906" s="9">
        <v>105</v>
      </c>
      <c r="AC906" s="9">
        <f t="shared" ref="AC906:AH906" si="355">AC706</f>
        <v>-18.433333333333337</v>
      </c>
      <c r="AD906" s="9">
        <f t="shared" si="355"/>
        <v>-60.405128205128193</v>
      </c>
      <c r="AE906" s="9">
        <f t="shared" si="355"/>
        <v>0</v>
      </c>
      <c r="AF906" s="9">
        <f t="shared" si="355"/>
        <v>-13.551282051282044</v>
      </c>
      <c r="AG906" s="9">
        <f t="shared" si="355"/>
        <v>-60.994871794871784</v>
      </c>
      <c r="AH906" s="9">
        <f t="shared" si="355"/>
        <v>0</v>
      </c>
    </row>
    <row r="907" spans="1:34">
      <c r="A907" s="5">
        <f t="shared" si="338"/>
        <v>488</v>
      </c>
      <c r="B907" s="5">
        <f t="shared" si="339"/>
        <v>106</v>
      </c>
      <c r="C907" s="5">
        <f t="shared" si="340"/>
        <v>-22.560606060606062</v>
      </c>
      <c r="D907" s="5">
        <f t="shared" si="341"/>
        <v>27.624242424242425</v>
      </c>
      <c r="E907" s="5">
        <f t="shared" si="342"/>
        <v>0</v>
      </c>
      <c r="F907" s="5">
        <f t="shared" si="343"/>
        <v>-14.916666666666671</v>
      </c>
      <c r="G907" s="5">
        <f t="shared" si="344"/>
        <v>-20.907407407407419</v>
      </c>
      <c r="H907" s="5">
        <f t="shared" si="345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9">
        <f>'Match Score and Team Input'!F107</f>
        <v>488</v>
      </c>
      <c r="AB907" s="9">
        <v>106</v>
      </c>
      <c r="AC907" s="9">
        <f t="shared" ref="AC907:AH907" si="356">AC707</f>
        <v>-22.560606060606062</v>
      </c>
      <c r="AD907" s="9">
        <f t="shared" si="356"/>
        <v>27.624242424242425</v>
      </c>
      <c r="AE907" s="9">
        <f t="shared" si="356"/>
        <v>0</v>
      </c>
      <c r="AF907" s="9">
        <f t="shared" si="356"/>
        <v>-14.916666666666671</v>
      </c>
      <c r="AG907" s="9">
        <f t="shared" si="356"/>
        <v>-20.907407407407419</v>
      </c>
      <c r="AH907" s="9">
        <f t="shared" si="356"/>
        <v>0</v>
      </c>
    </row>
    <row r="908" spans="1:34">
      <c r="A908" s="5">
        <f t="shared" si="338"/>
        <v>4476</v>
      </c>
      <c r="B908" s="5">
        <f t="shared" si="339"/>
        <v>107</v>
      </c>
      <c r="C908" s="5">
        <f t="shared" si="340"/>
        <v>-3.37777777777778</v>
      </c>
      <c r="D908" s="5">
        <f t="shared" si="341"/>
        <v>-48.73888888888888</v>
      </c>
      <c r="E908" s="5">
        <f t="shared" si="342"/>
        <v>0</v>
      </c>
      <c r="F908" s="5">
        <f t="shared" si="343"/>
        <v>-19.31428571428571</v>
      </c>
      <c r="G908" s="5">
        <f t="shared" si="344"/>
        <v>42.376190476190473</v>
      </c>
      <c r="H908" s="5">
        <f t="shared" si="345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9">
        <f>'Match Score and Team Input'!F108</f>
        <v>4476</v>
      </c>
      <c r="AB908" s="9">
        <v>107</v>
      </c>
      <c r="AC908" s="9">
        <f t="shared" ref="AC908:AH908" si="357">AC708</f>
        <v>-3.37777777777778</v>
      </c>
      <c r="AD908" s="9">
        <f t="shared" si="357"/>
        <v>-48.73888888888888</v>
      </c>
      <c r="AE908" s="9">
        <f t="shared" si="357"/>
        <v>0</v>
      </c>
      <c r="AF908" s="9">
        <f t="shared" si="357"/>
        <v>-19.31428571428571</v>
      </c>
      <c r="AG908" s="9">
        <f t="shared" si="357"/>
        <v>42.376190476190473</v>
      </c>
      <c r="AH908" s="9">
        <f t="shared" si="357"/>
        <v>0</v>
      </c>
    </row>
    <row r="909" spans="1:34">
      <c r="A909" s="5">
        <f t="shared" ref="A909:A972" si="358">AA909</f>
        <v>558</v>
      </c>
      <c r="B909" s="5">
        <f t="shared" ref="B909:B972" si="359">AB909</f>
        <v>108</v>
      </c>
      <c r="C909" s="5">
        <f t="shared" ref="C909:C972" si="360">AC909</f>
        <v>-17.966666666666669</v>
      </c>
      <c r="D909" s="5">
        <f t="shared" ref="D909:D972" si="361">AD909</f>
        <v>-55.852380952380955</v>
      </c>
      <c r="E909" s="5">
        <f t="shared" ref="E909:E972" si="362">AE909</f>
        <v>0</v>
      </c>
      <c r="F909" s="5">
        <f t="shared" ref="F909:F972" si="363">AF909</f>
        <v>8.4370370370370367</v>
      </c>
      <c r="G909" s="5">
        <f t="shared" ref="G909:G972" si="364">AG909</f>
        <v>37.51111111111112</v>
      </c>
      <c r="H909" s="5">
        <f t="shared" ref="H909:H972" si="365">AH909</f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9">
        <f>'Match Score and Team Input'!F109</f>
        <v>558</v>
      </c>
      <c r="AB909" s="9">
        <v>108</v>
      </c>
      <c r="AC909" s="9">
        <f t="shared" ref="AC909:AH909" si="366">AC709</f>
        <v>-17.966666666666669</v>
      </c>
      <c r="AD909" s="9">
        <f t="shared" si="366"/>
        <v>-55.852380952380955</v>
      </c>
      <c r="AE909" s="9">
        <f t="shared" si="366"/>
        <v>0</v>
      </c>
      <c r="AF909" s="9">
        <f t="shared" si="366"/>
        <v>8.4370370370370367</v>
      </c>
      <c r="AG909" s="9">
        <f t="shared" si="366"/>
        <v>37.51111111111112</v>
      </c>
      <c r="AH909" s="9">
        <f t="shared" si="366"/>
        <v>0</v>
      </c>
    </row>
    <row r="910" spans="1:34">
      <c r="A910" s="5">
        <f t="shared" si="358"/>
        <v>126</v>
      </c>
      <c r="B910" s="5">
        <f t="shared" si="359"/>
        <v>109</v>
      </c>
      <c r="C910" s="5">
        <f t="shared" si="360"/>
        <v>-2.4000000000000057</v>
      </c>
      <c r="D910" s="5">
        <f t="shared" si="361"/>
        <v>13.007407407407413</v>
      </c>
      <c r="E910" s="5">
        <f t="shared" si="362"/>
        <v>0</v>
      </c>
      <c r="F910" s="5">
        <f t="shared" si="363"/>
        <v>12.033333333333331</v>
      </c>
      <c r="G910" s="5">
        <f t="shared" si="364"/>
        <v>45.466666666666669</v>
      </c>
      <c r="H910" s="5">
        <f t="shared" si="365"/>
        <v>20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9">
        <f>'Match Score and Team Input'!F110</f>
        <v>126</v>
      </c>
      <c r="AB910" s="9">
        <v>109</v>
      </c>
      <c r="AC910" s="9">
        <f t="shared" ref="AC910:AH910" si="367">AC710</f>
        <v>-2.4000000000000057</v>
      </c>
      <c r="AD910" s="9">
        <f t="shared" si="367"/>
        <v>13.007407407407413</v>
      </c>
      <c r="AE910" s="9">
        <f t="shared" si="367"/>
        <v>0</v>
      </c>
      <c r="AF910" s="9">
        <f t="shared" si="367"/>
        <v>12.033333333333331</v>
      </c>
      <c r="AG910" s="9">
        <f t="shared" si="367"/>
        <v>45.466666666666669</v>
      </c>
      <c r="AH910" s="9">
        <f t="shared" si="367"/>
        <v>20</v>
      </c>
    </row>
    <row r="911" spans="1:34">
      <c r="A911" s="5">
        <f t="shared" si="358"/>
        <v>604</v>
      </c>
      <c r="B911" s="5">
        <f t="shared" si="359"/>
        <v>110</v>
      </c>
      <c r="C911" s="5">
        <f t="shared" si="360"/>
        <v>-4.9111111111111114</v>
      </c>
      <c r="D911" s="5">
        <f t="shared" si="361"/>
        <v>-13.05185185185185</v>
      </c>
      <c r="E911" s="5">
        <f t="shared" si="362"/>
        <v>0</v>
      </c>
      <c r="F911" s="5">
        <f t="shared" si="363"/>
        <v>-9.1153846153846132</v>
      </c>
      <c r="G911" s="5">
        <f t="shared" si="364"/>
        <v>-8.4276353276353291</v>
      </c>
      <c r="H911" s="5">
        <f t="shared" si="365"/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9">
        <f>'Match Score and Team Input'!F111</f>
        <v>604</v>
      </c>
      <c r="AB911" s="9">
        <v>110</v>
      </c>
      <c r="AC911" s="9">
        <f t="shared" ref="AC911:AH911" si="368">AC711</f>
        <v>-4.9111111111111114</v>
      </c>
      <c r="AD911" s="9">
        <f t="shared" si="368"/>
        <v>-13.05185185185185</v>
      </c>
      <c r="AE911" s="9">
        <f t="shared" si="368"/>
        <v>0</v>
      </c>
      <c r="AF911" s="9">
        <f t="shared" si="368"/>
        <v>-9.1153846153846132</v>
      </c>
      <c r="AG911" s="9">
        <f t="shared" si="368"/>
        <v>-8.4276353276353291</v>
      </c>
      <c r="AH911" s="9">
        <f t="shared" si="368"/>
        <v>0</v>
      </c>
    </row>
    <row r="912" spans="1:34">
      <c r="A912" s="5">
        <f t="shared" si="358"/>
        <v>1683</v>
      </c>
      <c r="B912" s="5">
        <f t="shared" si="359"/>
        <v>111</v>
      </c>
      <c r="C912" s="5">
        <f t="shared" si="360"/>
        <v>20.220512820512823</v>
      </c>
      <c r="D912" s="5">
        <f t="shared" si="361"/>
        <v>19.005128205128202</v>
      </c>
      <c r="E912" s="5">
        <f t="shared" si="362"/>
        <v>0</v>
      </c>
      <c r="F912" s="5">
        <f t="shared" si="363"/>
        <v>14.440740740740736</v>
      </c>
      <c r="G912" s="5">
        <f t="shared" si="364"/>
        <v>-100.60370370370372</v>
      </c>
      <c r="H912" s="5">
        <f t="shared" si="365"/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9">
        <f>'Match Score and Team Input'!F112</f>
        <v>1683</v>
      </c>
      <c r="AB912" s="9">
        <v>111</v>
      </c>
      <c r="AC912" s="9">
        <f t="shared" ref="AC912:AH912" si="369">AC712</f>
        <v>20.220512820512823</v>
      </c>
      <c r="AD912" s="9">
        <f t="shared" si="369"/>
        <v>19.005128205128202</v>
      </c>
      <c r="AE912" s="9">
        <f t="shared" si="369"/>
        <v>0</v>
      </c>
      <c r="AF912" s="9">
        <f t="shared" si="369"/>
        <v>14.440740740740736</v>
      </c>
      <c r="AG912" s="9">
        <f t="shared" si="369"/>
        <v>-100.60370370370372</v>
      </c>
      <c r="AH912" s="9">
        <f t="shared" si="369"/>
        <v>0</v>
      </c>
    </row>
    <row r="913" spans="1:34">
      <c r="A913" s="5">
        <f t="shared" si="358"/>
        <v>1730</v>
      </c>
      <c r="B913" s="5">
        <f t="shared" si="359"/>
        <v>112</v>
      </c>
      <c r="C913" s="5">
        <f t="shared" si="360"/>
        <v>-17.935606060606062</v>
      </c>
      <c r="D913" s="5">
        <f t="shared" si="361"/>
        <v>23.253030303030286</v>
      </c>
      <c r="E913" s="5">
        <f t="shared" si="362"/>
        <v>0</v>
      </c>
      <c r="F913" s="5">
        <f t="shared" si="363"/>
        <v>1.8666666666666671</v>
      </c>
      <c r="G913" s="5">
        <f t="shared" si="364"/>
        <v>16</v>
      </c>
      <c r="H913" s="5">
        <f t="shared" si="365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9">
        <f>'Match Score and Team Input'!F113</f>
        <v>1730</v>
      </c>
      <c r="AB913" s="9">
        <v>112</v>
      </c>
      <c r="AC913" s="9">
        <f t="shared" ref="AC913:AH913" si="370">AC713</f>
        <v>-17.935606060606062</v>
      </c>
      <c r="AD913" s="9">
        <f t="shared" si="370"/>
        <v>23.253030303030286</v>
      </c>
      <c r="AE913" s="9">
        <f t="shared" si="370"/>
        <v>0</v>
      </c>
      <c r="AF913" s="9">
        <f t="shared" si="370"/>
        <v>1.8666666666666671</v>
      </c>
      <c r="AG913" s="9">
        <f t="shared" si="370"/>
        <v>16</v>
      </c>
      <c r="AH913" s="9">
        <f t="shared" si="370"/>
        <v>0</v>
      </c>
    </row>
    <row r="914" spans="1:34">
      <c r="A914" s="5">
        <f t="shared" si="358"/>
        <v>1515</v>
      </c>
      <c r="B914" s="5">
        <f t="shared" si="359"/>
        <v>113</v>
      </c>
      <c r="C914" s="5">
        <f t="shared" si="360"/>
        <v>-13.186274509803923</v>
      </c>
      <c r="D914" s="5">
        <f t="shared" si="361"/>
        <v>8.9235294117647186</v>
      </c>
      <c r="E914" s="5">
        <f t="shared" si="362"/>
        <v>0</v>
      </c>
      <c r="F914" s="5">
        <f t="shared" si="363"/>
        <v>-12.425925925925924</v>
      </c>
      <c r="G914" s="5">
        <f t="shared" si="364"/>
        <v>13.737037037037027</v>
      </c>
      <c r="H914" s="5">
        <f t="shared" si="365"/>
        <v>20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9">
        <f>'Match Score and Team Input'!F114</f>
        <v>1515</v>
      </c>
      <c r="AB914" s="9">
        <v>113</v>
      </c>
      <c r="AC914" s="9">
        <f t="shared" ref="AC914:AH914" si="371">AC714</f>
        <v>-13.186274509803923</v>
      </c>
      <c r="AD914" s="9">
        <f t="shared" si="371"/>
        <v>8.9235294117647186</v>
      </c>
      <c r="AE914" s="9">
        <f t="shared" si="371"/>
        <v>0</v>
      </c>
      <c r="AF914" s="9">
        <f t="shared" si="371"/>
        <v>-12.425925925925924</v>
      </c>
      <c r="AG914" s="9">
        <f t="shared" si="371"/>
        <v>13.737037037037027</v>
      </c>
      <c r="AH914" s="9">
        <f t="shared" si="371"/>
        <v>20</v>
      </c>
    </row>
    <row r="915" spans="1:34">
      <c r="A915" s="5">
        <f t="shared" si="358"/>
        <v>2122</v>
      </c>
      <c r="B915" s="5">
        <f t="shared" si="359"/>
        <v>114</v>
      </c>
      <c r="C915" s="5">
        <f t="shared" si="360"/>
        <v>-7.44444444444445</v>
      </c>
      <c r="D915" s="5">
        <f t="shared" si="361"/>
        <v>-37.572222222222223</v>
      </c>
      <c r="E915" s="5">
        <f t="shared" si="362"/>
        <v>0</v>
      </c>
      <c r="F915" s="5">
        <f t="shared" si="363"/>
        <v>6.3333333333333357</v>
      </c>
      <c r="G915" s="5">
        <f t="shared" si="364"/>
        <v>-27.899999999999991</v>
      </c>
      <c r="H915" s="5">
        <f t="shared" si="365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9">
        <f>'Match Score and Team Input'!F115</f>
        <v>2122</v>
      </c>
      <c r="AB915" s="9">
        <v>114</v>
      </c>
      <c r="AC915" s="9">
        <f t="shared" ref="AC915:AH915" si="372">AC715</f>
        <v>-7.44444444444445</v>
      </c>
      <c r="AD915" s="9">
        <f t="shared" si="372"/>
        <v>-37.572222222222223</v>
      </c>
      <c r="AE915" s="9">
        <f t="shared" si="372"/>
        <v>0</v>
      </c>
      <c r="AF915" s="9">
        <f t="shared" si="372"/>
        <v>6.3333333333333357</v>
      </c>
      <c r="AG915" s="9">
        <f t="shared" si="372"/>
        <v>-27.899999999999991</v>
      </c>
      <c r="AH915" s="9">
        <f t="shared" si="372"/>
        <v>0</v>
      </c>
    </row>
    <row r="916" spans="1:34">
      <c r="A916" s="5">
        <f t="shared" si="358"/>
        <v>4176</v>
      </c>
      <c r="B916" s="5">
        <f t="shared" si="359"/>
        <v>115</v>
      </c>
      <c r="C916" s="5">
        <f t="shared" si="360"/>
        <v>3.5</v>
      </c>
      <c r="D916" s="5">
        <f t="shared" si="361"/>
        <v>31.36666666666666</v>
      </c>
      <c r="E916" s="5">
        <f t="shared" si="362"/>
        <v>0</v>
      </c>
      <c r="F916" s="5">
        <f t="shared" si="363"/>
        <v>2.1722222222222243</v>
      </c>
      <c r="G916" s="5">
        <f t="shared" si="364"/>
        <v>-62.422222222222217</v>
      </c>
      <c r="H916" s="5">
        <f t="shared" si="365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9">
        <f>'Match Score and Team Input'!F116</f>
        <v>4176</v>
      </c>
      <c r="AB916" s="9">
        <v>115</v>
      </c>
      <c r="AC916" s="9">
        <f t="shared" ref="AC916:AH916" si="373">AC716</f>
        <v>3.5</v>
      </c>
      <c r="AD916" s="9">
        <f t="shared" si="373"/>
        <v>31.36666666666666</v>
      </c>
      <c r="AE916" s="9">
        <f t="shared" si="373"/>
        <v>0</v>
      </c>
      <c r="AF916" s="9">
        <f t="shared" si="373"/>
        <v>2.1722222222222243</v>
      </c>
      <c r="AG916" s="9">
        <f t="shared" si="373"/>
        <v>-62.422222222222217</v>
      </c>
      <c r="AH916" s="9">
        <f t="shared" si="373"/>
        <v>0</v>
      </c>
    </row>
    <row r="917" spans="1:34">
      <c r="A917" s="5">
        <f t="shared" si="358"/>
        <v>4979</v>
      </c>
      <c r="B917" s="5">
        <f t="shared" si="359"/>
        <v>116</v>
      </c>
      <c r="C917" s="5">
        <f t="shared" si="360"/>
        <v>21.548148148148144</v>
      </c>
      <c r="D917" s="5">
        <f t="shared" si="361"/>
        <v>31.900000000000006</v>
      </c>
      <c r="E917" s="5">
        <f t="shared" si="362"/>
        <v>0</v>
      </c>
      <c r="F917" s="5">
        <f t="shared" si="363"/>
        <v>-0.91904761904761756</v>
      </c>
      <c r="G917" s="5">
        <f t="shared" si="364"/>
        <v>22.36666666666666</v>
      </c>
      <c r="H917" s="5">
        <f t="shared" si="365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9">
        <f>'Match Score and Team Input'!F117</f>
        <v>4979</v>
      </c>
      <c r="AB917" s="9">
        <v>116</v>
      </c>
      <c r="AC917" s="9">
        <f t="shared" ref="AC917:AH917" si="374">AC717</f>
        <v>21.548148148148144</v>
      </c>
      <c r="AD917" s="9">
        <f t="shared" si="374"/>
        <v>31.900000000000006</v>
      </c>
      <c r="AE917" s="9">
        <f t="shared" si="374"/>
        <v>0</v>
      </c>
      <c r="AF917" s="9">
        <f t="shared" si="374"/>
        <v>-0.91904761904761756</v>
      </c>
      <c r="AG917" s="9">
        <f t="shared" si="374"/>
        <v>22.36666666666666</v>
      </c>
      <c r="AH917" s="9">
        <f t="shared" si="374"/>
        <v>0</v>
      </c>
    </row>
    <row r="918" spans="1:34">
      <c r="A918" s="5">
        <f t="shared" si="358"/>
        <v>3310</v>
      </c>
      <c r="B918" s="5">
        <f t="shared" si="359"/>
        <v>117</v>
      </c>
      <c r="C918" s="5">
        <f t="shared" si="360"/>
        <v>2.7144522144522227</v>
      </c>
      <c r="D918" s="5">
        <f t="shared" si="361"/>
        <v>-21.814167314167321</v>
      </c>
      <c r="E918" s="5">
        <f t="shared" si="362"/>
        <v>50</v>
      </c>
      <c r="F918" s="5">
        <f t="shared" si="363"/>
        <v>0.87037037037036669</v>
      </c>
      <c r="G918" s="5">
        <f t="shared" si="364"/>
        <v>64.662962962962951</v>
      </c>
      <c r="H918" s="5">
        <f t="shared" si="365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9">
        <f>'Match Score and Team Input'!F118</f>
        <v>3310</v>
      </c>
      <c r="AB918" s="9">
        <v>117</v>
      </c>
      <c r="AC918" s="9">
        <f t="shared" ref="AC918:AH918" si="375">AC718</f>
        <v>2.7144522144522227</v>
      </c>
      <c r="AD918" s="9">
        <f t="shared" si="375"/>
        <v>-21.814167314167321</v>
      </c>
      <c r="AE918" s="9">
        <f t="shared" si="375"/>
        <v>50</v>
      </c>
      <c r="AF918" s="9">
        <f t="shared" si="375"/>
        <v>0.87037037037036669</v>
      </c>
      <c r="AG918" s="9">
        <f t="shared" si="375"/>
        <v>64.662962962962951</v>
      </c>
      <c r="AH918" s="9">
        <f t="shared" si="375"/>
        <v>0</v>
      </c>
    </row>
    <row r="919" spans="1:34">
      <c r="A919" s="5">
        <f t="shared" si="358"/>
        <v>1610</v>
      </c>
      <c r="B919" s="5">
        <f t="shared" si="359"/>
        <v>118</v>
      </c>
      <c r="C919" s="5">
        <f t="shared" si="360"/>
        <v>1.9037037037036981</v>
      </c>
      <c r="D919" s="5">
        <f t="shared" si="361"/>
        <v>40.737037037037041</v>
      </c>
      <c r="E919" s="5">
        <f t="shared" si="362"/>
        <v>0</v>
      </c>
      <c r="F919" s="5">
        <f t="shared" si="363"/>
        <v>-4.4888888888888943</v>
      </c>
      <c r="G919" s="5">
        <f t="shared" si="364"/>
        <v>-1.1444444444444457</v>
      </c>
      <c r="H919" s="5">
        <f t="shared" si="365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9">
        <f>'Match Score and Team Input'!F119</f>
        <v>1610</v>
      </c>
      <c r="AB919" s="9">
        <v>118</v>
      </c>
      <c r="AC919" s="9">
        <f t="shared" ref="AC919:AH919" si="376">AC719</f>
        <v>1.9037037037036981</v>
      </c>
      <c r="AD919" s="9">
        <f t="shared" si="376"/>
        <v>40.737037037037041</v>
      </c>
      <c r="AE919" s="9">
        <f t="shared" si="376"/>
        <v>0</v>
      </c>
      <c r="AF919" s="9">
        <f t="shared" si="376"/>
        <v>-4.4888888888888943</v>
      </c>
      <c r="AG919" s="9">
        <f t="shared" si="376"/>
        <v>-1.1444444444444457</v>
      </c>
      <c r="AH919" s="9">
        <f t="shared" si="376"/>
        <v>0</v>
      </c>
    </row>
    <row r="920" spans="1:34">
      <c r="A920" s="5">
        <f t="shared" si="358"/>
        <v>337</v>
      </c>
      <c r="B920" s="5">
        <f t="shared" si="359"/>
        <v>119</v>
      </c>
      <c r="C920" s="5">
        <f t="shared" si="360"/>
        <v>10.56666666666667</v>
      </c>
      <c r="D920" s="5">
        <f t="shared" si="361"/>
        <v>10.833333333333329</v>
      </c>
      <c r="E920" s="5">
        <f t="shared" si="362"/>
        <v>50</v>
      </c>
      <c r="F920" s="5">
        <f t="shared" si="363"/>
        <v>-19.15826330532213</v>
      </c>
      <c r="G920" s="5">
        <f t="shared" si="364"/>
        <v>-53.045938375350133</v>
      </c>
      <c r="H920" s="5">
        <f t="shared" si="365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9">
        <f>'Match Score and Team Input'!F120</f>
        <v>337</v>
      </c>
      <c r="AB920" s="9">
        <v>119</v>
      </c>
      <c r="AC920" s="9">
        <f t="shared" ref="AC920:AH920" si="377">AC720</f>
        <v>10.56666666666667</v>
      </c>
      <c r="AD920" s="9">
        <f t="shared" si="377"/>
        <v>10.833333333333329</v>
      </c>
      <c r="AE920" s="9">
        <f t="shared" si="377"/>
        <v>50</v>
      </c>
      <c r="AF920" s="9">
        <f t="shared" si="377"/>
        <v>-19.15826330532213</v>
      </c>
      <c r="AG920" s="9">
        <f t="shared" si="377"/>
        <v>-53.045938375350133</v>
      </c>
      <c r="AH920" s="9">
        <f t="shared" si="377"/>
        <v>0</v>
      </c>
    </row>
    <row r="921" spans="1:34">
      <c r="A921" s="5">
        <f t="shared" si="358"/>
        <v>176</v>
      </c>
      <c r="B921" s="5">
        <f t="shared" si="359"/>
        <v>120</v>
      </c>
      <c r="C921" s="5">
        <f t="shared" si="360"/>
        <v>21.06666666666667</v>
      </c>
      <c r="D921" s="5">
        <f t="shared" si="361"/>
        <v>-1.8000000000000114</v>
      </c>
      <c r="E921" s="5">
        <f t="shared" si="362"/>
        <v>0</v>
      </c>
      <c r="F921" s="5">
        <f t="shared" si="363"/>
        <v>3.3888888888888857</v>
      </c>
      <c r="G921" s="5">
        <f t="shared" si="364"/>
        <v>-48.461111111111109</v>
      </c>
      <c r="H921" s="5">
        <f t="shared" si="365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9">
        <f>'Match Score and Team Input'!F121</f>
        <v>176</v>
      </c>
      <c r="AB921" s="9">
        <v>120</v>
      </c>
      <c r="AC921" s="9">
        <f t="shared" ref="AC921:AH921" si="378">AC721</f>
        <v>21.06666666666667</v>
      </c>
      <c r="AD921" s="9">
        <f t="shared" si="378"/>
        <v>-1.8000000000000114</v>
      </c>
      <c r="AE921" s="9">
        <f t="shared" si="378"/>
        <v>0</v>
      </c>
      <c r="AF921" s="9">
        <f t="shared" si="378"/>
        <v>3.3888888888888857</v>
      </c>
      <c r="AG921" s="9">
        <f t="shared" si="378"/>
        <v>-48.461111111111109</v>
      </c>
      <c r="AH921" s="9">
        <f t="shared" si="378"/>
        <v>0</v>
      </c>
    </row>
    <row r="922" spans="1:34">
      <c r="A922" s="5">
        <f t="shared" si="358"/>
        <v>5148</v>
      </c>
      <c r="B922" s="5">
        <f t="shared" si="359"/>
        <v>121</v>
      </c>
      <c r="C922" s="5">
        <f t="shared" si="360"/>
        <v>-17.785714285714278</v>
      </c>
      <c r="D922" s="5">
        <f t="shared" si="361"/>
        <v>41.950793650793656</v>
      </c>
      <c r="E922" s="5">
        <f t="shared" si="362"/>
        <v>0</v>
      </c>
      <c r="F922" s="5">
        <f t="shared" si="363"/>
        <v>-15.027272727272731</v>
      </c>
      <c r="G922" s="5">
        <f t="shared" si="364"/>
        <v>50.624242424242425</v>
      </c>
      <c r="H922" s="5">
        <f t="shared" si="365"/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9">
        <f>'Match Score and Team Input'!F122</f>
        <v>5148</v>
      </c>
      <c r="AB922" s="9">
        <v>121</v>
      </c>
      <c r="AC922" s="9">
        <f t="shared" ref="AC922:AH922" si="379">AC722</f>
        <v>-17.785714285714278</v>
      </c>
      <c r="AD922" s="9">
        <f t="shared" si="379"/>
        <v>41.950793650793656</v>
      </c>
      <c r="AE922" s="9">
        <f t="shared" si="379"/>
        <v>0</v>
      </c>
      <c r="AF922" s="9">
        <f t="shared" si="379"/>
        <v>-15.027272727272731</v>
      </c>
      <c r="AG922" s="9">
        <f t="shared" si="379"/>
        <v>50.624242424242425</v>
      </c>
      <c r="AH922" s="9">
        <f t="shared" si="379"/>
        <v>0</v>
      </c>
    </row>
    <row r="923" spans="1:34">
      <c r="A923" s="5">
        <f t="shared" si="358"/>
        <v>2337</v>
      </c>
      <c r="B923" s="5">
        <f t="shared" si="359"/>
        <v>122</v>
      </c>
      <c r="C923" s="5">
        <f t="shared" si="360"/>
        <v>2.3760683760683747</v>
      </c>
      <c r="D923" s="5">
        <f t="shared" si="361"/>
        <v>17.148148148148138</v>
      </c>
      <c r="E923" s="5">
        <f t="shared" si="362"/>
        <v>0</v>
      </c>
      <c r="F923" s="5">
        <f t="shared" si="363"/>
        <v>26.61904761904762</v>
      </c>
      <c r="G923" s="5">
        <f t="shared" si="364"/>
        <v>31.448412698412696</v>
      </c>
      <c r="H923" s="5">
        <f t="shared" si="365"/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9">
        <f>'Match Score and Team Input'!F123</f>
        <v>2337</v>
      </c>
      <c r="AB923" s="9">
        <v>122</v>
      </c>
      <c r="AC923" s="9">
        <f t="shared" ref="AC923:AH923" si="380">AC723</f>
        <v>2.3760683760683747</v>
      </c>
      <c r="AD923" s="9">
        <f t="shared" si="380"/>
        <v>17.148148148148138</v>
      </c>
      <c r="AE923" s="9">
        <f t="shared" si="380"/>
        <v>0</v>
      </c>
      <c r="AF923" s="9">
        <f t="shared" si="380"/>
        <v>26.61904761904762</v>
      </c>
      <c r="AG923" s="9">
        <f t="shared" si="380"/>
        <v>31.448412698412696</v>
      </c>
      <c r="AH923" s="9">
        <f t="shared" si="380"/>
        <v>0</v>
      </c>
    </row>
    <row r="924" spans="1:34">
      <c r="A924" s="5">
        <f t="shared" si="358"/>
        <v>3098</v>
      </c>
      <c r="B924" s="5">
        <f t="shared" si="359"/>
        <v>123</v>
      </c>
      <c r="C924" s="5">
        <f t="shared" si="360"/>
        <v>-11.166019166019161</v>
      </c>
      <c r="D924" s="5">
        <f t="shared" si="361"/>
        <v>2.65630665630664</v>
      </c>
      <c r="E924" s="5">
        <f t="shared" si="362"/>
        <v>0</v>
      </c>
      <c r="F924" s="5">
        <f t="shared" si="363"/>
        <v>-12.833333333333329</v>
      </c>
      <c r="G924" s="5">
        <f t="shared" si="364"/>
        <v>0.86666666666666003</v>
      </c>
      <c r="H924" s="5">
        <f t="shared" si="365"/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9">
        <f>'Match Score and Team Input'!F124</f>
        <v>3098</v>
      </c>
      <c r="AB924" s="9">
        <v>123</v>
      </c>
      <c r="AC924" s="9">
        <f t="shared" ref="AC924:AH924" si="381">AC724</f>
        <v>-11.166019166019161</v>
      </c>
      <c r="AD924" s="9">
        <f t="shared" si="381"/>
        <v>2.65630665630664</v>
      </c>
      <c r="AE924" s="9">
        <f t="shared" si="381"/>
        <v>0</v>
      </c>
      <c r="AF924" s="9">
        <f t="shared" si="381"/>
        <v>-12.833333333333329</v>
      </c>
      <c r="AG924" s="9">
        <f t="shared" si="381"/>
        <v>0.86666666666666003</v>
      </c>
      <c r="AH924" s="9">
        <f t="shared" si="381"/>
        <v>0</v>
      </c>
    </row>
    <row r="925" spans="1:34">
      <c r="A925" s="5">
        <f t="shared" si="358"/>
        <v>4940</v>
      </c>
      <c r="B925" s="5">
        <f t="shared" si="359"/>
        <v>124</v>
      </c>
      <c r="C925" s="5">
        <f t="shared" si="360"/>
        <v>15.200000000000003</v>
      </c>
      <c r="D925" s="5">
        <f t="shared" si="361"/>
        <v>-71.166666666666671</v>
      </c>
      <c r="E925" s="5">
        <f t="shared" si="362"/>
        <v>0</v>
      </c>
      <c r="F925" s="5">
        <f t="shared" si="363"/>
        <v>-17.299999999999997</v>
      </c>
      <c r="G925" s="5">
        <f t="shared" si="364"/>
        <v>-43.866666666666674</v>
      </c>
      <c r="H925" s="5">
        <f t="shared" si="365"/>
        <v>20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9">
        <f>'Match Score and Team Input'!F125</f>
        <v>4940</v>
      </c>
      <c r="AB925" s="9">
        <v>124</v>
      </c>
      <c r="AC925" s="9">
        <f t="shared" ref="AC925:AH925" si="382">AC725</f>
        <v>15.200000000000003</v>
      </c>
      <c r="AD925" s="9">
        <f t="shared" si="382"/>
        <v>-71.166666666666671</v>
      </c>
      <c r="AE925" s="9">
        <f t="shared" si="382"/>
        <v>0</v>
      </c>
      <c r="AF925" s="9">
        <f t="shared" si="382"/>
        <v>-17.299999999999997</v>
      </c>
      <c r="AG925" s="9">
        <f t="shared" si="382"/>
        <v>-43.866666666666674</v>
      </c>
      <c r="AH925" s="9">
        <f t="shared" si="382"/>
        <v>20</v>
      </c>
    </row>
    <row r="926" spans="1:34">
      <c r="A926" s="5">
        <f t="shared" si="358"/>
        <v>2980</v>
      </c>
      <c r="B926" s="5">
        <f t="shared" si="359"/>
        <v>125</v>
      </c>
      <c r="C926" s="5">
        <f t="shared" si="360"/>
        <v>8.2282051282051327</v>
      </c>
      <c r="D926" s="5">
        <f t="shared" si="361"/>
        <v>-46.466666666666669</v>
      </c>
      <c r="E926" s="5">
        <f t="shared" si="362"/>
        <v>0</v>
      </c>
      <c r="F926" s="5">
        <f t="shared" si="363"/>
        <v>2.56666666666667</v>
      </c>
      <c r="G926" s="5">
        <f t="shared" si="364"/>
        <v>30.166666666666671</v>
      </c>
      <c r="H926" s="5">
        <f t="shared" si="365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9">
        <f>'Match Score and Team Input'!F126</f>
        <v>2980</v>
      </c>
      <c r="AB926" s="9">
        <v>125</v>
      </c>
      <c r="AC926" s="9">
        <f t="shared" ref="AC926:AH926" si="383">AC726</f>
        <v>8.2282051282051327</v>
      </c>
      <c r="AD926" s="9">
        <f t="shared" si="383"/>
        <v>-46.466666666666669</v>
      </c>
      <c r="AE926" s="9">
        <f t="shared" si="383"/>
        <v>0</v>
      </c>
      <c r="AF926" s="9">
        <f t="shared" si="383"/>
        <v>2.56666666666667</v>
      </c>
      <c r="AG926" s="9">
        <f t="shared" si="383"/>
        <v>30.166666666666671</v>
      </c>
      <c r="AH926" s="9">
        <f t="shared" si="383"/>
        <v>0</v>
      </c>
    </row>
    <row r="927" spans="1:34">
      <c r="A927" s="5">
        <f t="shared" si="358"/>
        <v>836</v>
      </c>
      <c r="B927" s="5">
        <f t="shared" si="359"/>
        <v>126</v>
      </c>
      <c r="C927" s="5">
        <f t="shared" si="360"/>
        <v>9.3481481481481481</v>
      </c>
      <c r="D927" s="5">
        <f t="shared" si="361"/>
        <v>-5.3999999999999915</v>
      </c>
      <c r="E927" s="5">
        <f t="shared" si="362"/>
        <v>0</v>
      </c>
      <c r="F927" s="5">
        <f t="shared" si="363"/>
        <v>9.56666666666667</v>
      </c>
      <c r="G927" s="5">
        <f t="shared" si="364"/>
        <v>34.233333333333334</v>
      </c>
      <c r="H927" s="5">
        <f t="shared" si="365"/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9">
        <f>'Match Score and Team Input'!F127</f>
        <v>836</v>
      </c>
      <c r="AB927" s="9">
        <v>126</v>
      </c>
      <c r="AC927" s="9">
        <f t="shared" ref="AC927:AH927" si="384">AC727</f>
        <v>9.3481481481481481</v>
      </c>
      <c r="AD927" s="9">
        <f t="shared" si="384"/>
        <v>-5.3999999999999915</v>
      </c>
      <c r="AE927" s="9">
        <f t="shared" si="384"/>
        <v>0</v>
      </c>
      <c r="AF927" s="9">
        <f t="shared" si="384"/>
        <v>9.56666666666667</v>
      </c>
      <c r="AG927" s="9">
        <f t="shared" si="384"/>
        <v>34.233333333333334</v>
      </c>
      <c r="AH927" s="9">
        <f t="shared" si="384"/>
        <v>0</v>
      </c>
    </row>
    <row r="928" spans="1:34">
      <c r="A928" s="5">
        <f t="shared" si="358"/>
        <v>5098</v>
      </c>
      <c r="B928" s="5">
        <f t="shared" si="359"/>
        <v>127</v>
      </c>
      <c r="C928" s="5">
        <f t="shared" si="360"/>
        <v>14.160784313725486</v>
      </c>
      <c r="D928" s="5">
        <f t="shared" si="361"/>
        <v>-22.141176470588235</v>
      </c>
      <c r="E928" s="5">
        <f t="shared" si="362"/>
        <v>0</v>
      </c>
      <c r="F928" s="5">
        <f t="shared" si="363"/>
        <v>-5.0000000000000071</v>
      </c>
      <c r="G928" s="5">
        <f t="shared" si="364"/>
        <v>7.8666666666666742</v>
      </c>
      <c r="H928" s="5">
        <f t="shared" si="365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9">
        <f>'Match Score and Team Input'!F128</f>
        <v>5098</v>
      </c>
      <c r="AB928" s="9">
        <v>127</v>
      </c>
      <c r="AC928" s="9">
        <f t="shared" ref="AC928:AH928" si="385">AC728</f>
        <v>14.160784313725486</v>
      </c>
      <c r="AD928" s="9">
        <f t="shared" si="385"/>
        <v>-22.141176470588235</v>
      </c>
      <c r="AE928" s="9">
        <f t="shared" si="385"/>
        <v>0</v>
      </c>
      <c r="AF928" s="9">
        <f t="shared" si="385"/>
        <v>-5.0000000000000071</v>
      </c>
      <c r="AG928" s="9">
        <f t="shared" si="385"/>
        <v>7.8666666666666742</v>
      </c>
      <c r="AH928" s="9">
        <f t="shared" si="385"/>
        <v>0</v>
      </c>
    </row>
    <row r="929" spans="1:34">
      <c r="A929" s="5">
        <f t="shared" si="358"/>
        <v>1717</v>
      </c>
      <c r="B929" s="5">
        <f t="shared" si="359"/>
        <v>128</v>
      </c>
      <c r="C929" s="5">
        <f t="shared" si="360"/>
        <v>-20.027777777777779</v>
      </c>
      <c r="D929" s="5">
        <f t="shared" si="361"/>
        <v>-7.0722222222222229</v>
      </c>
      <c r="E929" s="5">
        <f t="shared" si="362"/>
        <v>0</v>
      </c>
      <c r="F929" s="5">
        <f t="shared" si="363"/>
        <v>-3.0820512820512818</v>
      </c>
      <c r="G929" s="5">
        <f t="shared" si="364"/>
        <v>24.361253561253562</v>
      </c>
      <c r="H929" s="5">
        <f t="shared" si="365"/>
        <v>50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9">
        <f>'Match Score and Team Input'!F129</f>
        <v>1717</v>
      </c>
      <c r="AB929" s="9">
        <v>128</v>
      </c>
      <c r="AC929" s="9">
        <f t="shared" ref="AC929:AH929" si="386">AC729</f>
        <v>-20.027777777777779</v>
      </c>
      <c r="AD929" s="9">
        <f t="shared" si="386"/>
        <v>-7.0722222222222229</v>
      </c>
      <c r="AE929" s="9">
        <f t="shared" si="386"/>
        <v>0</v>
      </c>
      <c r="AF929" s="9">
        <f t="shared" si="386"/>
        <v>-3.0820512820512818</v>
      </c>
      <c r="AG929" s="9">
        <f t="shared" si="386"/>
        <v>24.361253561253562</v>
      </c>
      <c r="AH929" s="9">
        <f t="shared" si="386"/>
        <v>50</v>
      </c>
    </row>
    <row r="930" spans="1:34">
      <c r="A930" s="5">
        <f t="shared" si="358"/>
        <v>714</v>
      </c>
      <c r="B930" s="5">
        <f t="shared" si="359"/>
        <v>129</v>
      </c>
      <c r="C930" s="5">
        <f t="shared" si="360"/>
        <v>20.129629629629626</v>
      </c>
      <c r="D930" s="5">
        <f t="shared" si="361"/>
        <v>17.566666666666663</v>
      </c>
      <c r="E930" s="5">
        <f t="shared" si="362"/>
        <v>20</v>
      </c>
      <c r="F930" s="5">
        <f t="shared" si="363"/>
        <v>-11.266666666666666</v>
      </c>
      <c r="G930" s="5">
        <f t="shared" si="364"/>
        <v>-31.907407407407419</v>
      </c>
      <c r="H930" s="5">
        <f t="shared" si="365"/>
        <v>20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9">
        <f>'Match Score and Team Input'!F130</f>
        <v>714</v>
      </c>
      <c r="AB930" s="9">
        <v>129</v>
      </c>
      <c r="AC930" s="9">
        <f t="shared" ref="AC930:AH930" si="387">AC730</f>
        <v>20.129629629629626</v>
      </c>
      <c r="AD930" s="9">
        <f t="shared" si="387"/>
        <v>17.566666666666663</v>
      </c>
      <c r="AE930" s="9">
        <f t="shared" si="387"/>
        <v>20</v>
      </c>
      <c r="AF930" s="9">
        <f t="shared" si="387"/>
        <v>-11.266666666666666</v>
      </c>
      <c r="AG930" s="9">
        <f t="shared" si="387"/>
        <v>-31.907407407407419</v>
      </c>
      <c r="AH930" s="9">
        <f t="shared" si="387"/>
        <v>20</v>
      </c>
    </row>
    <row r="931" spans="1:34">
      <c r="A931" s="5">
        <f t="shared" si="358"/>
        <v>148</v>
      </c>
      <c r="B931" s="5">
        <f t="shared" si="359"/>
        <v>130</v>
      </c>
      <c r="C931" s="5">
        <f t="shared" si="360"/>
        <v>20.747619047619047</v>
      </c>
      <c r="D931" s="5">
        <f t="shared" si="361"/>
        <v>-11.004761904761892</v>
      </c>
      <c r="E931" s="5">
        <f t="shared" si="362"/>
        <v>0</v>
      </c>
      <c r="F931" s="5">
        <f t="shared" si="363"/>
        <v>3.542592592592591</v>
      </c>
      <c r="G931" s="5">
        <f t="shared" si="364"/>
        <v>1.4481481481481495</v>
      </c>
      <c r="H931" s="5">
        <f t="shared" si="365"/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9">
        <f>'Match Score and Team Input'!F131</f>
        <v>148</v>
      </c>
      <c r="AB931" s="9">
        <v>130</v>
      </c>
      <c r="AC931" s="9">
        <f t="shared" ref="AC931:AH931" si="388">AC731</f>
        <v>20.747619047619047</v>
      </c>
      <c r="AD931" s="9">
        <f t="shared" si="388"/>
        <v>-11.004761904761892</v>
      </c>
      <c r="AE931" s="9">
        <f t="shared" si="388"/>
        <v>0</v>
      </c>
      <c r="AF931" s="9">
        <f t="shared" si="388"/>
        <v>3.542592592592591</v>
      </c>
      <c r="AG931" s="9">
        <f t="shared" si="388"/>
        <v>1.4481481481481495</v>
      </c>
      <c r="AH931" s="9">
        <f t="shared" si="388"/>
        <v>0</v>
      </c>
    </row>
    <row r="932" spans="1:34">
      <c r="A932" s="5">
        <f t="shared" si="358"/>
        <v>862</v>
      </c>
      <c r="B932" s="5">
        <f t="shared" si="359"/>
        <v>131</v>
      </c>
      <c r="C932" s="5">
        <f t="shared" si="360"/>
        <v>-20.925505050505052</v>
      </c>
      <c r="D932" s="5">
        <f t="shared" si="361"/>
        <v>30.217171717171709</v>
      </c>
      <c r="E932" s="5">
        <f t="shared" si="362"/>
        <v>20</v>
      </c>
      <c r="F932" s="5">
        <f t="shared" si="363"/>
        <v>-3.7333333333333343</v>
      </c>
      <c r="G932" s="5">
        <f t="shared" si="364"/>
        <v>45.5</v>
      </c>
      <c r="H932" s="5">
        <f t="shared" si="365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9">
        <f>'Match Score and Team Input'!F132</f>
        <v>862</v>
      </c>
      <c r="AB932" s="9">
        <v>131</v>
      </c>
      <c r="AC932" s="9">
        <f t="shared" ref="AC932:AH932" si="389">AC732</f>
        <v>-20.925505050505052</v>
      </c>
      <c r="AD932" s="9">
        <f t="shared" si="389"/>
        <v>30.217171717171709</v>
      </c>
      <c r="AE932" s="9">
        <f t="shared" si="389"/>
        <v>20</v>
      </c>
      <c r="AF932" s="9">
        <f t="shared" si="389"/>
        <v>-3.7333333333333343</v>
      </c>
      <c r="AG932" s="9">
        <f t="shared" si="389"/>
        <v>45.5</v>
      </c>
      <c r="AH932" s="9">
        <f t="shared" si="389"/>
        <v>0</v>
      </c>
    </row>
    <row r="933" spans="1:34">
      <c r="A933" s="5">
        <f t="shared" si="358"/>
        <v>4985</v>
      </c>
      <c r="B933" s="5">
        <f t="shared" si="359"/>
        <v>132</v>
      </c>
      <c r="C933" s="5">
        <f t="shared" si="360"/>
        <v>2.4809523809523739</v>
      </c>
      <c r="D933" s="5">
        <f t="shared" si="361"/>
        <v>-27.900000000000006</v>
      </c>
      <c r="E933" s="5">
        <f t="shared" si="362"/>
        <v>0</v>
      </c>
      <c r="F933" s="5">
        <f t="shared" si="363"/>
        <v>-22</v>
      </c>
      <c r="G933" s="5">
        <f t="shared" si="364"/>
        <v>-6.63333333333334</v>
      </c>
      <c r="H933" s="5">
        <f t="shared" si="365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9">
        <f>'Match Score and Team Input'!F133</f>
        <v>4985</v>
      </c>
      <c r="AB933" s="9">
        <v>132</v>
      </c>
      <c r="AC933" s="9">
        <f t="shared" ref="AC933:AH933" si="390">AC733</f>
        <v>2.4809523809523739</v>
      </c>
      <c r="AD933" s="9">
        <f t="shared" si="390"/>
        <v>-27.900000000000006</v>
      </c>
      <c r="AE933" s="9">
        <f t="shared" si="390"/>
        <v>0</v>
      </c>
      <c r="AF933" s="9">
        <f t="shared" si="390"/>
        <v>-22</v>
      </c>
      <c r="AG933" s="9">
        <f t="shared" si="390"/>
        <v>-6.63333333333334</v>
      </c>
      <c r="AH933" s="9">
        <f t="shared" si="390"/>
        <v>0</v>
      </c>
    </row>
    <row r="934" spans="1:34">
      <c r="A934" s="5">
        <f t="shared" si="358"/>
        <v>3008</v>
      </c>
      <c r="B934" s="5">
        <f t="shared" si="359"/>
        <v>133</v>
      </c>
      <c r="C934" s="5">
        <f t="shared" si="360"/>
        <v>-13.214285714285708</v>
      </c>
      <c r="D934" s="5">
        <f t="shared" si="361"/>
        <v>-31.280952380952385</v>
      </c>
      <c r="E934" s="5">
        <f t="shared" si="362"/>
        <v>20</v>
      </c>
      <c r="F934" s="5">
        <f t="shared" si="363"/>
        <v>-5.1196078431372527</v>
      </c>
      <c r="G934" s="5">
        <f t="shared" si="364"/>
        <v>6.5235294117647129</v>
      </c>
      <c r="H934" s="5">
        <f t="shared" si="365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9">
        <f>'Match Score and Team Input'!F134</f>
        <v>3008</v>
      </c>
      <c r="AB934" s="9">
        <v>133</v>
      </c>
      <c r="AC934" s="9">
        <f t="shared" ref="AC934:AH934" si="391">AC734</f>
        <v>-13.214285714285708</v>
      </c>
      <c r="AD934" s="9">
        <f t="shared" si="391"/>
        <v>-31.280952380952385</v>
      </c>
      <c r="AE934" s="9">
        <f t="shared" si="391"/>
        <v>20</v>
      </c>
      <c r="AF934" s="9">
        <f t="shared" si="391"/>
        <v>-5.1196078431372527</v>
      </c>
      <c r="AG934" s="9">
        <f t="shared" si="391"/>
        <v>6.5235294117647129</v>
      </c>
      <c r="AH934" s="9">
        <f t="shared" si="391"/>
        <v>0</v>
      </c>
    </row>
    <row r="935" spans="1:34">
      <c r="A935" s="5">
        <f t="shared" si="358"/>
        <v>79</v>
      </c>
      <c r="B935" s="5">
        <f t="shared" si="359"/>
        <v>134</v>
      </c>
      <c r="C935" s="5">
        <f t="shared" si="360"/>
        <v>-2.5</v>
      </c>
      <c r="D935" s="5">
        <f t="shared" si="361"/>
        <v>-5.2148148148148152</v>
      </c>
      <c r="E935" s="5">
        <f t="shared" si="362"/>
        <v>50</v>
      </c>
      <c r="F935" s="5">
        <f t="shared" si="363"/>
        <v>18.388888888888886</v>
      </c>
      <c r="G935" s="5">
        <f t="shared" si="364"/>
        <v>32.977777777777789</v>
      </c>
      <c r="H935" s="5">
        <f t="shared" si="365"/>
        <v>50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9">
        <f>'Match Score and Team Input'!F135</f>
        <v>79</v>
      </c>
      <c r="AB935" s="9">
        <v>134</v>
      </c>
      <c r="AC935" s="9">
        <f t="shared" ref="AC935:AH935" si="392">AC735</f>
        <v>-2.5</v>
      </c>
      <c r="AD935" s="9">
        <f t="shared" si="392"/>
        <v>-5.2148148148148152</v>
      </c>
      <c r="AE935" s="9">
        <f t="shared" si="392"/>
        <v>50</v>
      </c>
      <c r="AF935" s="9">
        <f t="shared" si="392"/>
        <v>18.388888888888886</v>
      </c>
      <c r="AG935" s="9">
        <f t="shared" si="392"/>
        <v>32.977777777777789</v>
      </c>
      <c r="AH935" s="9">
        <f t="shared" si="392"/>
        <v>50</v>
      </c>
    </row>
    <row r="936" spans="1:34">
      <c r="A936" s="5">
        <f t="shared" si="358"/>
        <v>3310</v>
      </c>
      <c r="B936" s="5">
        <f t="shared" si="359"/>
        <v>135</v>
      </c>
      <c r="C936" s="5">
        <f t="shared" si="360"/>
        <v>31.501994301994301</v>
      </c>
      <c r="D936" s="5">
        <f t="shared" si="361"/>
        <v>-13.179487179487182</v>
      </c>
      <c r="E936" s="5">
        <f t="shared" si="362"/>
        <v>0</v>
      </c>
      <c r="F936" s="5">
        <f t="shared" si="363"/>
        <v>-11.900000000000006</v>
      </c>
      <c r="G936" s="5">
        <f t="shared" si="364"/>
        <v>6.6666666666662877E-2</v>
      </c>
      <c r="H936" s="5">
        <f t="shared" si="365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9">
        <f>'Match Score and Team Input'!F136</f>
        <v>3310</v>
      </c>
      <c r="AB936" s="9">
        <v>135</v>
      </c>
      <c r="AC936" s="9">
        <f t="shared" ref="AC936:AH936" si="393">AC736</f>
        <v>31.501994301994301</v>
      </c>
      <c r="AD936" s="9">
        <f t="shared" si="393"/>
        <v>-13.179487179487182</v>
      </c>
      <c r="AE936" s="9">
        <f t="shared" si="393"/>
        <v>0</v>
      </c>
      <c r="AF936" s="9">
        <f t="shared" si="393"/>
        <v>-11.900000000000006</v>
      </c>
      <c r="AG936" s="9">
        <f t="shared" si="393"/>
        <v>6.6666666666662877E-2</v>
      </c>
      <c r="AH936" s="9">
        <f t="shared" si="393"/>
        <v>0</v>
      </c>
    </row>
    <row r="937" spans="1:34">
      <c r="A937" s="5">
        <f t="shared" si="358"/>
        <v>225</v>
      </c>
      <c r="B937" s="5">
        <f t="shared" si="359"/>
        <v>136</v>
      </c>
      <c r="C937" s="5">
        <f t="shared" si="360"/>
        <v>-21.638888888888893</v>
      </c>
      <c r="D937" s="5">
        <f t="shared" si="361"/>
        <v>34.633333333333326</v>
      </c>
      <c r="E937" s="5">
        <f t="shared" si="362"/>
        <v>0</v>
      </c>
      <c r="F937" s="5">
        <f t="shared" si="363"/>
        <v>21.270370370370372</v>
      </c>
      <c r="G937" s="5">
        <f t="shared" si="364"/>
        <v>52.296296296296305</v>
      </c>
      <c r="H937" s="5">
        <f t="shared" si="365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9">
        <f>'Match Score and Team Input'!F137</f>
        <v>225</v>
      </c>
      <c r="AB937" s="9">
        <v>136</v>
      </c>
      <c r="AC937" s="9">
        <f t="shared" ref="AC937:AH937" si="394">AC737</f>
        <v>-21.638888888888893</v>
      </c>
      <c r="AD937" s="9">
        <f t="shared" si="394"/>
        <v>34.633333333333326</v>
      </c>
      <c r="AE937" s="9">
        <f t="shared" si="394"/>
        <v>0</v>
      </c>
      <c r="AF937" s="9">
        <f t="shared" si="394"/>
        <v>21.270370370370372</v>
      </c>
      <c r="AG937" s="9">
        <f t="shared" si="394"/>
        <v>52.296296296296305</v>
      </c>
      <c r="AH937" s="9">
        <f t="shared" si="394"/>
        <v>0</v>
      </c>
    </row>
    <row r="938" spans="1:34">
      <c r="A938" s="5">
        <f t="shared" si="358"/>
        <v>1885</v>
      </c>
      <c r="B938" s="5">
        <f t="shared" si="359"/>
        <v>137</v>
      </c>
      <c r="C938" s="5">
        <f t="shared" si="360"/>
        <v>8.9333333333333371</v>
      </c>
      <c r="D938" s="5">
        <f t="shared" si="361"/>
        <v>13.566666666666663</v>
      </c>
      <c r="E938" s="5">
        <f t="shared" si="362"/>
        <v>0</v>
      </c>
      <c r="F938" s="5">
        <f t="shared" si="363"/>
        <v>-1.1333333333333329</v>
      </c>
      <c r="G938" s="5">
        <f t="shared" si="364"/>
        <v>-5.7717948717948673</v>
      </c>
      <c r="H938" s="5">
        <f t="shared" si="365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9">
        <f>'Match Score and Team Input'!F138</f>
        <v>1885</v>
      </c>
      <c r="AB938" s="9">
        <v>137</v>
      </c>
      <c r="AC938" s="9">
        <f t="shared" ref="AC938:AH938" si="395">AC738</f>
        <v>8.9333333333333371</v>
      </c>
      <c r="AD938" s="9">
        <f t="shared" si="395"/>
        <v>13.566666666666663</v>
      </c>
      <c r="AE938" s="9">
        <f t="shared" si="395"/>
        <v>0</v>
      </c>
      <c r="AF938" s="9">
        <f t="shared" si="395"/>
        <v>-1.1333333333333329</v>
      </c>
      <c r="AG938" s="9">
        <f t="shared" si="395"/>
        <v>-5.7717948717948673</v>
      </c>
      <c r="AH938" s="9">
        <f t="shared" si="395"/>
        <v>0</v>
      </c>
    </row>
    <row r="939" spans="1:34">
      <c r="A939" s="5">
        <f t="shared" si="358"/>
        <v>384</v>
      </c>
      <c r="B939" s="5">
        <f t="shared" si="359"/>
        <v>138</v>
      </c>
      <c r="C939" s="5">
        <f t="shared" si="360"/>
        <v>-1.0962962962962948</v>
      </c>
      <c r="D939" s="5">
        <f t="shared" si="361"/>
        <v>-16.529629629629625</v>
      </c>
      <c r="E939" s="5">
        <f t="shared" si="362"/>
        <v>100</v>
      </c>
      <c r="F939" s="5">
        <f t="shared" si="363"/>
        <v>-1.2999999999999972</v>
      </c>
      <c r="G939" s="5">
        <f t="shared" si="364"/>
        <v>-17.349999999999994</v>
      </c>
      <c r="H939" s="5">
        <f t="shared" si="365"/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9">
        <f>'Match Score and Team Input'!F139</f>
        <v>384</v>
      </c>
      <c r="AB939" s="9">
        <v>138</v>
      </c>
      <c r="AC939" s="9">
        <f t="shared" ref="AC939:AH939" si="396">AC739</f>
        <v>-1.0962962962962948</v>
      </c>
      <c r="AD939" s="9">
        <f t="shared" si="396"/>
        <v>-16.529629629629625</v>
      </c>
      <c r="AE939" s="9">
        <f t="shared" si="396"/>
        <v>100</v>
      </c>
      <c r="AF939" s="9">
        <f t="shared" si="396"/>
        <v>-1.2999999999999972</v>
      </c>
      <c r="AG939" s="9">
        <f t="shared" si="396"/>
        <v>-17.349999999999994</v>
      </c>
      <c r="AH939" s="9">
        <f t="shared" si="396"/>
        <v>0</v>
      </c>
    </row>
    <row r="940" spans="1:34">
      <c r="A940" s="5">
        <f t="shared" si="358"/>
        <v>2424</v>
      </c>
      <c r="B940" s="5">
        <f t="shared" si="359"/>
        <v>139</v>
      </c>
      <c r="C940" s="5">
        <f t="shared" si="360"/>
        <v>9.5846153846153896</v>
      </c>
      <c r="D940" s="5">
        <f t="shared" si="361"/>
        <v>18.320512820512818</v>
      </c>
      <c r="E940" s="5">
        <f t="shared" si="362"/>
        <v>0</v>
      </c>
      <c r="F940" s="5">
        <f t="shared" si="363"/>
        <v>-8.961080586080584</v>
      </c>
      <c r="G940" s="5">
        <f t="shared" si="364"/>
        <v>-69.44047619047619</v>
      </c>
      <c r="H940" s="5">
        <f t="shared" si="365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9">
        <f>'Match Score and Team Input'!F140</f>
        <v>2424</v>
      </c>
      <c r="AB940" s="9">
        <v>139</v>
      </c>
      <c r="AC940" s="9">
        <f t="shared" ref="AC940:AH940" si="397">AC740</f>
        <v>9.5846153846153896</v>
      </c>
      <c r="AD940" s="9">
        <f t="shared" si="397"/>
        <v>18.320512820512818</v>
      </c>
      <c r="AE940" s="9">
        <f t="shared" si="397"/>
        <v>0</v>
      </c>
      <c r="AF940" s="9">
        <f t="shared" si="397"/>
        <v>-8.961080586080584</v>
      </c>
      <c r="AG940" s="9">
        <f t="shared" si="397"/>
        <v>-69.44047619047619</v>
      </c>
      <c r="AH940" s="9">
        <f t="shared" si="397"/>
        <v>0</v>
      </c>
    </row>
    <row r="941" spans="1:34">
      <c r="A941" s="5">
        <f t="shared" si="358"/>
        <v>3683</v>
      </c>
      <c r="B941" s="5">
        <f t="shared" si="359"/>
        <v>140</v>
      </c>
      <c r="C941" s="5">
        <f t="shared" si="360"/>
        <v>-1.1611111111111114</v>
      </c>
      <c r="D941" s="5">
        <f t="shared" si="361"/>
        <v>6.6444444444444457</v>
      </c>
      <c r="E941" s="5">
        <f t="shared" si="362"/>
        <v>0</v>
      </c>
      <c r="F941" s="5">
        <f t="shared" si="363"/>
        <v>-13.277777777777779</v>
      </c>
      <c r="G941" s="5">
        <f t="shared" si="364"/>
        <v>47.81481481481481</v>
      </c>
      <c r="H941" s="5">
        <f t="shared" si="365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9">
        <f>'Match Score and Team Input'!F141</f>
        <v>3683</v>
      </c>
      <c r="AB941" s="9">
        <v>140</v>
      </c>
      <c r="AC941" s="9">
        <f t="shared" ref="AC941:AH941" si="398">AC741</f>
        <v>-1.1611111111111114</v>
      </c>
      <c r="AD941" s="9">
        <f t="shared" si="398"/>
        <v>6.6444444444444457</v>
      </c>
      <c r="AE941" s="9">
        <f t="shared" si="398"/>
        <v>0</v>
      </c>
      <c r="AF941" s="9">
        <f t="shared" si="398"/>
        <v>-13.277777777777779</v>
      </c>
      <c r="AG941" s="9">
        <f t="shared" si="398"/>
        <v>47.81481481481481</v>
      </c>
      <c r="AH941" s="9">
        <f t="shared" si="398"/>
        <v>0</v>
      </c>
    </row>
    <row r="942" spans="1:34">
      <c r="A942" s="5">
        <f t="shared" si="358"/>
        <v>188</v>
      </c>
      <c r="B942" s="5">
        <f t="shared" si="359"/>
        <v>141</v>
      </c>
      <c r="C942" s="5">
        <f t="shared" si="360"/>
        <v>-15.852380952380948</v>
      </c>
      <c r="D942" s="5">
        <f t="shared" si="361"/>
        <v>-18.938095238095244</v>
      </c>
      <c r="E942" s="5">
        <f t="shared" si="362"/>
        <v>0</v>
      </c>
      <c r="F942" s="5">
        <f t="shared" si="363"/>
        <v>-2.393939393939398</v>
      </c>
      <c r="G942" s="5">
        <f t="shared" si="364"/>
        <v>-45.76363636363638</v>
      </c>
      <c r="H942" s="5">
        <f t="shared" si="365"/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9">
        <f>'Match Score and Team Input'!F142</f>
        <v>188</v>
      </c>
      <c r="AB942" s="9">
        <v>141</v>
      </c>
      <c r="AC942" s="9">
        <f t="shared" ref="AC942:AH942" si="399">AC742</f>
        <v>-15.852380952380948</v>
      </c>
      <c r="AD942" s="9">
        <f t="shared" si="399"/>
        <v>-18.938095238095244</v>
      </c>
      <c r="AE942" s="9">
        <f t="shared" si="399"/>
        <v>0</v>
      </c>
      <c r="AF942" s="9">
        <f t="shared" si="399"/>
        <v>-2.393939393939398</v>
      </c>
      <c r="AG942" s="9">
        <f t="shared" si="399"/>
        <v>-45.76363636363638</v>
      </c>
      <c r="AH942" s="9">
        <f t="shared" si="399"/>
        <v>0</v>
      </c>
    </row>
    <row r="943" spans="1:34">
      <c r="A943" s="5">
        <f t="shared" si="358"/>
        <v>5122</v>
      </c>
      <c r="B943" s="5">
        <f t="shared" si="359"/>
        <v>142</v>
      </c>
      <c r="C943" s="5">
        <f t="shared" si="360"/>
        <v>5.2999999999999972</v>
      </c>
      <c r="D943" s="5">
        <f t="shared" si="361"/>
        <v>2.3740740740740733</v>
      </c>
      <c r="E943" s="5">
        <f t="shared" si="362"/>
        <v>0</v>
      </c>
      <c r="F943" s="5">
        <f t="shared" si="363"/>
        <v>-11.079487179487188</v>
      </c>
      <c r="G943" s="5">
        <f t="shared" si="364"/>
        <v>-17.494871794871798</v>
      </c>
      <c r="H943" s="5">
        <f t="shared" si="365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9">
        <f>'Match Score and Team Input'!F143</f>
        <v>5122</v>
      </c>
      <c r="AB943" s="9">
        <v>142</v>
      </c>
      <c r="AC943" s="9">
        <f t="shared" ref="AC943:AH943" si="400">AC743</f>
        <v>5.2999999999999972</v>
      </c>
      <c r="AD943" s="9">
        <f t="shared" si="400"/>
        <v>2.3740740740740733</v>
      </c>
      <c r="AE943" s="9">
        <f t="shared" si="400"/>
        <v>0</v>
      </c>
      <c r="AF943" s="9">
        <f t="shared" si="400"/>
        <v>-11.079487179487188</v>
      </c>
      <c r="AG943" s="9">
        <f t="shared" si="400"/>
        <v>-17.494871794871798</v>
      </c>
      <c r="AH943" s="9">
        <f t="shared" si="400"/>
        <v>0</v>
      </c>
    </row>
    <row r="944" spans="1:34">
      <c r="A944" s="5">
        <f t="shared" si="358"/>
        <v>836</v>
      </c>
      <c r="B944" s="5">
        <f t="shared" si="359"/>
        <v>143</v>
      </c>
      <c r="C944" s="5">
        <f t="shared" si="360"/>
        <v>-16.388888888888886</v>
      </c>
      <c r="D944" s="5">
        <f t="shared" si="361"/>
        <v>-17.344444444444434</v>
      </c>
      <c r="E944" s="5">
        <f t="shared" si="362"/>
        <v>0</v>
      </c>
      <c r="F944" s="5">
        <f t="shared" si="363"/>
        <v>-14.179487179487182</v>
      </c>
      <c r="G944" s="5">
        <f t="shared" si="364"/>
        <v>-16.046153846153842</v>
      </c>
      <c r="H944" s="5">
        <f t="shared" si="365"/>
        <v>50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9">
        <f>'Match Score and Team Input'!F144</f>
        <v>836</v>
      </c>
      <c r="AB944" s="9">
        <v>143</v>
      </c>
      <c r="AC944" s="9">
        <f t="shared" ref="AC944:AH944" si="401">AC744</f>
        <v>-16.388888888888886</v>
      </c>
      <c r="AD944" s="9">
        <f t="shared" si="401"/>
        <v>-17.344444444444434</v>
      </c>
      <c r="AE944" s="9">
        <f t="shared" si="401"/>
        <v>0</v>
      </c>
      <c r="AF944" s="9">
        <f t="shared" si="401"/>
        <v>-14.179487179487182</v>
      </c>
      <c r="AG944" s="9">
        <f t="shared" si="401"/>
        <v>-16.046153846153842</v>
      </c>
      <c r="AH944" s="9">
        <f t="shared" si="401"/>
        <v>50</v>
      </c>
    </row>
    <row r="945" spans="1:34">
      <c r="A945" s="5">
        <f t="shared" si="358"/>
        <v>3191</v>
      </c>
      <c r="B945" s="5">
        <f t="shared" si="359"/>
        <v>144</v>
      </c>
      <c r="C945" s="5">
        <f t="shared" si="360"/>
        <v>25.400000000000006</v>
      </c>
      <c r="D945" s="5">
        <f t="shared" si="361"/>
        <v>4.63333333333334</v>
      </c>
      <c r="E945" s="5">
        <f t="shared" si="362"/>
        <v>0</v>
      </c>
      <c r="F945" s="5">
        <f t="shared" si="363"/>
        <v>9.3205128205128176</v>
      </c>
      <c r="G945" s="5">
        <f t="shared" si="364"/>
        <v>-11.561538461538476</v>
      </c>
      <c r="H945" s="5">
        <f t="shared" si="365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9">
        <f>'Match Score and Team Input'!F145</f>
        <v>3191</v>
      </c>
      <c r="AB945" s="9">
        <v>144</v>
      </c>
      <c r="AC945" s="9">
        <f t="shared" ref="AC945:AH945" si="402">AC745</f>
        <v>25.400000000000006</v>
      </c>
      <c r="AD945" s="9">
        <f t="shared" si="402"/>
        <v>4.63333333333334</v>
      </c>
      <c r="AE945" s="9">
        <f t="shared" si="402"/>
        <v>0</v>
      </c>
      <c r="AF945" s="9">
        <f t="shared" si="402"/>
        <v>9.3205128205128176</v>
      </c>
      <c r="AG945" s="9">
        <f t="shared" si="402"/>
        <v>-11.561538461538476</v>
      </c>
      <c r="AH945" s="9">
        <f t="shared" si="402"/>
        <v>0</v>
      </c>
    </row>
    <row r="946" spans="1:34">
      <c r="A946" s="5">
        <f t="shared" si="358"/>
        <v>126</v>
      </c>
      <c r="B946" s="5">
        <f t="shared" si="359"/>
        <v>145</v>
      </c>
      <c r="C946" s="5">
        <f t="shared" si="360"/>
        <v>-18.199999999999996</v>
      </c>
      <c r="D946" s="5">
        <f t="shared" si="361"/>
        <v>-51.977777777777774</v>
      </c>
      <c r="E946" s="5">
        <f t="shared" si="362"/>
        <v>0</v>
      </c>
      <c r="F946" s="5">
        <f t="shared" si="363"/>
        <v>-4.7486772486772466</v>
      </c>
      <c r="G946" s="5">
        <f t="shared" si="364"/>
        <v>14.106349206349208</v>
      </c>
      <c r="H946" s="5">
        <f t="shared" si="365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9">
        <f>'Match Score and Team Input'!F146</f>
        <v>126</v>
      </c>
      <c r="AB946" s="9">
        <v>145</v>
      </c>
      <c r="AC946" s="9">
        <f t="shared" ref="AC946:AH946" si="403">AC746</f>
        <v>-18.199999999999996</v>
      </c>
      <c r="AD946" s="9">
        <f t="shared" si="403"/>
        <v>-51.977777777777774</v>
      </c>
      <c r="AE946" s="9">
        <f t="shared" si="403"/>
        <v>0</v>
      </c>
      <c r="AF946" s="9">
        <f t="shared" si="403"/>
        <v>-4.7486772486772466</v>
      </c>
      <c r="AG946" s="9">
        <f t="shared" si="403"/>
        <v>14.106349206349208</v>
      </c>
      <c r="AH946" s="9">
        <f t="shared" si="403"/>
        <v>0</v>
      </c>
    </row>
    <row r="947" spans="1:34">
      <c r="A947" s="5">
        <f t="shared" si="358"/>
        <v>1153</v>
      </c>
      <c r="B947" s="5">
        <f t="shared" si="359"/>
        <v>146</v>
      </c>
      <c r="C947" s="5">
        <f t="shared" si="360"/>
        <v>-1.3392156862745139</v>
      </c>
      <c r="D947" s="5">
        <f t="shared" si="361"/>
        <v>-51.741176470588243</v>
      </c>
      <c r="E947" s="5">
        <f t="shared" si="362"/>
        <v>0</v>
      </c>
      <c r="F947" s="5">
        <f t="shared" si="363"/>
        <v>7.4727272727272691</v>
      </c>
      <c r="G947" s="5">
        <f t="shared" si="364"/>
        <v>-4.1090909090909236</v>
      </c>
      <c r="H947" s="5">
        <f t="shared" si="365"/>
        <v>20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9">
        <f>'Match Score and Team Input'!F147</f>
        <v>1153</v>
      </c>
      <c r="AB947" s="9">
        <v>146</v>
      </c>
      <c r="AC947" s="9">
        <f t="shared" ref="AC947:AH947" si="404">AC747</f>
        <v>-1.3392156862745139</v>
      </c>
      <c r="AD947" s="9">
        <f t="shared" si="404"/>
        <v>-51.741176470588243</v>
      </c>
      <c r="AE947" s="9">
        <f t="shared" si="404"/>
        <v>0</v>
      </c>
      <c r="AF947" s="9">
        <f t="shared" si="404"/>
        <v>7.4727272727272691</v>
      </c>
      <c r="AG947" s="9">
        <f t="shared" si="404"/>
        <v>-4.1090909090909236</v>
      </c>
      <c r="AH947" s="9">
        <f t="shared" si="404"/>
        <v>20</v>
      </c>
    </row>
    <row r="948" spans="1:34">
      <c r="A948" s="5">
        <f t="shared" si="358"/>
        <v>4176</v>
      </c>
      <c r="B948" s="5">
        <f t="shared" si="359"/>
        <v>147</v>
      </c>
      <c r="C948" s="5">
        <f t="shared" si="360"/>
        <v>17.166666666666664</v>
      </c>
      <c r="D948" s="5">
        <f t="shared" si="361"/>
        <v>50.633333333333326</v>
      </c>
      <c r="E948" s="5">
        <f t="shared" si="362"/>
        <v>0</v>
      </c>
      <c r="F948" s="5">
        <f t="shared" si="363"/>
        <v>31.699999999999996</v>
      </c>
      <c r="G948" s="5">
        <f t="shared" si="364"/>
        <v>35.951851851851842</v>
      </c>
      <c r="H948" s="5">
        <f t="shared" si="365"/>
        <v>50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9">
        <f>'Match Score and Team Input'!F148</f>
        <v>4176</v>
      </c>
      <c r="AB948" s="9">
        <v>147</v>
      </c>
      <c r="AC948" s="9">
        <f t="shared" ref="AC948:AH948" si="405">AC748</f>
        <v>17.166666666666664</v>
      </c>
      <c r="AD948" s="9">
        <f t="shared" si="405"/>
        <v>50.633333333333326</v>
      </c>
      <c r="AE948" s="9">
        <f t="shared" si="405"/>
        <v>0</v>
      </c>
      <c r="AF948" s="9">
        <f t="shared" si="405"/>
        <v>31.699999999999996</v>
      </c>
      <c r="AG948" s="9">
        <f t="shared" si="405"/>
        <v>35.951851851851842</v>
      </c>
      <c r="AH948" s="9">
        <f t="shared" si="405"/>
        <v>50</v>
      </c>
    </row>
    <row r="949" spans="1:34">
      <c r="A949" s="5">
        <f t="shared" si="358"/>
        <v>3360</v>
      </c>
      <c r="B949" s="5">
        <f t="shared" si="359"/>
        <v>148</v>
      </c>
      <c r="C949" s="5">
        <f t="shared" si="360"/>
        <v>10.981481481481481</v>
      </c>
      <c r="D949" s="5">
        <f t="shared" si="361"/>
        <v>40.233333333333334</v>
      </c>
      <c r="E949" s="5">
        <f t="shared" si="362"/>
        <v>0</v>
      </c>
      <c r="F949" s="5">
        <f t="shared" si="363"/>
        <v>-2.1111111111111143</v>
      </c>
      <c r="G949" s="5">
        <f t="shared" si="364"/>
        <v>-0.10185185185184764</v>
      </c>
      <c r="H949" s="5">
        <f t="shared" si="365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9">
        <f>'Match Score and Team Input'!F149</f>
        <v>3360</v>
      </c>
      <c r="AB949" s="9">
        <v>148</v>
      </c>
      <c r="AC949" s="9">
        <f t="shared" ref="AC949:AH949" si="406">AC749</f>
        <v>10.981481481481481</v>
      </c>
      <c r="AD949" s="9">
        <f t="shared" si="406"/>
        <v>40.233333333333334</v>
      </c>
      <c r="AE949" s="9">
        <f t="shared" si="406"/>
        <v>0</v>
      </c>
      <c r="AF949" s="9">
        <f t="shared" si="406"/>
        <v>-2.1111111111111143</v>
      </c>
      <c r="AG949" s="9">
        <f t="shared" si="406"/>
        <v>-0.10185185185184764</v>
      </c>
      <c r="AH949" s="9">
        <f t="shared" si="406"/>
        <v>0</v>
      </c>
    </row>
    <row r="950" spans="1:34">
      <c r="A950" s="5">
        <f t="shared" si="358"/>
        <v>771</v>
      </c>
      <c r="B950" s="5">
        <f t="shared" si="359"/>
        <v>149</v>
      </c>
      <c r="C950" s="5">
        <f t="shared" si="360"/>
        <v>23.533333333333331</v>
      </c>
      <c r="D950" s="5">
        <f t="shared" si="361"/>
        <v>64.666666666666657</v>
      </c>
      <c r="E950" s="5">
        <f t="shared" si="362"/>
        <v>20</v>
      </c>
      <c r="F950" s="5">
        <f t="shared" si="363"/>
        <v>-18.225925925925921</v>
      </c>
      <c r="G950" s="5">
        <f t="shared" si="364"/>
        <v>-8.9370370370370438</v>
      </c>
      <c r="H950" s="5">
        <f t="shared" si="365"/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9">
        <f>'Match Score and Team Input'!F150</f>
        <v>771</v>
      </c>
      <c r="AB950" s="9">
        <v>149</v>
      </c>
      <c r="AC950" s="9">
        <f t="shared" ref="AC950:AH950" si="407">AC750</f>
        <v>23.533333333333331</v>
      </c>
      <c r="AD950" s="9">
        <f t="shared" si="407"/>
        <v>64.666666666666657</v>
      </c>
      <c r="AE950" s="9">
        <f t="shared" si="407"/>
        <v>20</v>
      </c>
      <c r="AF950" s="9">
        <f t="shared" si="407"/>
        <v>-18.225925925925921</v>
      </c>
      <c r="AG950" s="9">
        <f t="shared" si="407"/>
        <v>-8.9370370370370438</v>
      </c>
      <c r="AH950" s="9">
        <f t="shared" si="407"/>
        <v>0</v>
      </c>
    </row>
    <row r="951" spans="1:34">
      <c r="A951" s="5">
        <f t="shared" si="358"/>
        <v>4288</v>
      </c>
      <c r="B951" s="5">
        <f t="shared" si="359"/>
        <v>150</v>
      </c>
      <c r="C951" s="5">
        <f t="shared" si="360"/>
        <v>1.3888888888888857</v>
      </c>
      <c r="D951" s="5">
        <f t="shared" si="361"/>
        <v>47.86666666666666</v>
      </c>
      <c r="E951" s="5">
        <f t="shared" si="362"/>
        <v>0</v>
      </c>
      <c r="F951" s="5">
        <f t="shared" si="363"/>
        <v>-16.49183006535948</v>
      </c>
      <c r="G951" s="5">
        <f t="shared" si="364"/>
        <v>-37.954248366013076</v>
      </c>
      <c r="H951" s="5">
        <f t="shared" si="365"/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9">
        <f>'Match Score and Team Input'!F151</f>
        <v>4288</v>
      </c>
      <c r="AB951" s="9">
        <v>150</v>
      </c>
      <c r="AC951" s="9">
        <f t="shared" ref="AC951:AH951" si="408">AC751</f>
        <v>1.3888888888888857</v>
      </c>
      <c r="AD951" s="9">
        <f t="shared" si="408"/>
        <v>47.86666666666666</v>
      </c>
      <c r="AE951" s="9">
        <f t="shared" si="408"/>
        <v>0</v>
      </c>
      <c r="AF951" s="9">
        <f t="shared" si="408"/>
        <v>-16.49183006535948</v>
      </c>
      <c r="AG951" s="9">
        <f t="shared" si="408"/>
        <v>-37.954248366013076</v>
      </c>
      <c r="AH951" s="9">
        <f t="shared" si="408"/>
        <v>0</v>
      </c>
    </row>
    <row r="952" spans="1:34">
      <c r="A952" s="5">
        <f t="shared" si="358"/>
        <v>2363</v>
      </c>
      <c r="B952" s="5">
        <f t="shared" si="359"/>
        <v>151</v>
      </c>
      <c r="C952" s="5">
        <f t="shared" si="360"/>
        <v>-15.296296296296291</v>
      </c>
      <c r="D952" s="5">
        <f t="shared" si="361"/>
        <v>17.896296296296299</v>
      </c>
      <c r="E952" s="5">
        <f t="shared" si="362"/>
        <v>0</v>
      </c>
      <c r="F952" s="5">
        <f t="shared" si="363"/>
        <v>1.1074074074074076</v>
      </c>
      <c r="G952" s="5">
        <f t="shared" si="364"/>
        <v>-13.68518518518519</v>
      </c>
      <c r="H952" s="5">
        <f t="shared" si="365"/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9">
        <f>'Match Score and Team Input'!F152</f>
        <v>2363</v>
      </c>
      <c r="AB952" s="9">
        <v>151</v>
      </c>
      <c r="AC952" s="9">
        <f t="shared" ref="AC952:AH952" si="409">AC752</f>
        <v>-15.296296296296291</v>
      </c>
      <c r="AD952" s="9">
        <f t="shared" si="409"/>
        <v>17.896296296296299</v>
      </c>
      <c r="AE952" s="9">
        <f t="shared" si="409"/>
        <v>0</v>
      </c>
      <c r="AF952" s="9">
        <f t="shared" si="409"/>
        <v>1.1074074074074076</v>
      </c>
      <c r="AG952" s="9">
        <f t="shared" si="409"/>
        <v>-13.68518518518519</v>
      </c>
      <c r="AH952" s="9">
        <f t="shared" si="409"/>
        <v>0</v>
      </c>
    </row>
    <row r="953" spans="1:34">
      <c r="A953" s="5">
        <f t="shared" si="358"/>
        <v>4488</v>
      </c>
      <c r="B953" s="5">
        <f t="shared" si="359"/>
        <v>152</v>
      </c>
      <c r="C953" s="5">
        <f t="shared" si="360"/>
        <v>0.93650793650793673</v>
      </c>
      <c r="D953" s="5">
        <f t="shared" si="361"/>
        <v>4.4037037037036981</v>
      </c>
      <c r="E953" s="5">
        <f t="shared" si="362"/>
        <v>0</v>
      </c>
      <c r="F953" s="5">
        <f t="shared" si="363"/>
        <v>0.12727272727272521</v>
      </c>
      <c r="G953" s="5">
        <f t="shared" si="364"/>
        <v>-12.693939393939388</v>
      </c>
      <c r="H953" s="5">
        <f t="shared" si="365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9">
        <f>'Match Score and Team Input'!F153</f>
        <v>4488</v>
      </c>
      <c r="AB953" s="9">
        <v>152</v>
      </c>
      <c r="AC953" s="9">
        <f t="shared" ref="AC953:AH953" si="410">AC753</f>
        <v>0.93650793650793673</v>
      </c>
      <c r="AD953" s="9">
        <f t="shared" si="410"/>
        <v>4.4037037037036981</v>
      </c>
      <c r="AE953" s="9">
        <f t="shared" si="410"/>
        <v>0</v>
      </c>
      <c r="AF953" s="9">
        <f t="shared" si="410"/>
        <v>0.12727272727272521</v>
      </c>
      <c r="AG953" s="9">
        <f t="shared" si="410"/>
        <v>-12.693939393939388</v>
      </c>
      <c r="AH953" s="9">
        <f t="shared" si="410"/>
        <v>0</v>
      </c>
    </row>
    <row r="954" spans="1:34">
      <c r="A954" s="5">
        <f t="shared" si="358"/>
        <v>3316</v>
      </c>
      <c r="B954" s="5">
        <f t="shared" si="359"/>
        <v>153</v>
      </c>
      <c r="C954" s="5">
        <f t="shared" si="360"/>
        <v>2.4333333333333371</v>
      </c>
      <c r="D954" s="5">
        <f t="shared" si="361"/>
        <v>40.133333333333326</v>
      </c>
      <c r="E954" s="5">
        <f t="shared" si="362"/>
        <v>0</v>
      </c>
      <c r="F954" s="5">
        <f t="shared" si="363"/>
        <v>17.313492063492063</v>
      </c>
      <c r="G954" s="5">
        <f t="shared" si="364"/>
        <v>-47.247619047619054</v>
      </c>
      <c r="H954" s="5">
        <f t="shared" si="365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9">
        <f>'Match Score and Team Input'!F154</f>
        <v>3316</v>
      </c>
      <c r="AB954" s="9">
        <v>153</v>
      </c>
      <c r="AC954" s="9">
        <f t="shared" ref="AC954:AH954" si="411">AC754</f>
        <v>2.4333333333333371</v>
      </c>
      <c r="AD954" s="9">
        <f t="shared" si="411"/>
        <v>40.133333333333326</v>
      </c>
      <c r="AE954" s="9">
        <f t="shared" si="411"/>
        <v>0</v>
      </c>
      <c r="AF954" s="9">
        <f t="shared" si="411"/>
        <v>17.313492063492063</v>
      </c>
      <c r="AG954" s="9">
        <f t="shared" si="411"/>
        <v>-47.247619047619054</v>
      </c>
      <c r="AH954" s="9">
        <f t="shared" si="411"/>
        <v>0</v>
      </c>
    </row>
    <row r="955" spans="1:34">
      <c r="A955" s="5">
        <f t="shared" si="358"/>
        <v>5122</v>
      </c>
      <c r="B955" s="5">
        <f t="shared" si="359"/>
        <v>154</v>
      </c>
      <c r="C955" s="5">
        <f t="shared" si="360"/>
        <v>-1.480952380952381</v>
      </c>
      <c r="D955" s="5">
        <f t="shared" si="361"/>
        <v>-108.25714285714287</v>
      </c>
      <c r="E955" s="5">
        <f t="shared" si="362"/>
        <v>0</v>
      </c>
      <c r="F955" s="5">
        <f t="shared" si="363"/>
        <v>34.700000000000003</v>
      </c>
      <c r="G955" s="5">
        <f t="shared" si="364"/>
        <v>79.300000000000011</v>
      </c>
      <c r="H955" s="5">
        <f t="shared" si="365"/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9">
        <f>'Match Score and Team Input'!F155</f>
        <v>5122</v>
      </c>
      <c r="AB955" s="9">
        <v>154</v>
      </c>
      <c r="AC955" s="9">
        <f t="shared" ref="AC955:AH955" si="412">AC755</f>
        <v>-1.480952380952381</v>
      </c>
      <c r="AD955" s="9">
        <f t="shared" si="412"/>
        <v>-108.25714285714287</v>
      </c>
      <c r="AE955" s="9">
        <f t="shared" si="412"/>
        <v>0</v>
      </c>
      <c r="AF955" s="9">
        <f t="shared" si="412"/>
        <v>34.700000000000003</v>
      </c>
      <c r="AG955" s="9">
        <f t="shared" si="412"/>
        <v>79.300000000000011</v>
      </c>
      <c r="AH955" s="9">
        <f t="shared" si="412"/>
        <v>0</v>
      </c>
    </row>
    <row r="956" spans="1:34">
      <c r="A956" s="5">
        <f t="shared" si="358"/>
        <v>3191</v>
      </c>
      <c r="B956" s="5">
        <f t="shared" si="359"/>
        <v>155</v>
      </c>
      <c r="C956" s="5">
        <f t="shared" si="360"/>
        <v>29.9</v>
      </c>
      <c r="D956" s="5">
        <f t="shared" si="361"/>
        <v>38.318518518518516</v>
      </c>
      <c r="E956" s="5">
        <f t="shared" si="362"/>
        <v>0</v>
      </c>
      <c r="F956" s="5">
        <f t="shared" si="363"/>
        <v>10.991666666666667</v>
      </c>
      <c r="G956" s="5">
        <f t="shared" si="364"/>
        <v>44.083333333333329</v>
      </c>
      <c r="H956" s="5">
        <f t="shared" si="365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9">
        <f>'Match Score and Team Input'!F156</f>
        <v>3191</v>
      </c>
      <c r="AB956" s="9">
        <v>155</v>
      </c>
      <c r="AC956" s="9">
        <f t="shared" ref="AC956:AH956" si="413">AC756</f>
        <v>29.9</v>
      </c>
      <c r="AD956" s="9">
        <f t="shared" si="413"/>
        <v>38.318518518518516</v>
      </c>
      <c r="AE956" s="9">
        <f t="shared" si="413"/>
        <v>0</v>
      </c>
      <c r="AF956" s="9">
        <f t="shared" si="413"/>
        <v>10.991666666666667</v>
      </c>
      <c r="AG956" s="9">
        <f t="shared" si="413"/>
        <v>44.083333333333329</v>
      </c>
      <c r="AH956" s="9">
        <f t="shared" si="413"/>
        <v>0</v>
      </c>
    </row>
    <row r="957" spans="1:34">
      <c r="A957" s="5">
        <f t="shared" si="358"/>
        <v>857</v>
      </c>
      <c r="B957" s="5">
        <f t="shared" si="359"/>
        <v>156</v>
      </c>
      <c r="C957" s="5">
        <f t="shared" si="360"/>
        <v>-14.312820512820508</v>
      </c>
      <c r="D957" s="5">
        <f t="shared" si="361"/>
        <v>-2.7948717948717956</v>
      </c>
      <c r="E957" s="5">
        <f t="shared" si="362"/>
        <v>0</v>
      </c>
      <c r="F957" s="5">
        <f t="shared" si="363"/>
        <v>-1.4666666666666686</v>
      </c>
      <c r="G957" s="5">
        <f t="shared" si="364"/>
        <v>47.616666666666674</v>
      </c>
      <c r="H957" s="5">
        <f t="shared" si="365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9">
        <f>'Match Score and Team Input'!F157</f>
        <v>857</v>
      </c>
      <c r="AB957" s="9">
        <v>156</v>
      </c>
      <c r="AC957" s="9">
        <f t="shared" ref="AC957:AH957" si="414">AC757</f>
        <v>-14.312820512820508</v>
      </c>
      <c r="AD957" s="9">
        <f t="shared" si="414"/>
        <v>-2.7948717948717956</v>
      </c>
      <c r="AE957" s="9">
        <f t="shared" si="414"/>
        <v>0</v>
      </c>
      <c r="AF957" s="9">
        <f t="shared" si="414"/>
        <v>-1.4666666666666686</v>
      </c>
      <c r="AG957" s="9">
        <f t="shared" si="414"/>
        <v>47.616666666666674</v>
      </c>
      <c r="AH957" s="9">
        <f t="shared" si="414"/>
        <v>0</v>
      </c>
    </row>
    <row r="958" spans="1:34">
      <c r="A958" s="5">
        <f t="shared" si="358"/>
        <v>179</v>
      </c>
      <c r="B958" s="5">
        <f t="shared" si="359"/>
        <v>157</v>
      </c>
      <c r="C958" s="5">
        <f t="shared" si="360"/>
        <v>-4.8820512820512789</v>
      </c>
      <c r="D958" s="5">
        <f t="shared" si="361"/>
        <v>-57.046153846153857</v>
      </c>
      <c r="E958" s="5">
        <f t="shared" si="362"/>
        <v>0</v>
      </c>
      <c r="F958" s="5">
        <f t="shared" si="363"/>
        <v>-13.585714285714289</v>
      </c>
      <c r="G958" s="5">
        <f t="shared" si="364"/>
        <v>42.161904761904765</v>
      </c>
      <c r="H958" s="5">
        <f t="shared" si="365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9">
        <f>'Match Score and Team Input'!F158</f>
        <v>179</v>
      </c>
      <c r="AB958" s="9">
        <v>157</v>
      </c>
      <c r="AC958" s="9">
        <f t="shared" ref="AC958:AH958" si="415">AC758</f>
        <v>-4.8820512820512789</v>
      </c>
      <c r="AD958" s="9">
        <f t="shared" si="415"/>
        <v>-57.046153846153857</v>
      </c>
      <c r="AE958" s="9">
        <f t="shared" si="415"/>
        <v>0</v>
      </c>
      <c r="AF958" s="9">
        <f t="shared" si="415"/>
        <v>-13.585714285714289</v>
      </c>
      <c r="AG958" s="9">
        <f t="shared" si="415"/>
        <v>42.161904761904765</v>
      </c>
      <c r="AH958" s="9">
        <f t="shared" si="415"/>
        <v>0</v>
      </c>
    </row>
    <row r="959" spans="1:34">
      <c r="A959" s="5">
        <f t="shared" si="358"/>
        <v>2642</v>
      </c>
      <c r="B959" s="5">
        <f t="shared" si="359"/>
        <v>158</v>
      </c>
      <c r="C959" s="5">
        <f t="shared" si="360"/>
        <v>-7.2333333333333343</v>
      </c>
      <c r="D959" s="5">
        <f t="shared" si="361"/>
        <v>-6.2333333333333343</v>
      </c>
      <c r="E959" s="5">
        <f t="shared" si="362"/>
        <v>0</v>
      </c>
      <c r="F959" s="5">
        <f t="shared" si="363"/>
        <v>34.143097643097647</v>
      </c>
      <c r="G959" s="5">
        <f t="shared" si="364"/>
        <v>10.561279461279454</v>
      </c>
      <c r="H959" s="5">
        <f t="shared" si="365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9">
        <f>'Match Score and Team Input'!F159</f>
        <v>2642</v>
      </c>
      <c r="AB959" s="9">
        <v>158</v>
      </c>
      <c r="AC959" s="9">
        <f t="shared" ref="AC959:AH959" si="416">AC759</f>
        <v>-7.2333333333333343</v>
      </c>
      <c r="AD959" s="9">
        <f t="shared" si="416"/>
        <v>-6.2333333333333343</v>
      </c>
      <c r="AE959" s="9">
        <f t="shared" si="416"/>
        <v>0</v>
      </c>
      <c r="AF959" s="9">
        <f t="shared" si="416"/>
        <v>34.143097643097647</v>
      </c>
      <c r="AG959" s="9">
        <f t="shared" si="416"/>
        <v>10.561279461279454</v>
      </c>
      <c r="AH959" s="9">
        <f t="shared" si="416"/>
        <v>0</v>
      </c>
    </row>
    <row r="960" spans="1:34">
      <c r="A960" s="5">
        <f t="shared" si="358"/>
        <v>3309</v>
      </c>
      <c r="B960" s="5">
        <f t="shared" si="359"/>
        <v>159</v>
      </c>
      <c r="C960" s="5">
        <f t="shared" si="360"/>
        <v>-16.111111111111114</v>
      </c>
      <c r="D960" s="5">
        <f t="shared" si="361"/>
        <v>-68.494444444444454</v>
      </c>
      <c r="E960" s="5">
        <f t="shared" si="362"/>
        <v>0</v>
      </c>
      <c r="F960" s="5">
        <f t="shared" si="363"/>
        <v>17.537037037037038</v>
      </c>
      <c r="G960" s="5">
        <f t="shared" si="364"/>
        <v>32.277777777777771</v>
      </c>
      <c r="H960" s="5">
        <f t="shared" si="365"/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9">
        <f>'Match Score and Team Input'!F160</f>
        <v>3309</v>
      </c>
      <c r="AB960" s="9">
        <v>159</v>
      </c>
      <c r="AC960" s="9">
        <f t="shared" ref="AC960:AH960" si="417">AC760</f>
        <v>-16.111111111111114</v>
      </c>
      <c r="AD960" s="9">
        <f t="shared" si="417"/>
        <v>-68.494444444444454</v>
      </c>
      <c r="AE960" s="9">
        <f t="shared" si="417"/>
        <v>0</v>
      </c>
      <c r="AF960" s="9">
        <f t="shared" si="417"/>
        <v>17.537037037037038</v>
      </c>
      <c r="AG960" s="9">
        <f t="shared" si="417"/>
        <v>32.277777777777771</v>
      </c>
      <c r="AH960" s="9">
        <f t="shared" si="417"/>
        <v>0</v>
      </c>
    </row>
    <row r="961" spans="1:34">
      <c r="A961" s="5">
        <f t="shared" si="358"/>
        <v>771</v>
      </c>
      <c r="B961" s="5">
        <f t="shared" si="359"/>
        <v>160</v>
      </c>
      <c r="C961" s="5">
        <f t="shared" si="360"/>
        <v>21.4</v>
      </c>
      <c r="D961" s="5">
        <f t="shared" si="361"/>
        <v>46.007407407407413</v>
      </c>
      <c r="E961" s="5">
        <f t="shared" si="362"/>
        <v>0</v>
      </c>
      <c r="F961" s="5">
        <f t="shared" si="363"/>
        <v>14.900000000000006</v>
      </c>
      <c r="G961" s="5">
        <f t="shared" si="364"/>
        <v>-75.2</v>
      </c>
      <c r="H961" s="5">
        <f t="shared" si="365"/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9">
        <f>'Match Score and Team Input'!F161</f>
        <v>771</v>
      </c>
      <c r="AB961" s="9">
        <v>160</v>
      </c>
      <c r="AC961" s="9">
        <f t="shared" ref="AC961:AH961" si="418">AC761</f>
        <v>21.4</v>
      </c>
      <c r="AD961" s="9">
        <f t="shared" si="418"/>
        <v>46.007407407407413</v>
      </c>
      <c r="AE961" s="9">
        <f t="shared" si="418"/>
        <v>0</v>
      </c>
      <c r="AF961" s="9">
        <f t="shared" si="418"/>
        <v>14.900000000000006</v>
      </c>
      <c r="AG961" s="9">
        <f t="shared" si="418"/>
        <v>-75.2</v>
      </c>
      <c r="AH961" s="9">
        <f t="shared" si="418"/>
        <v>0</v>
      </c>
    </row>
    <row r="962" spans="1:34">
      <c r="A962" s="5">
        <f t="shared" si="358"/>
        <v>1218</v>
      </c>
      <c r="B962" s="5">
        <f t="shared" si="359"/>
        <v>161</v>
      </c>
      <c r="C962" s="5">
        <f t="shared" si="360"/>
        <v>-6.0666666666666629</v>
      </c>
      <c r="D962" s="5">
        <f t="shared" si="361"/>
        <v>44.488888888888894</v>
      </c>
      <c r="E962" s="5">
        <f t="shared" si="362"/>
        <v>0</v>
      </c>
      <c r="F962" s="5">
        <f t="shared" si="363"/>
        <v>13.138888888888886</v>
      </c>
      <c r="G962" s="5">
        <f t="shared" si="364"/>
        <v>24.653703703703712</v>
      </c>
      <c r="H962" s="5">
        <f t="shared" si="365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9">
        <f>'Match Score and Team Input'!F162</f>
        <v>1218</v>
      </c>
      <c r="AB962" s="9">
        <v>161</v>
      </c>
      <c r="AC962" s="9">
        <f t="shared" ref="AC962:AH962" si="419">AC762</f>
        <v>-6.0666666666666629</v>
      </c>
      <c r="AD962" s="9">
        <f t="shared" si="419"/>
        <v>44.488888888888894</v>
      </c>
      <c r="AE962" s="9">
        <f t="shared" si="419"/>
        <v>0</v>
      </c>
      <c r="AF962" s="9">
        <f t="shared" si="419"/>
        <v>13.138888888888886</v>
      </c>
      <c r="AG962" s="9">
        <f t="shared" si="419"/>
        <v>24.653703703703712</v>
      </c>
      <c r="AH962" s="9">
        <f t="shared" si="419"/>
        <v>0</v>
      </c>
    </row>
    <row r="963" spans="1:34">
      <c r="A963" s="5">
        <f t="shared" si="358"/>
        <v>2177</v>
      </c>
      <c r="B963" s="5">
        <f t="shared" si="359"/>
        <v>162</v>
      </c>
      <c r="C963" s="5">
        <f t="shared" si="360"/>
        <v>4.5</v>
      </c>
      <c r="D963" s="5">
        <f t="shared" si="361"/>
        <v>61.122222222222234</v>
      </c>
      <c r="E963" s="5">
        <f t="shared" si="362"/>
        <v>0</v>
      </c>
      <c r="F963" s="5">
        <f t="shared" si="363"/>
        <v>-0.22592592592592808</v>
      </c>
      <c r="G963" s="5">
        <f t="shared" si="364"/>
        <v>24.162962962962965</v>
      </c>
      <c r="H963" s="5">
        <f t="shared" si="365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9">
        <f>'Match Score and Team Input'!F163</f>
        <v>2177</v>
      </c>
      <c r="AB963" s="9">
        <v>162</v>
      </c>
      <c r="AC963" s="9">
        <f t="shared" ref="AC963:AH963" si="420">AC763</f>
        <v>4.5</v>
      </c>
      <c r="AD963" s="9">
        <f t="shared" si="420"/>
        <v>61.122222222222234</v>
      </c>
      <c r="AE963" s="9">
        <f t="shared" si="420"/>
        <v>0</v>
      </c>
      <c r="AF963" s="9">
        <f t="shared" si="420"/>
        <v>-0.22592592592592808</v>
      </c>
      <c r="AG963" s="9">
        <f t="shared" si="420"/>
        <v>24.162962962962965</v>
      </c>
      <c r="AH963" s="9">
        <f t="shared" si="420"/>
        <v>0</v>
      </c>
    </row>
    <row r="964" spans="1:34">
      <c r="A964" s="5">
        <f t="shared" si="358"/>
        <v>353</v>
      </c>
      <c r="B964" s="5">
        <f t="shared" si="359"/>
        <v>163</v>
      </c>
      <c r="C964" s="5">
        <f t="shared" si="360"/>
        <v>-5.4718222953517142</v>
      </c>
      <c r="D964" s="5">
        <f t="shared" si="361"/>
        <v>-22.365281777046491</v>
      </c>
      <c r="E964" s="5">
        <f t="shared" si="362"/>
        <v>0</v>
      </c>
      <c r="F964" s="5">
        <f t="shared" si="363"/>
        <v>-3.5222222222222257</v>
      </c>
      <c r="G964" s="5">
        <f t="shared" si="364"/>
        <v>-33.744444444444454</v>
      </c>
      <c r="H964" s="5">
        <f t="shared" si="365"/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9">
        <f>'Match Score and Team Input'!F164</f>
        <v>353</v>
      </c>
      <c r="AB964" s="9">
        <v>163</v>
      </c>
      <c r="AC964" s="9">
        <f t="shared" ref="AC964:AH964" si="421">AC764</f>
        <v>-5.4718222953517142</v>
      </c>
      <c r="AD964" s="9">
        <f t="shared" si="421"/>
        <v>-22.365281777046491</v>
      </c>
      <c r="AE964" s="9">
        <f t="shared" si="421"/>
        <v>0</v>
      </c>
      <c r="AF964" s="9">
        <f t="shared" si="421"/>
        <v>-3.5222222222222257</v>
      </c>
      <c r="AG964" s="9">
        <f t="shared" si="421"/>
        <v>-33.744444444444454</v>
      </c>
      <c r="AH964" s="9">
        <f t="shared" si="421"/>
        <v>0</v>
      </c>
    </row>
    <row r="965" spans="1:34">
      <c r="A965" s="5">
        <f t="shared" si="358"/>
        <v>4979</v>
      </c>
      <c r="B965" s="5">
        <f t="shared" si="359"/>
        <v>164</v>
      </c>
      <c r="C965" s="5">
        <f t="shared" si="360"/>
        <v>1.8033769063180785</v>
      </c>
      <c r="D965" s="5">
        <f t="shared" si="361"/>
        <v>18.058823529411768</v>
      </c>
      <c r="E965" s="5">
        <f t="shared" si="362"/>
        <v>0</v>
      </c>
      <c r="F965" s="5">
        <f t="shared" si="363"/>
        <v>-13.670370370370364</v>
      </c>
      <c r="G965" s="5">
        <f t="shared" si="364"/>
        <v>-98.590740740740742</v>
      </c>
      <c r="H965" s="5">
        <f t="shared" si="365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9">
        <f>'Match Score and Team Input'!F165</f>
        <v>4979</v>
      </c>
      <c r="AB965" s="9">
        <v>164</v>
      </c>
      <c r="AC965" s="9">
        <f t="shared" ref="AC965:AH965" si="422">AC765</f>
        <v>1.8033769063180785</v>
      </c>
      <c r="AD965" s="9">
        <f t="shared" si="422"/>
        <v>18.058823529411768</v>
      </c>
      <c r="AE965" s="9">
        <f t="shared" si="422"/>
        <v>0</v>
      </c>
      <c r="AF965" s="9">
        <f t="shared" si="422"/>
        <v>-13.670370370370364</v>
      </c>
      <c r="AG965" s="9">
        <f t="shared" si="422"/>
        <v>-98.590740740740742</v>
      </c>
      <c r="AH965" s="9">
        <f t="shared" si="422"/>
        <v>0</v>
      </c>
    </row>
    <row r="966" spans="1:34">
      <c r="A966" s="5">
        <f t="shared" si="358"/>
        <v>558</v>
      </c>
      <c r="B966" s="5">
        <f t="shared" si="359"/>
        <v>165</v>
      </c>
      <c r="C966" s="5">
        <f t="shared" si="360"/>
        <v>10.952380952380949</v>
      </c>
      <c r="D966" s="5">
        <f t="shared" si="361"/>
        <v>-50.052747252747253</v>
      </c>
      <c r="E966" s="5">
        <f t="shared" si="362"/>
        <v>0</v>
      </c>
      <c r="F966" s="5">
        <f t="shared" si="363"/>
        <v>-1.2074074074074019</v>
      </c>
      <c r="G966" s="5">
        <f t="shared" si="364"/>
        <v>-33.059259259259264</v>
      </c>
      <c r="H966" s="5">
        <f t="shared" si="365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9">
        <f>'Match Score and Team Input'!F166</f>
        <v>558</v>
      </c>
      <c r="AB966" s="9">
        <v>165</v>
      </c>
      <c r="AC966" s="9">
        <f t="shared" ref="AC966:AH966" si="423">AC766</f>
        <v>10.952380952380949</v>
      </c>
      <c r="AD966" s="9">
        <f t="shared" si="423"/>
        <v>-50.052747252747253</v>
      </c>
      <c r="AE966" s="9">
        <f t="shared" si="423"/>
        <v>0</v>
      </c>
      <c r="AF966" s="9">
        <f t="shared" si="423"/>
        <v>-1.2074074074074019</v>
      </c>
      <c r="AG966" s="9">
        <f t="shared" si="423"/>
        <v>-33.059259259259264</v>
      </c>
      <c r="AH966" s="9">
        <f t="shared" si="423"/>
        <v>0</v>
      </c>
    </row>
    <row r="967" spans="1:34">
      <c r="A967" s="5">
        <f t="shared" si="358"/>
        <v>3683</v>
      </c>
      <c r="B967" s="5">
        <f t="shared" si="359"/>
        <v>166</v>
      </c>
      <c r="C967" s="5">
        <f t="shared" si="360"/>
        <v>19.826068376068378</v>
      </c>
      <c r="D967" s="5">
        <f t="shared" si="361"/>
        <v>-11.6017094017094</v>
      </c>
      <c r="E967" s="5">
        <f t="shared" si="362"/>
        <v>0</v>
      </c>
      <c r="F967" s="5">
        <f t="shared" si="363"/>
        <v>-17.666666666666664</v>
      </c>
      <c r="G967" s="5">
        <f t="shared" si="364"/>
        <v>59.333333333333329</v>
      </c>
      <c r="H967" s="5">
        <f t="shared" si="365"/>
        <v>20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9">
        <f>'Match Score and Team Input'!F167</f>
        <v>3683</v>
      </c>
      <c r="AB967" s="9">
        <v>166</v>
      </c>
      <c r="AC967" s="9">
        <f t="shared" ref="AC967:AH967" si="424">AC767</f>
        <v>19.826068376068378</v>
      </c>
      <c r="AD967" s="9">
        <f t="shared" si="424"/>
        <v>-11.6017094017094</v>
      </c>
      <c r="AE967" s="9">
        <f t="shared" si="424"/>
        <v>0</v>
      </c>
      <c r="AF967" s="9">
        <f t="shared" si="424"/>
        <v>-17.666666666666664</v>
      </c>
      <c r="AG967" s="9">
        <f t="shared" si="424"/>
        <v>59.333333333333329</v>
      </c>
      <c r="AH967" s="9">
        <f t="shared" si="424"/>
        <v>20</v>
      </c>
    </row>
    <row r="968" spans="1:34">
      <c r="A968" s="5">
        <f t="shared" si="358"/>
        <v>217</v>
      </c>
      <c r="B968" s="5">
        <f t="shared" si="359"/>
        <v>167</v>
      </c>
      <c r="C968" s="5">
        <f t="shared" si="360"/>
        <v>23.439393939393938</v>
      </c>
      <c r="D968" s="5">
        <f t="shared" si="361"/>
        <v>-28.896969696969705</v>
      </c>
      <c r="E968" s="5">
        <f t="shared" si="362"/>
        <v>0</v>
      </c>
      <c r="F968" s="5">
        <f t="shared" si="363"/>
        <v>-7.5999999999999943</v>
      </c>
      <c r="G968" s="5">
        <f t="shared" si="364"/>
        <v>-4.2666666666666657</v>
      </c>
      <c r="H968" s="5">
        <f t="shared" si="365"/>
        <v>20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9">
        <f>'Match Score and Team Input'!F168</f>
        <v>217</v>
      </c>
      <c r="AB968" s="9">
        <v>167</v>
      </c>
      <c r="AC968" s="9">
        <f t="shared" ref="AC968:AH968" si="425">AC768</f>
        <v>23.439393939393938</v>
      </c>
      <c r="AD968" s="9">
        <f t="shared" si="425"/>
        <v>-28.896969696969705</v>
      </c>
      <c r="AE968" s="9">
        <f t="shared" si="425"/>
        <v>0</v>
      </c>
      <c r="AF968" s="9">
        <f t="shared" si="425"/>
        <v>-7.5999999999999943</v>
      </c>
      <c r="AG968" s="9">
        <f t="shared" si="425"/>
        <v>-4.2666666666666657</v>
      </c>
      <c r="AH968" s="9">
        <f t="shared" si="425"/>
        <v>20</v>
      </c>
    </row>
    <row r="969" spans="1:34">
      <c r="A969" s="5">
        <f t="shared" si="358"/>
        <v>4488</v>
      </c>
      <c r="B969" s="5">
        <f t="shared" si="359"/>
        <v>168</v>
      </c>
      <c r="C969" s="5">
        <f t="shared" si="360"/>
        <v>33.336507936507928</v>
      </c>
      <c r="D969" s="5">
        <f t="shared" si="361"/>
        <v>-18.701058201058189</v>
      </c>
      <c r="E969" s="5">
        <f t="shared" si="362"/>
        <v>0</v>
      </c>
      <c r="F969" s="5">
        <f t="shared" si="363"/>
        <v>15.266666666666666</v>
      </c>
      <c r="G969" s="5">
        <f t="shared" si="364"/>
        <v>25.199999999999989</v>
      </c>
      <c r="H969" s="5">
        <f t="shared" si="365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9">
        <f>'Match Score and Team Input'!F169</f>
        <v>4488</v>
      </c>
      <c r="AB969" s="9">
        <v>168</v>
      </c>
      <c r="AC969" s="9">
        <f t="shared" ref="AC969:AH969" si="426">AC769</f>
        <v>33.336507936507928</v>
      </c>
      <c r="AD969" s="9">
        <f t="shared" si="426"/>
        <v>-18.701058201058189</v>
      </c>
      <c r="AE969" s="9">
        <f t="shared" si="426"/>
        <v>0</v>
      </c>
      <c r="AF969" s="9">
        <f t="shared" si="426"/>
        <v>15.266666666666666</v>
      </c>
      <c r="AG969" s="9">
        <f t="shared" si="426"/>
        <v>25.199999999999989</v>
      </c>
      <c r="AH969" s="9">
        <f t="shared" si="426"/>
        <v>0</v>
      </c>
    </row>
    <row r="970" spans="1:34">
      <c r="A970" s="5">
        <f t="shared" si="358"/>
        <v>3504</v>
      </c>
      <c r="B970" s="5">
        <f t="shared" si="359"/>
        <v>169</v>
      </c>
      <c r="C970" s="5">
        <f t="shared" si="360"/>
        <v>-13.819047619047623</v>
      </c>
      <c r="D970" s="5">
        <f t="shared" si="361"/>
        <v>24.36666666666666</v>
      </c>
      <c r="E970" s="5">
        <f t="shared" si="362"/>
        <v>0</v>
      </c>
      <c r="F970" s="5">
        <f t="shared" si="363"/>
        <v>2.8504273504273527</v>
      </c>
      <c r="G970" s="5">
        <f t="shared" si="364"/>
        <v>-10.385185185185179</v>
      </c>
      <c r="H970" s="5">
        <f t="shared" si="365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9">
        <f>'Match Score and Team Input'!F170</f>
        <v>3504</v>
      </c>
      <c r="AB970" s="9">
        <v>169</v>
      </c>
      <c r="AC970" s="9">
        <f t="shared" ref="AC970:AH970" si="427">AC770</f>
        <v>-13.819047619047623</v>
      </c>
      <c r="AD970" s="9">
        <f t="shared" si="427"/>
        <v>24.36666666666666</v>
      </c>
      <c r="AE970" s="9">
        <f t="shared" si="427"/>
        <v>0</v>
      </c>
      <c r="AF970" s="9">
        <f t="shared" si="427"/>
        <v>2.8504273504273527</v>
      </c>
      <c r="AG970" s="9">
        <f t="shared" si="427"/>
        <v>-10.385185185185179</v>
      </c>
      <c r="AH970" s="9">
        <f t="shared" si="427"/>
        <v>0</v>
      </c>
    </row>
    <row r="971" spans="1:34">
      <c r="A971" s="5">
        <f t="shared" si="358"/>
        <v>488</v>
      </c>
      <c r="B971" s="5">
        <f t="shared" si="359"/>
        <v>170</v>
      </c>
      <c r="C971" s="5">
        <f t="shared" si="360"/>
        <v>-7.0272727272727238</v>
      </c>
      <c r="D971" s="5">
        <f t="shared" si="361"/>
        <v>7.5242424242424306</v>
      </c>
      <c r="E971" s="5">
        <f t="shared" si="362"/>
        <v>20</v>
      </c>
      <c r="F971" s="5">
        <f t="shared" si="363"/>
        <v>-15.299999999999997</v>
      </c>
      <c r="G971" s="5">
        <f t="shared" si="364"/>
        <v>-8.13333333333334</v>
      </c>
      <c r="H971" s="5">
        <f t="shared" si="365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9">
        <f>'Match Score and Team Input'!F171</f>
        <v>488</v>
      </c>
      <c r="AB971" s="9">
        <v>170</v>
      </c>
      <c r="AC971" s="9">
        <f t="shared" ref="AC971:AH971" si="428">AC771</f>
        <v>-7.0272727272727238</v>
      </c>
      <c r="AD971" s="9">
        <f t="shared" si="428"/>
        <v>7.5242424242424306</v>
      </c>
      <c r="AE971" s="9">
        <f t="shared" si="428"/>
        <v>20</v>
      </c>
      <c r="AF971" s="9">
        <f t="shared" si="428"/>
        <v>-15.299999999999997</v>
      </c>
      <c r="AG971" s="9">
        <f t="shared" si="428"/>
        <v>-8.13333333333334</v>
      </c>
      <c r="AH971" s="9">
        <f t="shared" si="428"/>
        <v>0</v>
      </c>
    </row>
    <row r="972" spans="1:34">
      <c r="A972" s="5">
        <f t="shared" si="358"/>
        <v>176</v>
      </c>
      <c r="B972" s="5">
        <f t="shared" si="359"/>
        <v>171</v>
      </c>
      <c r="C972" s="5">
        <f t="shared" si="360"/>
        <v>1.5666666666666629</v>
      </c>
      <c r="D972" s="5">
        <f t="shared" si="361"/>
        <v>32.433333333333337</v>
      </c>
      <c r="E972" s="5">
        <f t="shared" si="362"/>
        <v>0</v>
      </c>
      <c r="F972" s="5">
        <f t="shared" si="363"/>
        <v>1.87222222222222</v>
      </c>
      <c r="G972" s="5">
        <f t="shared" si="364"/>
        <v>-24.538888888888891</v>
      </c>
      <c r="H972" s="5">
        <f t="shared" si="365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9">
        <f>'Match Score and Team Input'!F172</f>
        <v>176</v>
      </c>
      <c r="AB972" s="9">
        <v>171</v>
      </c>
      <c r="AC972" s="9">
        <f t="shared" ref="AC972:AH972" si="429">AC772</f>
        <v>1.5666666666666629</v>
      </c>
      <c r="AD972" s="9">
        <f t="shared" si="429"/>
        <v>32.433333333333337</v>
      </c>
      <c r="AE972" s="9">
        <f t="shared" si="429"/>
        <v>0</v>
      </c>
      <c r="AF972" s="9">
        <f t="shared" si="429"/>
        <v>1.87222222222222</v>
      </c>
      <c r="AG972" s="9">
        <f t="shared" si="429"/>
        <v>-24.538888888888891</v>
      </c>
      <c r="AH972" s="9">
        <f t="shared" si="429"/>
        <v>0</v>
      </c>
    </row>
    <row r="973" spans="1:34">
      <c r="A973" s="5">
        <f t="shared" ref="A973:A1036" si="430">AA973</f>
        <v>869</v>
      </c>
      <c r="B973" s="5">
        <f t="shared" ref="B973:B1036" si="431">AB973</f>
        <v>172</v>
      </c>
      <c r="C973" s="5">
        <f t="shared" ref="C973:C1036" si="432">AC973</f>
        <v>4.0000000000000071</v>
      </c>
      <c r="D973" s="5">
        <f t="shared" ref="D973:D1036" si="433">AD973</f>
        <v>35.433333333333337</v>
      </c>
      <c r="E973" s="5">
        <f t="shared" ref="E973:E1036" si="434">AE973</f>
        <v>0</v>
      </c>
      <c r="F973" s="5">
        <f t="shared" ref="F973:F1036" si="435">AF973</f>
        <v>-14.214285714285715</v>
      </c>
      <c r="G973" s="5">
        <f t="shared" ref="G973:G1036" si="436">AG973</f>
        <v>-23.690476190476204</v>
      </c>
      <c r="H973" s="5">
        <f t="shared" ref="H973:H1036" si="437">AH973</f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9">
        <f>'Match Score and Team Input'!F173</f>
        <v>869</v>
      </c>
      <c r="AB973" s="9">
        <v>172</v>
      </c>
      <c r="AC973" s="9">
        <f t="shared" ref="AC973:AH973" si="438">AC773</f>
        <v>4.0000000000000071</v>
      </c>
      <c r="AD973" s="9">
        <f t="shared" si="438"/>
        <v>35.433333333333337</v>
      </c>
      <c r="AE973" s="9">
        <f t="shared" si="438"/>
        <v>0</v>
      </c>
      <c r="AF973" s="9">
        <f t="shared" si="438"/>
        <v>-14.214285714285715</v>
      </c>
      <c r="AG973" s="9">
        <f t="shared" si="438"/>
        <v>-23.690476190476204</v>
      </c>
      <c r="AH973" s="9">
        <f t="shared" si="438"/>
        <v>0</v>
      </c>
    </row>
    <row r="974" spans="1:34">
      <c r="A974" s="5">
        <f t="shared" si="430"/>
        <v>4176</v>
      </c>
      <c r="B974" s="5">
        <f t="shared" si="431"/>
        <v>173</v>
      </c>
      <c r="C974" s="5">
        <f t="shared" si="432"/>
        <v>-18.466666666666669</v>
      </c>
      <c r="D974" s="5">
        <f t="shared" si="433"/>
        <v>-11.23333333333332</v>
      </c>
      <c r="E974" s="5">
        <f t="shared" si="434"/>
        <v>0</v>
      </c>
      <c r="F974" s="5">
        <f t="shared" si="435"/>
        <v>8.4000000000000057</v>
      </c>
      <c r="G974" s="5">
        <f t="shared" si="436"/>
        <v>-5.671794871794873</v>
      </c>
      <c r="H974" s="5">
        <f t="shared" si="437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9">
        <f>'Match Score and Team Input'!F174</f>
        <v>4176</v>
      </c>
      <c r="AB974" s="9">
        <v>173</v>
      </c>
      <c r="AC974" s="9">
        <f t="shared" ref="AC974:AH974" si="439">AC774</f>
        <v>-18.466666666666669</v>
      </c>
      <c r="AD974" s="9">
        <f t="shared" si="439"/>
        <v>-11.23333333333332</v>
      </c>
      <c r="AE974" s="9">
        <f t="shared" si="439"/>
        <v>0</v>
      </c>
      <c r="AF974" s="9">
        <f t="shared" si="439"/>
        <v>8.4000000000000057</v>
      </c>
      <c r="AG974" s="9">
        <f t="shared" si="439"/>
        <v>-5.671794871794873</v>
      </c>
      <c r="AH974" s="9">
        <f t="shared" si="439"/>
        <v>0</v>
      </c>
    </row>
    <row r="975" spans="1:34">
      <c r="A975" s="5">
        <f t="shared" si="430"/>
        <v>5320</v>
      </c>
      <c r="B975" s="5">
        <f t="shared" si="431"/>
        <v>174</v>
      </c>
      <c r="C975" s="5">
        <f t="shared" si="432"/>
        <v>15.400000000000006</v>
      </c>
      <c r="D975" s="5">
        <f t="shared" si="433"/>
        <v>31.040740740740745</v>
      </c>
      <c r="E975" s="5">
        <f t="shared" si="434"/>
        <v>0</v>
      </c>
      <c r="F975" s="5">
        <f t="shared" si="435"/>
        <v>4.1346801346801314</v>
      </c>
      <c r="G975" s="5">
        <f t="shared" si="436"/>
        <v>-39.375420875420872</v>
      </c>
      <c r="H975" s="5">
        <f t="shared" si="437"/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9">
        <f>'Match Score and Team Input'!F175</f>
        <v>5320</v>
      </c>
      <c r="AB975" s="9">
        <v>174</v>
      </c>
      <c r="AC975" s="9">
        <f t="shared" ref="AC975:AH975" si="440">AC775</f>
        <v>15.400000000000006</v>
      </c>
      <c r="AD975" s="9">
        <f t="shared" si="440"/>
        <v>31.040740740740745</v>
      </c>
      <c r="AE975" s="9">
        <f t="shared" si="440"/>
        <v>0</v>
      </c>
      <c r="AF975" s="9">
        <f t="shared" si="440"/>
        <v>4.1346801346801314</v>
      </c>
      <c r="AG975" s="9">
        <f t="shared" si="440"/>
        <v>-39.375420875420872</v>
      </c>
      <c r="AH975" s="9">
        <f t="shared" si="440"/>
        <v>0</v>
      </c>
    </row>
    <row r="976" spans="1:34">
      <c r="A976" s="5">
        <f t="shared" si="430"/>
        <v>766</v>
      </c>
      <c r="B976" s="5">
        <f t="shared" si="431"/>
        <v>175</v>
      </c>
      <c r="C976" s="5">
        <f t="shared" si="432"/>
        <v>1.794117647058826</v>
      </c>
      <c r="D976" s="5">
        <f t="shared" si="433"/>
        <v>17.281045751633982</v>
      </c>
      <c r="E976" s="5">
        <f t="shared" si="434"/>
        <v>0</v>
      </c>
      <c r="F976" s="5">
        <f t="shared" si="435"/>
        <v>15.799999999999997</v>
      </c>
      <c r="G976" s="5">
        <f t="shared" si="436"/>
        <v>18</v>
      </c>
      <c r="H976" s="5">
        <f t="shared" si="437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9">
        <f>'Match Score and Team Input'!F176</f>
        <v>766</v>
      </c>
      <c r="AB976" s="9">
        <v>175</v>
      </c>
      <c r="AC976" s="9">
        <f t="shared" ref="AC976:AH976" si="441">AC776</f>
        <v>1.794117647058826</v>
      </c>
      <c r="AD976" s="9">
        <f t="shared" si="441"/>
        <v>17.281045751633982</v>
      </c>
      <c r="AE976" s="9">
        <f t="shared" si="441"/>
        <v>0</v>
      </c>
      <c r="AF976" s="9">
        <f t="shared" si="441"/>
        <v>15.799999999999997</v>
      </c>
      <c r="AG976" s="9">
        <f t="shared" si="441"/>
        <v>18</v>
      </c>
      <c r="AH976" s="9">
        <f t="shared" si="441"/>
        <v>0</v>
      </c>
    </row>
    <row r="977" spans="1:34">
      <c r="A977" s="5">
        <f t="shared" si="430"/>
        <v>5122</v>
      </c>
      <c r="B977" s="5">
        <f t="shared" si="431"/>
        <v>176</v>
      </c>
      <c r="C977" s="5">
        <f t="shared" si="432"/>
        <v>-4.2111111111111086</v>
      </c>
      <c r="D977" s="5">
        <f t="shared" si="433"/>
        <v>8.0111111111111057</v>
      </c>
      <c r="E977" s="5">
        <f t="shared" si="434"/>
        <v>0</v>
      </c>
      <c r="F977" s="5">
        <f t="shared" si="435"/>
        <v>21.922222222222217</v>
      </c>
      <c r="G977" s="5">
        <f t="shared" si="436"/>
        <v>-43.996296296296293</v>
      </c>
      <c r="H977" s="5">
        <f t="shared" si="437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9">
        <f>'Match Score and Team Input'!F177</f>
        <v>5122</v>
      </c>
      <c r="AB977" s="9">
        <v>176</v>
      </c>
      <c r="AC977" s="9">
        <f t="shared" ref="AC977:AH977" si="442">AC777</f>
        <v>-4.2111111111111086</v>
      </c>
      <c r="AD977" s="9">
        <f t="shared" si="442"/>
        <v>8.0111111111111057</v>
      </c>
      <c r="AE977" s="9">
        <f t="shared" si="442"/>
        <v>0</v>
      </c>
      <c r="AF977" s="9">
        <f t="shared" si="442"/>
        <v>21.922222222222217</v>
      </c>
      <c r="AG977" s="9">
        <f t="shared" si="442"/>
        <v>-43.996296296296293</v>
      </c>
      <c r="AH977" s="9">
        <f t="shared" si="442"/>
        <v>0</v>
      </c>
    </row>
    <row r="978" spans="1:34">
      <c r="A978" s="5">
        <f t="shared" si="430"/>
        <v>3191</v>
      </c>
      <c r="B978" s="5">
        <f t="shared" si="431"/>
        <v>177</v>
      </c>
      <c r="C978" s="5">
        <f t="shared" si="432"/>
        <v>13.037037037037038</v>
      </c>
      <c r="D978" s="5">
        <f t="shared" si="433"/>
        <v>8.0777777777777828</v>
      </c>
      <c r="E978" s="5">
        <f t="shared" si="434"/>
        <v>0</v>
      </c>
      <c r="F978" s="5">
        <f t="shared" si="435"/>
        <v>5.6538461538461533</v>
      </c>
      <c r="G978" s="5">
        <f t="shared" si="436"/>
        <v>-22.912820512820502</v>
      </c>
      <c r="H978" s="5">
        <f t="shared" si="437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9">
        <f>'Match Score and Team Input'!F178</f>
        <v>3191</v>
      </c>
      <c r="AB978" s="9">
        <v>177</v>
      </c>
      <c r="AC978" s="9">
        <f t="shared" ref="AC978:AH978" si="443">AC778</f>
        <v>13.037037037037038</v>
      </c>
      <c r="AD978" s="9">
        <f t="shared" si="443"/>
        <v>8.0777777777777828</v>
      </c>
      <c r="AE978" s="9">
        <f t="shared" si="443"/>
        <v>0</v>
      </c>
      <c r="AF978" s="9">
        <f t="shared" si="443"/>
        <v>5.6538461538461533</v>
      </c>
      <c r="AG978" s="9">
        <f t="shared" si="443"/>
        <v>-22.912820512820502</v>
      </c>
      <c r="AH978" s="9">
        <f t="shared" si="443"/>
        <v>0</v>
      </c>
    </row>
    <row r="979" spans="1:34">
      <c r="A979" s="5">
        <f t="shared" si="430"/>
        <v>862</v>
      </c>
      <c r="B979" s="5">
        <f t="shared" si="431"/>
        <v>178</v>
      </c>
      <c r="C979" s="5">
        <f t="shared" si="432"/>
        <v>15.409401709401706</v>
      </c>
      <c r="D979" s="5">
        <f t="shared" si="433"/>
        <v>-35.833760683760687</v>
      </c>
      <c r="E979" s="5">
        <f t="shared" si="434"/>
        <v>0</v>
      </c>
      <c r="F979" s="5">
        <f t="shared" si="435"/>
        <v>27.699999999999996</v>
      </c>
      <c r="G979" s="5">
        <f t="shared" si="436"/>
        <v>19.433333333333323</v>
      </c>
      <c r="H979" s="5">
        <f t="shared" si="437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9">
        <f>'Match Score and Team Input'!F179</f>
        <v>862</v>
      </c>
      <c r="AB979" s="9">
        <v>178</v>
      </c>
      <c r="AC979" s="9">
        <f t="shared" ref="AC979:AH979" si="444">AC779</f>
        <v>15.409401709401706</v>
      </c>
      <c r="AD979" s="9">
        <f t="shared" si="444"/>
        <v>-35.833760683760687</v>
      </c>
      <c r="AE979" s="9">
        <f t="shared" si="444"/>
        <v>0</v>
      </c>
      <c r="AF979" s="9">
        <f t="shared" si="444"/>
        <v>27.699999999999996</v>
      </c>
      <c r="AG979" s="9">
        <f t="shared" si="444"/>
        <v>19.433333333333323</v>
      </c>
      <c r="AH979" s="9">
        <f t="shared" si="444"/>
        <v>0</v>
      </c>
    </row>
    <row r="980" spans="1:34">
      <c r="A980" s="5">
        <f t="shared" si="430"/>
        <v>1334</v>
      </c>
      <c r="B980" s="5">
        <f t="shared" si="431"/>
        <v>179</v>
      </c>
      <c r="C980" s="5">
        <f t="shared" si="432"/>
        <v>2.2555555555555529</v>
      </c>
      <c r="D980" s="5">
        <f t="shared" si="433"/>
        <v>29.272222222222226</v>
      </c>
      <c r="E980" s="5">
        <f t="shared" si="434"/>
        <v>0</v>
      </c>
      <c r="F980" s="5">
        <f t="shared" si="435"/>
        <v>12.887179487179488</v>
      </c>
      <c r="G980" s="5">
        <f t="shared" si="436"/>
        <v>0.27179487179488149</v>
      </c>
      <c r="H980" s="5">
        <f t="shared" si="437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9">
        <f>'Match Score and Team Input'!F180</f>
        <v>1334</v>
      </c>
      <c r="AB980" s="9">
        <v>179</v>
      </c>
      <c r="AC980" s="9">
        <f t="shared" ref="AC980:AH980" si="445">AC780</f>
        <v>2.2555555555555529</v>
      </c>
      <c r="AD980" s="9">
        <f t="shared" si="445"/>
        <v>29.272222222222226</v>
      </c>
      <c r="AE980" s="9">
        <f t="shared" si="445"/>
        <v>0</v>
      </c>
      <c r="AF980" s="9">
        <f t="shared" si="445"/>
        <v>12.887179487179488</v>
      </c>
      <c r="AG980" s="9">
        <f t="shared" si="445"/>
        <v>0.27179487179488149</v>
      </c>
      <c r="AH980" s="9">
        <f t="shared" si="445"/>
        <v>0</v>
      </c>
    </row>
    <row r="981" spans="1:34">
      <c r="A981" s="5">
        <f t="shared" si="430"/>
        <v>5012</v>
      </c>
      <c r="B981" s="5">
        <f t="shared" si="431"/>
        <v>180</v>
      </c>
      <c r="C981" s="5">
        <f t="shared" si="432"/>
        <v>-17.972222222222221</v>
      </c>
      <c r="D981" s="5">
        <f t="shared" si="433"/>
        <v>12.200000000000003</v>
      </c>
      <c r="E981" s="5">
        <f t="shared" si="434"/>
        <v>0</v>
      </c>
      <c r="F981" s="5">
        <f t="shared" si="435"/>
        <v>16.766666666666666</v>
      </c>
      <c r="G981" s="5">
        <f t="shared" si="436"/>
        <v>73.900000000000006</v>
      </c>
      <c r="H981" s="5">
        <f t="shared" si="437"/>
        <v>40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9">
        <f>'Match Score and Team Input'!F181</f>
        <v>5012</v>
      </c>
      <c r="AB981" s="9">
        <v>180</v>
      </c>
      <c r="AC981" s="9">
        <f t="shared" ref="AC981:AH981" si="446">AC781</f>
        <v>-17.972222222222221</v>
      </c>
      <c r="AD981" s="9">
        <f t="shared" si="446"/>
        <v>12.200000000000003</v>
      </c>
      <c r="AE981" s="9">
        <f t="shared" si="446"/>
        <v>0</v>
      </c>
      <c r="AF981" s="9">
        <f t="shared" si="446"/>
        <v>16.766666666666666</v>
      </c>
      <c r="AG981" s="9">
        <f t="shared" si="446"/>
        <v>73.900000000000006</v>
      </c>
      <c r="AH981" s="9">
        <f t="shared" si="446"/>
        <v>40</v>
      </c>
    </row>
    <row r="982" spans="1:34">
      <c r="A982" s="5">
        <f t="shared" si="430"/>
        <v>70</v>
      </c>
      <c r="B982" s="5">
        <f t="shared" si="431"/>
        <v>181</v>
      </c>
      <c r="C982" s="5">
        <f t="shared" si="432"/>
        <v>-12.415343915343911</v>
      </c>
      <c r="D982" s="5">
        <f t="shared" si="433"/>
        <v>-5.9703703703703752</v>
      </c>
      <c r="E982" s="5">
        <f t="shared" si="434"/>
        <v>0</v>
      </c>
      <c r="F982" s="5">
        <f t="shared" si="435"/>
        <v>-16.49404761904762</v>
      </c>
      <c r="G982" s="5">
        <f t="shared" si="436"/>
        <v>-37.454761904761909</v>
      </c>
      <c r="H982" s="5">
        <f t="shared" si="437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9">
        <f>'Match Score and Team Input'!F182</f>
        <v>70</v>
      </c>
      <c r="AB982" s="9">
        <v>181</v>
      </c>
      <c r="AC982" s="9">
        <f t="shared" ref="AC982:AH982" si="447">AC782</f>
        <v>-12.415343915343911</v>
      </c>
      <c r="AD982" s="9">
        <f t="shared" si="447"/>
        <v>-5.9703703703703752</v>
      </c>
      <c r="AE982" s="9">
        <f t="shared" si="447"/>
        <v>0</v>
      </c>
      <c r="AF982" s="9">
        <f t="shared" si="447"/>
        <v>-16.49404761904762</v>
      </c>
      <c r="AG982" s="9">
        <f t="shared" si="447"/>
        <v>-37.454761904761909</v>
      </c>
      <c r="AH982" s="9">
        <f t="shared" si="447"/>
        <v>0</v>
      </c>
    </row>
    <row r="983" spans="1:34">
      <c r="A983" s="5">
        <f t="shared" si="430"/>
        <v>193</v>
      </c>
      <c r="B983" s="5">
        <f t="shared" si="431"/>
        <v>182</v>
      </c>
      <c r="C983" s="5">
        <f t="shared" si="432"/>
        <v>4.4222222222222243</v>
      </c>
      <c r="D983" s="5">
        <f t="shared" si="433"/>
        <v>47.94814814814815</v>
      </c>
      <c r="E983" s="5">
        <f t="shared" si="434"/>
        <v>0</v>
      </c>
      <c r="F983" s="5">
        <f t="shared" si="435"/>
        <v>-5.7783068783068785</v>
      </c>
      <c r="G983" s="5">
        <f t="shared" si="436"/>
        <v>-44.723280423280414</v>
      </c>
      <c r="H983" s="5">
        <f t="shared" si="437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9">
        <f>'Match Score and Team Input'!F183</f>
        <v>193</v>
      </c>
      <c r="AB983" s="9">
        <v>182</v>
      </c>
      <c r="AC983" s="9">
        <f t="shared" ref="AC983:AH983" si="448">AC783</f>
        <v>4.4222222222222243</v>
      </c>
      <c r="AD983" s="9">
        <f t="shared" si="448"/>
        <v>47.94814814814815</v>
      </c>
      <c r="AE983" s="9">
        <f t="shared" si="448"/>
        <v>0</v>
      </c>
      <c r="AF983" s="9">
        <f t="shared" si="448"/>
        <v>-5.7783068783068785</v>
      </c>
      <c r="AG983" s="9">
        <f t="shared" si="448"/>
        <v>-44.723280423280414</v>
      </c>
      <c r="AH983" s="9">
        <f t="shared" si="448"/>
        <v>0</v>
      </c>
    </row>
    <row r="984" spans="1:34">
      <c r="A984" s="5">
        <f t="shared" si="430"/>
        <v>3504</v>
      </c>
      <c r="B984" s="5">
        <f t="shared" si="431"/>
        <v>183</v>
      </c>
      <c r="C984" s="5">
        <f t="shared" si="432"/>
        <v>18.017171717171721</v>
      </c>
      <c r="D984" s="5">
        <f t="shared" si="433"/>
        <v>-58.108080808080814</v>
      </c>
      <c r="E984" s="5">
        <f t="shared" si="434"/>
        <v>0</v>
      </c>
      <c r="F984" s="5">
        <f t="shared" si="435"/>
        <v>18.170329670329672</v>
      </c>
      <c r="G984" s="5">
        <f t="shared" si="436"/>
        <v>-32.327106227106228</v>
      </c>
      <c r="H984" s="5">
        <f t="shared" si="437"/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9">
        <f>'Match Score and Team Input'!F184</f>
        <v>3504</v>
      </c>
      <c r="AB984" s="9">
        <v>183</v>
      </c>
      <c r="AC984" s="9">
        <f t="shared" ref="AC984:AH984" si="449">AC784</f>
        <v>18.017171717171721</v>
      </c>
      <c r="AD984" s="9">
        <f t="shared" si="449"/>
        <v>-58.108080808080814</v>
      </c>
      <c r="AE984" s="9">
        <f t="shared" si="449"/>
        <v>0</v>
      </c>
      <c r="AF984" s="9">
        <f t="shared" si="449"/>
        <v>18.170329670329672</v>
      </c>
      <c r="AG984" s="9">
        <f t="shared" si="449"/>
        <v>-32.327106227106228</v>
      </c>
      <c r="AH984" s="9">
        <f t="shared" si="449"/>
        <v>0</v>
      </c>
    </row>
    <row r="985" spans="1:34">
      <c r="A985" s="5">
        <f t="shared" si="430"/>
        <v>2363</v>
      </c>
      <c r="B985" s="5">
        <f t="shared" si="431"/>
        <v>184</v>
      </c>
      <c r="C985" s="5">
        <f t="shared" si="432"/>
        <v>5.3319088319088337</v>
      </c>
      <c r="D985" s="5">
        <f t="shared" si="433"/>
        <v>-3.4629629629629619</v>
      </c>
      <c r="E985" s="5">
        <f t="shared" si="434"/>
        <v>0</v>
      </c>
      <c r="F985" s="5">
        <f t="shared" si="435"/>
        <v>10.433333333333337</v>
      </c>
      <c r="G985" s="5">
        <f t="shared" si="436"/>
        <v>11.425925925925924</v>
      </c>
      <c r="H985" s="5">
        <f t="shared" si="437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9">
        <f>'Match Score and Team Input'!F185</f>
        <v>2363</v>
      </c>
      <c r="AB985" s="9">
        <v>184</v>
      </c>
      <c r="AC985" s="9">
        <f t="shared" ref="AC985:AH985" si="450">AC785</f>
        <v>5.3319088319088337</v>
      </c>
      <c r="AD985" s="9">
        <f t="shared" si="450"/>
        <v>-3.4629629629629619</v>
      </c>
      <c r="AE985" s="9">
        <f t="shared" si="450"/>
        <v>0</v>
      </c>
      <c r="AF985" s="9">
        <f t="shared" si="450"/>
        <v>10.433333333333337</v>
      </c>
      <c r="AG985" s="9">
        <f t="shared" si="450"/>
        <v>11.425925925925924</v>
      </c>
      <c r="AH985" s="9">
        <f t="shared" si="450"/>
        <v>0</v>
      </c>
    </row>
    <row r="986" spans="1:34">
      <c r="A986" s="5">
        <f t="shared" si="430"/>
        <v>45</v>
      </c>
      <c r="B986" s="5">
        <f t="shared" si="431"/>
        <v>185</v>
      </c>
      <c r="C986" s="5">
        <f t="shared" si="432"/>
        <v>-7.5381263616557774</v>
      </c>
      <c r="D986" s="5">
        <f t="shared" si="433"/>
        <v>-19.409803921568638</v>
      </c>
      <c r="E986" s="5">
        <f t="shared" si="434"/>
        <v>0</v>
      </c>
      <c r="F986" s="5">
        <f t="shared" si="435"/>
        <v>29.6</v>
      </c>
      <c r="G986" s="5">
        <f t="shared" si="436"/>
        <v>75.833333333333329</v>
      </c>
      <c r="H986" s="5">
        <f t="shared" si="437"/>
        <v>100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9">
        <f>'Match Score and Team Input'!F186</f>
        <v>45</v>
      </c>
      <c r="AB986" s="9">
        <v>185</v>
      </c>
      <c r="AC986" s="9">
        <f t="shared" ref="AC986:AH986" si="451">AC786</f>
        <v>-7.5381263616557774</v>
      </c>
      <c r="AD986" s="9">
        <f t="shared" si="451"/>
        <v>-19.409803921568638</v>
      </c>
      <c r="AE986" s="9">
        <f t="shared" si="451"/>
        <v>0</v>
      </c>
      <c r="AF986" s="9">
        <f t="shared" si="451"/>
        <v>29.6</v>
      </c>
      <c r="AG986" s="9">
        <f t="shared" si="451"/>
        <v>75.833333333333329</v>
      </c>
      <c r="AH986" s="9">
        <f t="shared" si="451"/>
        <v>100</v>
      </c>
    </row>
    <row r="987" spans="1:34">
      <c r="A987" s="5">
        <f t="shared" si="430"/>
        <v>365</v>
      </c>
      <c r="B987" s="5">
        <f t="shared" si="431"/>
        <v>186</v>
      </c>
      <c r="C987" s="5">
        <f t="shared" si="432"/>
        <v>22.166666666666664</v>
      </c>
      <c r="D987" s="5">
        <f t="shared" si="433"/>
        <v>37.885185185185179</v>
      </c>
      <c r="E987" s="5">
        <f t="shared" si="434"/>
        <v>0</v>
      </c>
      <c r="F987" s="5">
        <f t="shared" si="435"/>
        <v>35.138888888888886</v>
      </c>
      <c r="G987" s="5">
        <f t="shared" si="436"/>
        <v>44.561111111111103</v>
      </c>
      <c r="H987" s="5">
        <f t="shared" si="437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9">
        <f>'Match Score and Team Input'!F187</f>
        <v>365</v>
      </c>
      <c r="AB987" s="9">
        <v>186</v>
      </c>
      <c r="AC987" s="9">
        <f t="shared" ref="AC987:AH987" si="452">AC787</f>
        <v>22.166666666666664</v>
      </c>
      <c r="AD987" s="9">
        <f t="shared" si="452"/>
        <v>37.885185185185179</v>
      </c>
      <c r="AE987" s="9">
        <f t="shared" si="452"/>
        <v>0</v>
      </c>
      <c r="AF987" s="9">
        <f t="shared" si="452"/>
        <v>35.138888888888886</v>
      </c>
      <c r="AG987" s="9">
        <f t="shared" si="452"/>
        <v>44.561111111111103</v>
      </c>
      <c r="AH987" s="9">
        <f t="shared" si="452"/>
        <v>0</v>
      </c>
    </row>
    <row r="988" spans="1:34">
      <c r="A988" s="5">
        <f t="shared" si="430"/>
        <v>0</v>
      </c>
      <c r="B988" s="5">
        <f t="shared" si="431"/>
        <v>187</v>
      </c>
      <c r="C988" s="5" t="e">
        <f t="shared" si="432"/>
        <v>#N/A</v>
      </c>
      <c r="D988" s="5" t="e">
        <f t="shared" si="433"/>
        <v>#N/A</v>
      </c>
      <c r="E988" s="5">
        <f t="shared" si="434"/>
        <v>0</v>
      </c>
      <c r="F988" s="5" t="e">
        <f t="shared" si="435"/>
        <v>#N/A</v>
      </c>
      <c r="G988" s="5" t="e">
        <f t="shared" si="436"/>
        <v>#N/A</v>
      </c>
      <c r="H988" s="5">
        <f t="shared" si="437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9">
        <f>'Match Score and Team Input'!F188</f>
        <v>0</v>
      </c>
      <c r="AB988" s="9">
        <v>187</v>
      </c>
      <c r="AC988" s="9" t="e">
        <f t="shared" ref="AC988:AH988" si="453">AC788</f>
        <v>#N/A</v>
      </c>
      <c r="AD988" s="9" t="e">
        <f t="shared" si="453"/>
        <v>#N/A</v>
      </c>
      <c r="AE988" s="9">
        <f t="shared" si="453"/>
        <v>0</v>
      </c>
      <c r="AF988" s="9" t="e">
        <f t="shared" si="453"/>
        <v>#N/A</v>
      </c>
      <c r="AG988" s="9" t="e">
        <f t="shared" si="453"/>
        <v>#N/A</v>
      </c>
      <c r="AH988" s="9">
        <f t="shared" si="453"/>
        <v>0</v>
      </c>
    </row>
    <row r="989" spans="1:34">
      <c r="A989" s="5">
        <f t="shared" si="430"/>
        <v>0</v>
      </c>
      <c r="B989" s="5">
        <f t="shared" si="431"/>
        <v>188</v>
      </c>
      <c r="C989" s="5" t="e">
        <f t="shared" si="432"/>
        <v>#N/A</v>
      </c>
      <c r="D989" s="5" t="e">
        <f t="shared" si="433"/>
        <v>#N/A</v>
      </c>
      <c r="E989" s="5">
        <f t="shared" si="434"/>
        <v>0</v>
      </c>
      <c r="F989" s="5" t="e">
        <f t="shared" si="435"/>
        <v>#N/A</v>
      </c>
      <c r="G989" s="5" t="e">
        <f t="shared" si="436"/>
        <v>#N/A</v>
      </c>
      <c r="H989" s="5">
        <f t="shared" si="437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9">
        <f>'Match Score and Team Input'!F189</f>
        <v>0</v>
      </c>
      <c r="AB989" s="9">
        <v>188</v>
      </c>
      <c r="AC989" s="9" t="e">
        <f t="shared" ref="AC989:AH989" si="454">AC789</f>
        <v>#N/A</v>
      </c>
      <c r="AD989" s="9" t="e">
        <f t="shared" si="454"/>
        <v>#N/A</v>
      </c>
      <c r="AE989" s="9">
        <f t="shared" si="454"/>
        <v>0</v>
      </c>
      <c r="AF989" s="9" t="e">
        <f t="shared" si="454"/>
        <v>#N/A</v>
      </c>
      <c r="AG989" s="9" t="e">
        <f t="shared" si="454"/>
        <v>#N/A</v>
      </c>
      <c r="AH989" s="9">
        <f t="shared" si="454"/>
        <v>0</v>
      </c>
    </row>
    <row r="990" spans="1:34">
      <c r="A990" s="5">
        <f t="shared" si="430"/>
        <v>0</v>
      </c>
      <c r="B990" s="5">
        <f t="shared" si="431"/>
        <v>189</v>
      </c>
      <c r="C990" s="5" t="e">
        <f t="shared" si="432"/>
        <v>#N/A</v>
      </c>
      <c r="D990" s="5" t="e">
        <f t="shared" si="433"/>
        <v>#N/A</v>
      </c>
      <c r="E990" s="5">
        <f t="shared" si="434"/>
        <v>0</v>
      </c>
      <c r="F990" s="5" t="e">
        <f t="shared" si="435"/>
        <v>#N/A</v>
      </c>
      <c r="G990" s="5" t="e">
        <f t="shared" si="436"/>
        <v>#N/A</v>
      </c>
      <c r="H990" s="5">
        <f t="shared" si="437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9">
        <f>'Match Score and Team Input'!F190</f>
        <v>0</v>
      </c>
      <c r="AB990" s="9">
        <v>189</v>
      </c>
      <c r="AC990" s="9" t="e">
        <f t="shared" ref="AC990:AH990" si="455">AC790</f>
        <v>#N/A</v>
      </c>
      <c r="AD990" s="9" t="e">
        <f t="shared" si="455"/>
        <v>#N/A</v>
      </c>
      <c r="AE990" s="9">
        <f t="shared" si="455"/>
        <v>0</v>
      </c>
      <c r="AF990" s="9" t="e">
        <f t="shared" si="455"/>
        <v>#N/A</v>
      </c>
      <c r="AG990" s="9" t="e">
        <f t="shared" si="455"/>
        <v>#N/A</v>
      </c>
      <c r="AH990" s="9">
        <f t="shared" si="455"/>
        <v>0</v>
      </c>
    </row>
    <row r="991" spans="1:34">
      <c r="A991" s="5">
        <f t="shared" si="430"/>
        <v>0</v>
      </c>
      <c r="B991" s="5">
        <f t="shared" si="431"/>
        <v>190</v>
      </c>
      <c r="C991" s="5" t="e">
        <f t="shared" si="432"/>
        <v>#N/A</v>
      </c>
      <c r="D991" s="5" t="e">
        <f t="shared" si="433"/>
        <v>#N/A</v>
      </c>
      <c r="E991" s="5">
        <f t="shared" si="434"/>
        <v>0</v>
      </c>
      <c r="F991" s="5" t="e">
        <f t="shared" si="435"/>
        <v>#N/A</v>
      </c>
      <c r="G991" s="5" t="e">
        <f t="shared" si="436"/>
        <v>#N/A</v>
      </c>
      <c r="H991" s="5">
        <f t="shared" si="437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9">
        <f>'Match Score and Team Input'!F191</f>
        <v>0</v>
      </c>
      <c r="AB991" s="9">
        <v>190</v>
      </c>
      <c r="AC991" s="9" t="e">
        <f t="shared" ref="AC991:AH991" si="456">AC791</f>
        <v>#N/A</v>
      </c>
      <c r="AD991" s="9" t="e">
        <f t="shared" si="456"/>
        <v>#N/A</v>
      </c>
      <c r="AE991" s="9">
        <f t="shared" si="456"/>
        <v>0</v>
      </c>
      <c r="AF991" s="9" t="e">
        <f t="shared" si="456"/>
        <v>#N/A</v>
      </c>
      <c r="AG991" s="9" t="e">
        <f t="shared" si="456"/>
        <v>#N/A</v>
      </c>
      <c r="AH991" s="9">
        <f t="shared" si="456"/>
        <v>0</v>
      </c>
    </row>
    <row r="992" spans="1:34">
      <c r="A992" s="5">
        <f t="shared" si="430"/>
        <v>0</v>
      </c>
      <c r="B992" s="5">
        <f t="shared" si="431"/>
        <v>191</v>
      </c>
      <c r="C992" s="5" t="e">
        <f t="shared" si="432"/>
        <v>#N/A</v>
      </c>
      <c r="D992" s="5" t="e">
        <f t="shared" si="433"/>
        <v>#N/A</v>
      </c>
      <c r="E992" s="5">
        <f t="shared" si="434"/>
        <v>0</v>
      </c>
      <c r="F992" s="5" t="e">
        <f t="shared" si="435"/>
        <v>#N/A</v>
      </c>
      <c r="G992" s="5" t="e">
        <f t="shared" si="436"/>
        <v>#N/A</v>
      </c>
      <c r="H992" s="5">
        <f t="shared" si="437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9">
        <f>'Match Score and Team Input'!F192</f>
        <v>0</v>
      </c>
      <c r="AB992" s="9">
        <v>191</v>
      </c>
      <c r="AC992" s="9" t="e">
        <f t="shared" ref="AC992:AH992" si="457">AC792</f>
        <v>#N/A</v>
      </c>
      <c r="AD992" s="9" t="e">
        <f t="shared" si="457"/>
        <v>#N/A</v>
      </c>
      <c r="AE992" s="9">
        <f t="shared" si="457"/>
        <v>0</v>
      </c>
      <c r="AF992" s="9" t="e">
        <f t="shared" si="457"/>
        <v>#N/A</v>
      </c>
      <c r="AG992" s="9" t="e">
        <f t="shared" si="457"/>
        <v>#N/A</v>
      </c>
      <c r="AH992" s="9">
        <f t="shared" si="457"/>
        <v>0</v>
      </c>
    </row>
    <row r="993" spans="1:34">
      <c r="A993" s="5">
        <f t="shared" si="430"/>
        <v>0</v>
      </c>
      <c r="B993" s="5">
        <f t="shared" si="431"/>
        <v>192</v>
      </c>
      <c r="C993" s="5" t="e">
        <f t="shared" si="432"/>
        <v>#N/A</v>
      </c>
      <c r="D993" s="5" t="e">
        <f t="shared" si="433"/>
        <v>#N/A</v>
      </c>
      <c r="E993" s="5">
        <f t="shared" si="434"/>
        <v>0</v>
      </c>
      <c r="F993" s="5" t="e">
        <f t="shared" si="435"/>
        <v>#N/A</v>
      </c>
      <c r="G993" s="5" t="e">
        <f t="shared" si="436"/>
        <v>#N/A</v>
      </c>
      <c r="H993" s="5">
        <f t="shared" si="437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9">
        <f>'Match Score and Team Input'!F193</f>
        <v>0</v>
      </c>
      <c r="AB993" s="9">
        <v>192</v>
      </c>
      <c r="AC993" s="9" t="e">
        <f t="shared" ref="AC993:AH993" si="458">AC793</f>
        <v>#N/A</v>
      </c>
      <c r="AD993" s="9" t="e">
        <f t="shared" si="458"/>
        <v>#N/A</v>
      </c>
      <c r="AE993" s="9">
        <f t="shared" si="458"/>
        <v>0</v>
      </c>
      <c r="AF993" s="9" t="e">
        <f t="shared" si="458"/>
        <v>#N/A</v>
      </c>
      <c r="AG993" s="9" t="e">
        <f t="shared" si="458"/>
        <v>#N/A</v>
      </c>
      <c r="AH993" s="9">
        <f t="shared" si="458"/>
        <v>0</v>
      </c>
    </row>
    <row r="994" spans="1:34">
      <c r="A994" s="5">
        <f t="shared" si="430"/>
        <v>0</v>
      </c>
      <c r="B994" s="5">
        <f t="shared" si="431"/>
        <v>193</v>
      </c>
      <c r="C994" s="5" t="e">
        <f t="shared" si="432"/>
        <v>#N/A</v>
      </c>
      <c r="D994" s="5" t="e">
        <f t="shared" si="433"/>
        <v>#N/A</v>
      </c>
      <c r="E994" s="5">
        <f t="shared" si="434"/>
        <v>0</v>
      </c>
      <c r="F994" s="5" t="e">
        <f t="shared" si="435"/>
        <v>#N/A</v>
      </c>
      <c r="G994" s="5" t="e">
        <f t="shared" si="436"/>
        <v>#N/A</v>
      </c>
      <c r="H994" s="5">
        <f t="shared" si="437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9">
        <f>'Match Score and Team Input'!F194</f>
        <v>0</v>
      </c>
      <c r="AB994" s="9">
        <v>193</v>
      </c>
      <c r="AC994" s="9" t="e">
        <f t="shared" ref="AC994:AH994" si="459">AC794</f>
        <v>#N/A</v>
      </c>
      <c r="AD994" s="9" t="e">
        <f t="shared" si="459"/>
        <v>#N/A</v>
      </c>
      <c r="AE994" s="9">
        <f t="shared" si="459"/>
        <v>0</v>
      </c>
      <c r="AF994" s="9" t="e">
        <f t="shared" si="459"/>
        <v>#N/A</v>
      </c>
      <c r="AG994" s="9" t="e">
        <f t="shared" si="459"/>
        <v>#N/A</v>
      </c>
      <c r="AH994" s="9">
        <f t="shared" si="459"/>
        <v>0</v>
      </c>
    </row>
    <row r="995" spans="1:34">
      <c r="A995" s="5">
        <f t="shared" si="430"/>
        <v>0</v>
      </c>
      <c r="B995" s="5">
        <f t="shared" si="431"/>
        <v>194</v>
      </c>
      <c r="C995" s="5" t="e">
        <f t="shared" si="432"/>
        <v>#N/A</v>
      </c>
      <c r="D995" s="5" t="e">
        <f t="shared" si="433"/>
        <v>#N/A</v>
      </c>
      <c r="E995" s="5">
        <f t="shared" si="434"/>
        <v>0</v>
      </c>
      <c r="F995" s="5" t="e">
        <f t="shared" si="435"/>
        <v>#N/A</v>
      </c>
      <c r="G995" s="5" t="e">
        <f t="shared" si="436"/>
        <v>#N/A</v>
      </c>
      <c r="H995" s="5">
        <f t="shared" si="437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9">
        <f>'Match Score and Team Input'!F195</f>
        <v>0</v>
      </c>
      <c r="AB995" s="9">
        <v>194</v>
      </c>
      <c r="AC995" s="9" t="e">
        <f t="shared" ref="AC995:AH995" si="460">AC795</f>
        <v>#N/A</v>
      </c>
      <c r="AD995" s="9" t="e">
        <f t="shared" si="460"/>
        <v>#N/A</v>
      </c>
      <c r="AE995" s="9">
        <f t="shared" si="460"/>
        <v>0</v>
      </c>
      <c r="AF995" s="9" t="e">
        <f t="shared" si="460"/>
        <v>#N/A</v>
      </c>
      <c r="AG995" s="9" t="e">
        <f t="shared" si="460"/>
        <v>#N/A</v>
      </c>
      <c r="AH995" s="9">
        <f t="shared" si="460"/>
        <v>0</v>
      </c>
    </row>
    <row r="996" spans="1:34">
      <c r="A996" s="5">
        <f t="shared" si="430"/>
        <v>0</v>
      </c>
      <c r="B996" s="5">
        <f t="shared" si="431"/>
        <v>195</v>
      </c>
      <c r="C996" s="5" t="e">
        <f t="shared" si="432"/>
        <v>#N/A</v>
      </c>
      <c r="D996" s="5" t="e">
        <f t="shared" si="433"/>
        <v>#N/A</v>
      </c>
      <c r="E996" s="5">
        <f t="shared" si="434"/>
        <v>0</v>
      </c>
      <c r="F996" s="5" t="e">
        <f t="shared" si="435"/>
        <v>#N/A</v>
      </c>
      <c r="G996" s="5" t="e">
        <f t="shared" si="436"/>
        <v>#N/A</v>
      </c>
      <c r="H996" s="5">
        <f t="shared" si="437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9">
        <f>'Match Score and Team Input'!F196</f>
        <v>0</v>
      </c>
      <c r="AB996" s="9">
        <v>195</v>
      </c>
      <c r="AC996" s="9" t="e">
        <f t="shared" ref="AC996:AH996" si="461">AC796</f>
        <v>#N/A</v>
      </c>
      <c r="AD996" s="9" t="e">
        <f t="shared" si="461"/>
        <v>#N/A</v>
      </c>
      <c r="AE996" s="9">
        <f t="shared" si="461"/>
        <v>0</v>
      </c>
      <c r="AF996" s="9" t="e">
        <f t="shared" si="461"/>
        <v>#N/A</v>
      </c>
      <c r="AG996" s="9" t="e">
        <f t="shared" si="461"/>
        <v>#N/A</v>
      </c>
      <c r="AH996" s="9">
        <f t="shared" si="461"/>
        <v>0</v>
      </c>
    </row>
    <row r="997" spans="1:34">
      <c r="A997" s="5">
        <f t="shared" si="430"/>
        <v>0</v>
      </c>
      <c r="B997" s="5">
        <f t="shared" si="431"/>
        <v>196</v>
      </c>
      <c r="C997" s="5" t="e">
        <f t="shared" si="432"/>
        <v>#N/A</v>
      </c>
      <c r="D997" s="5" t="e">
        <f t="shared" si="433"/>
        <v>#N/A</v>
      </c>
      <c r="E997" s="5">
        <f t="shared" si="434"/>
        <v>0</v>
      </c>
      <c r="F997" s="5" t="e">
        <f t="shared" si="435"/>
        <v>#N/A</v>
      </c>
      <c r="G997" s="5" t="e">
        <f t="shared" si="436"/>
        <v>#N/A</v>
      </c>
      <c r="H997" s="5">
        <f t="shared" si="437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9">
        <f>'Match Score and Team Input'!F197</f>
        <v>0</v>
      </c>
      <c r="AB997" s="9">
        <v>196</v>
      </c>
      <c r="AC997" s="9" t="e">
        <f t="shared" ref="AC997:AH997" si="462">AC797</f>
        <v>#N/A</v>
      </c>
      <c r="AD997" s="9" t="e">
        <f t="shared" si="462"/>
        <v>#N/A</v>
      </c>
      <c r="AE997" s="9">
        <f t="shared" si="462"/>
        <v>0</v>
      </c>
      <c r="AF997" s="9" t="e">
        <f t="shared" si="462"/>
        <v>#N/A</v>
      </c>
      <c r="AG997" s="9" t="e">
        <f t="shared" si="462"/>
        <v>#N/A</v>
      </c>
      <c r="AH997" s="9">
        <f t="shared" si="462"/>
        <v>0</v>
      </c>
    </row>
    <row r="998" spans="1:34">
      <c r="A998" s="5">
        <f t="shared" si="430"/>
        <v>0</v>
      </c>
      <c r="B998" s="5">
        <f t="shared" si="431"/>
        <v>197</v>
      </c>
      <c r="C998" s="5" t="e">
        <f t="shared" si="432"/>
        <v>#N/A</v>
      </c>
      <c r="D998" s="5" t="e">
        <f t="shared" si="433"/>
        <v>#N/A</v>
      </c>
      <c r="E998" s="5">
        <f t="shared" si="434"/>
        <v>0</v>
      </c>
      <c r="F998" s="5" t="e">
        <f t="shared" si="435"/>
        <v>#N/A</v>
      </c>
      <c r="G998" s="5" t="e">
        <f t="shared" si="436"/>
        <v>#N/A</v>
      </c>
      <c r="H998" s="5">
        <f t="shared" si="437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9">
        <f>'Match Score and Team Input'!F198</f>
        <v>0</v>
      </c>
      <c r="AB998" s="9">
        <v>197</v>
      </c>
      <c r="AC998" s="9" t="e">
        <f t="shared" ref="AC998:AH998" si="463">AC798</f>
        <v>#N/A</v>
      </c>
      <c r="AD998" s="9" t="e">
        <f t="shared" si="463"/>
        <v>#N/A</v>
      </c>
      <c r="AE998" s="9">
        <f t="shared" si="463"/>
        <v>0</v>
      </c>
      <c r="AF998" s="9" t="e">
        <f t="shared" si="463"/>
        <v>#N/A</v>
      </c>
      <c r="AG998" s="9" t="e">
        <f t="shared" si="463"/>
        <v>#N/A</v>
      </c>
      <c r="AH998" s="9">
        <f t="shared" si="463"/>
        <v>0</v>
      </c>
    </row>
    <row r="999" spans="1:34">
      <c r="A999" s="5">
        <f t="shared" si="430"/>
        <v>0</v>
      </c>
      <c r="B999" s="5">
        <f t="shared" si="431"/>
        <v>198</v>
      </c>
      <c r="C999" s="5" t="e">
        <f t="shared" si="432"/>
        <v>#N/A</v>
      </c>
      <c r="D999" s="5" t="e">
        <f t="shared" si="433"/>
        <v>#N/A</v>
      </c>
      <c r="E999" s="5">
        <f t="shared" si="434"/>
        <v>0</v>
      </c>
      <c r="F999" s="5" t="e">
        <f t="shared" si="435"/>
        <v>#N/A</v>
      </c>
      <c r="G999" s="5" t="e">
        <f t="shared" si="436"/>
        <v>#N/A</v>
      </c>
      <c r="H999" s="5">
        <f t="shared" si="437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9">
        <f>'Match Score and Team Input'!F199</f>
        <v>0</v>
      </c>
      <c r="AB999" s="9">
        <v>198</v>
      </c>
      <c r="AC999" s="9" t="e">
        <f t="shared" ref="AC999:AH999" si="464">AC799</f>
        <v>#N/A</v>
      </c>
      <c r="AD999" s="9" t="e">
        <f t="shared" si="464"/>
        <v>#N/A</v>
      </c>
      <c r="AE999" s="9">
        <f t="shared" si="464"/>
        <v>0</v>
      </c>
      <c r="AF999" s="9" t="e">
        <f t="shared" si="464"/>
        <v>#N/A</v>
      </c>
      <c r="AG999" s="9" t="e">
        <f t="shared" si="464"/>
        <v>#N/A</v>
      </c>
      <c r="AH999" s="9">
        <f t="shared" si="464"/>
        <v>0</v>
      </c>
    </row>
    <row r="1000" spans="1:34">
      <c r="A1000" s="5">
        <f t="shared" si="430"/>
        <v>0</v>
      </c>
      <c r="B1000" s="5">
        <f t="shared" si="431"/>
        <v>199</v>
      </c>
      <c r="C1000" s="5" t="e">
        <f t="shared" si="432"/>
        <v>#N/A</v>
      </c>
      <c r="D1000" s="5" t="e">
        <f t="shared" si="433"/>
        <v>#N/A</v>
      </c>
      <c r="E1000" s="5">
        <f t="shared" si="434"/>
        <v>0</v>
      </c>
      <c r="F1000" s="5" t="e">
        <f t="shared" si="435"/>
        <v>#N/A</v>
      </c>
      <c r="G1000" s="5" t="e">
        <f t="shared" si="436"/>
        <v>#N/A</v>
      </c>
      <c r="H1000" s="5">
        <f t="shared" si="437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9">
        <f>'Match Score and Team Input'!F200</f>
        <v>0</v>
      </c>
      <c r="AB1000" s="9">
        <v>199</v>
      </c>
      <c r="AC1000" s="9" t="e">
        <f t="shared" ref="AC1000:AH1000" si="465">AC800</f>
        <v>#N/A</v>
      </c>
      <c r="AD1000" s="9" t="e">
        <f t="shared" si="465"/>
        <v>#N/A</v>
      </c>
      <c r="AE1000" s="9">
        <f t="shared" si="465"/>
        <v>0</v>
      </c>
      <c r="AF1000" s="9" t="e">
        <f t="shared" si="465"/>
        <v>#N/A</v>
      </c>
      <c r="AG1000" s="9" t="e">
        <f t="shared" si="465"/>
        <v>#N/A</v>
      </c>
      <c r="AH1000" s="9">
        <f t="shared" si="465"/>
        <v>0</v>
      </c>
    </row>
    <row r="1001" spans="1:34">
      <c r="A1001" s="5">
        <f t="shared" si="430"/>
        <v>0</v>
      </c>
      <c r="B1001" s="5">
        <f t="shared" si="431"/>
        <v>200</v>
      </c>
      <c r="C1001" s="5" t="e">
        <f t="shared" si="432"/>
        <v>#N/A</v>
      </c>
      <c r="D1001" s="5" t="e">
        <f t="shared" si="433"/>
        <v>#N/A</v>
      </c>
      <c r="E1001" s="5">
        <f t="shared" si="434"/>
        <v>0</v>
      </c>
      <c r="F1001" s="5" t="e">
        <f t="shared" si="435"/>
        <v>#N/A</v>
      </c>
      <c r="G1001" s="5" t="e">
        <f t="shared" si="436"/>
        <v>#N/A</v>
      </c>
      <c r="H1001" s="5">
        <f t="shared" si="437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9">
        <f>'Match Score and Team Input'!F201</f>
        <v>0</v>
      </c>
      <c r="AB1001" s="9">
        <v>200</v>
      </c>
      <c r="AC1001" s="9" t="e">
        <f t="shared" ref="AC1001:AH1001" si="466">AC801</f>
        <v>#N/A</v>
      </c>
      <c r="AD1001" s="9" t="e">
        <f t="shared" si="466"/>
        <v>#N/A</v>
      </c>
      <c r="AE1001" s="9">
        <f t="shared" si="466"/>
        <v>0</v>
      </c>
      <c r="AF1001" s="9" t="e">
        <f t="shared" si="466"/>
        <v>#N/A</v>
      </c>
      <c r="AG1001" s="9" t="e">
        <f t="shared" si="466"/>
        <v>#N/A</v>
      </c>
      <c r="AH1001" s="9">
        <f t="shared" si="466"/>
        <v>0</v>
      </c>
    </row>
    <row r="1002" spans="1:34">
      <c r="A1002" s="5">
        <f t="shared" si="430"/>
        <v>1153</v>
      </c>
      <c r="B1002" s="5">
        <f t="shared" si="431"/>
        <v>1</v>
      </c>
      <c r="C1002" s="5">
        <f t="shared" si="432"/>
        <v>-14.150326797385617</v>
      </c>
      <c r="D1002" s="5">
        <f t="shared" si="433"/>
        <v>37.81808278867102</v>
      </c>
      <c r="E1002" s="5">
        <f t="shared" si="434"/>
        <v>0</v>
      </c>
      <c r="F1002" s="5">
        <f t="shared" si="435"/>
        <v>-6.8518518518518547</v>
      </c>
      <c r="G1002" s="5">
        <f t="shared" si="436"/>
        <v>-31.296296296296305</v>
      </c>
      <c r="H1002" s="5">
        <f t="shared" si="437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9">
        <f>'Match Score and Team Input'!G2</f>
        <v>1153</v>
      </c>
      <c r="AB1002" s="9">
        <v>1</v>
      </c>
      <c r="AC1002" s="9">
        <f t="shared" ref="AC1002:AH1011" si="467">AC802</f>
        <v>-14.150326797385617</v>
      </c>
      <c r="AD1002" s="9">
        <f t="shared" si="467"/>
        <v>37.81808278867102</v>
      </c>
      <c r="AE1002" s="9">
        <f t="shared" si="467"/>
        <v>0</v>
      </c>
      <c r="AF1002" s="9">
        <f t="shared" si="467"/>
        <v>-6.8518518518518547</v>
      </c>
      <c r="AG1002" s="9">
        <f t="shared" si="467"/>
        <v>-31.296296296296305</v>
      </c>
      <c r="AH1002" s="9">
        <f t="shared" si="467"/>
        <v>0</v>
      </c>
    </row>
    <row r="1003" spans="1:34">
      <c r="A1003" s="5">
        <f t="shared" si="430"/>
        <v>90</v>
      </c>
      <c r="B1003" s="5">
        <f t="shared" si="431"/>
        <v>2</v>
      </c>
      <c r="C1003" s="5">
        <f t="shared" si="432"/>
        <v>5.8496732026143832</v>
      </c>
      <c r="D1003" s="5">
        <f t="shared" si="433"/>
        <v>46.81808278867102</v>
      </c>
      <c r="E1003" s="5">
        <f t="shared" si="434"/>
        <v>0</v>
      </c>
      <c r="F1003" s="5">
        <f t="shared" si="435"/>
        <v>-6.8518518518518547</v>
      </c>
      <c r="G1003" s="5">
        <f t="shared" si="436"/>
        <v>-1.2962962962963047</v>
      </c>
      <c r="H1003" s="5">
        <f t="shared" si="437"/>
        <v>90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9">
        <f>'Match Score and Team Input'!M3</f>
        <v>90</v>
      </c>
      <c r="AB1003" s="9">
        <v>2</v>
      </c>
      <c r="AC1003" s="9">
        <f t="shared" si="467"/>
        <v>5.8496732026143832</v>
      </c>
      <c r="AD1003" s="9">
        <f t="shared" si="467"/>
        <v>46.81808278867102</v>
      </c>
      <c r="AE1003" s="9">
        <f t="shared" si="467"/>
        <v>0</v>
      </c>
      <c r="AF1003" s="9">
        <f t="shared" si="467"/>
        <v>-6.8518518518518547</v>
      </c>
      <c r="AG1003" s="9">
        <f t="shared" si="467"/>
        <v>-1.2962962962963047</v>
      </c>
      <c r="AH1003" s="9">
        <f t="shared" si="467"/>
        <v>90</v>
      </c>
    </row>
    <row r="1004" spans="1:34">
      <c r="A1004" s="5">
        <f t="shared" si="430"/>
        <v>1153</v>
      </c>
      <c r="B1004" s="5">
        <f t="shared" si="431"/>
        <v>3</v>
      </c>
      <c r="C1004" s="5">
        <f t="shared" si="432"/>
        <v>26.996732026143789</v>
      </c>
      <c r="D1004" s="5">
        <f t="shared" si="433"/>
        <v>61.419389978213502</v>
      </c>
      <c r="E1004" s="5">
        <f t="shared" si="434"/>
        <v>0</v>
      </c>
      <c r="F1004" s="5">
        <f t="shared" si="435"/>
        <v>-6.8518518518518547</v>
      </c>
      <c r="G1004" s="5">
        <f t="shared" si="436"/>
        <v>-81.296296296296305</v>
      </c>
      <c r="H1004" s="5">
        <f t="shared" si="437"/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9">
        <f>'Match Score and Team Input'!G4</f>
        <v>1153</v>
      </c>
      <c r="AB1004" s="9">
        <v>3</v>
      </c>
      <c r="AC1004" s="9">
        <f t="shared" si="467"/>
        <v>26.996732026143789</v>
      </c>
      <c r="AD1004" s="9">
        <f t="shared" si="467"/>
        <v>61.419389978213502</v>
      </c>
      <c r="AE1004" s="9">
        <f t="shared" si="467"/>
        <v>0</v>
      </c>
      <c r="AF1004" s="9">
        <f t="shared" si="467"/>
        <v>-6.8518518518518547</v>
      </c>
      <c r="AG1004" s="9">
        <f t="shared" si="467"/>
        <v>-81.296296296296305</v>
      </c>
      <c r="AH1004" s="9">
        <f t="shared" si="467"/>
        <v>0</v>
      </c>
    </row>
    <row r="1005" spans="1:34">
      <c r="A1005" s="5">
        <f t="shared" si="430"/>
        <v>0</v>
      </c>
      <c r="B1005" s="5">
        <f t="shared" si="431"/>
        <v>4</v>
      </c>
      <c r="C1005" s="5">
        <f t="shared" si="432"/>
        <v>-14.602106227106233</v>
      </c>
      <c r="D1005" s="5">
        <f t="shared" si="433"/>
        <v>9.0979853479853432</v>
      </c>
      <c r="E1005" s="5">
        <f t="shared" si="434"/>
        <v>0</v>
      </c>
      <c r="F1005" s="5">
        <f t="shared" si="435"/>
        <v>-13.003267973856211</v>
      </c>
      <c r="G1005" s="5">
        <f t="shared" si="436"/>
        <v>-37.580610021786498</v>
      </c>
      <c r="H1005" s="5">
        <f t="shared" si="437"/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9">
        <f>'Match Score and Team Input'!M5</f>
        <v>0</v>
      </c>
      <c r="AB1005" s="9">
        <v>4</v>
      </c>
      <c r="AC1005" s="9">
        <f t="shared" si="467"/>
        <v>-14.602106227106233</v>
      </c>
      <c r="AD1005" s="9">
        <f t="shared" si="467"/>
        <v>9.0979853479853432</v>
      </c>
      <c r="AE1005" s="9">
        <f t="shared" si="467"/>
        <v>0</v>
      </c>
      <c r="AF1005" s="9">
        <f t="shared" si="467"/>
        <v>-13.003267973856211</v>
      </c>
      <c r="AG1005" s="9">
        <f t="shared" si="467"/>
        <v>-37.580610021786498</v>
      </c>
      <c r="AH1005" s="9">
        <f t="shared" si="467"/>
        <v>0</v>
      </c>
    </row>
    <row r="1006" spans="1:34">
      <c r="A1006" s="5">
        <f t="shared" si="430"/>
        <v>1730</v>
      </c>
      <c r="B1006" s="5">
        <f t="shared" si="431"/>
        <v>5</v>
      </c>
      <c r="C1006" s="5">
        <f t="shared" si="432"/>
        <v>20.397893772893767</v>
      </c>
      <c r="D1006" s="5">
        <f t="shared" si="433"/>
        <v>-3.9020146520146568</v>
      </c>
      <c r="E1006" s="5">
        <f t="shared" si="434"/>
        <v>0</v>
      </c>
      <c r="F1006" s="5">
        <f t="shared" si="435"/>
        <v>-13.003267973856211</v>
      </c>
      <c r="G1006" s="5">
        <f t="shared" si="436"/>
        <v>12.419389978213502</v>
      </c>
      <c r="H1006" s="5">
        <f t="shared" si="437"/>
        <v>50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9">
        <f>'Match Score and Team Input'!G6</f>
        <v>1730</v>
      </c>
      <c r="AB1006" s="9">
        <v>5</v>
      </c>
      <c r="AC1006" s="9">
        <f t="shared" si="467"/>
        <v>20.397893772893767</v>
      </c>
      <c r="AD1006" s="9">
        <f t="shared" si="467"/>
        <v>-3.9020146520146568</v>
      </c>
      <c r="AE1006" s="9">
        <f t="shared" si="467"/>
        <v>0</v>
      </c>
      <c r="AF1006" s="9">
        <f t="shared" si="467"/>
        <v>-13.003267973856211</v>
      </c>
      <c r="AG1006" s="9">
        <f t="shared" si="467"/>
        <v>12.419389978213502</v>
      </c>
      <c r="AH1006" s="9">
        <f t="shared" si="467"/>
        <v>50</v>
      </c>
    </row>
    <row r="1007" spans="1:34">
      <c r="A1007" s="5">
        <f t="shared" si="430"/>
        <v>2481</v>
      </c>
      <c r="B1007" s="5">
        <f t="shared" si="431"/>
        <v>6</v>
      </c>
      <c r="C1007" s="5">
        <f t="shared" si="432"/>
        <v>13.148148148148145</v>
      </c>
      <c r="D1007" s="5">
        <f t="shared" si="433"/>
        <v>8.7037037037036953</v>
      </c>
      <c r="E1007" s="5">
        <f t="shared" si="434"/>
        <v>50</v>
      </c>
      <c r="F1007" s="5">
        <f t="shared" si="435"/>
        <v>19.439393939393945</v>
      </c>
      <c r="G1007" s="5">
        <f t="shared" si="436"/>
        <v>58.850649350649348</v>
      </c>
      <c r="H1007" s="5">
        <f t="shared" si="437"/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9">
        <f>'Match Score and Team Input'!G7</f>
        <v>2481</v>
      </c>
      <c r="AB1007" s="9">
        <v>6</v>
      </c>
      <c r="AC1007" s="9">
        <f t="shared" si="467"/>
        <v>13.148148148148145</v>
      </c>
      <c r="AD1007" s="9">
        <f t="shared" si="467"/>
        <v>8.7037037037036953</v>
      </c>
      <c r="AE1007" s="9">
        <f t="shared" si="467"/>
        <v>50</v>
      </c>
      <c r="AF1007" s="9">
        <f t="shared" si="467"/>
        <v>19.439393939393945</v>
      </c>
      <c r="AG1007" s="9">
        <f t="shared" si="467"/>
        <v>58.850649350649348</v>
      </c>
      <c r="AH1007" s="9">
        <f t="shared" si="467"/>
        <v>0</v>
      </c>
    </row>
    <row r="1008" spans="1:34">
      <c r="A1008" s="5">
        <f t="shared" si="430"/>
        <v>1730</v>
      </c>
      <c r="B1008" s="5">
        <f t="shared" si="431"/>
        <v>7</v>
      </c>
      <c r="C1008" s="5">
        <f t="shared" si="432"/>
        <v>9.3264652014651972</v>
      </c>
      <c r="D1008" s="5">
        <f t="shared" si="433"/>
        <v>15.383699633699635</v>
      </c>
      <c r="E1008" s="5">
        <f t="shared" si="434"/>
        <v>0</v>
      </c>
      <c r="F1008" s="5">
        <f t="shared" si="435"/>
        <v>-13.003267973856211</v>
      </c>
      <c r="G1008" s="5">
        <f t="shared" si="436"/>
        <v>-28.580610021786498</v>
      </c>
      <c r="H1008" s="5">
        <f t="shared" si="437"/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9">
        <f>'Match Score and Team Input'!G8</f>
        <v>1730</v>
      </c>
      <c r="AB1008" s="9">
        <v>7</v>
      </c>
      <c r="AC1008" s="9">
        <f t="shared" si="467"/>
        <v>9.3264652014651972</v>
      </c>
      <c r="AD1008" s="9">
        <f t="shared" si="467"/>
        <v>15.383699633699635</v>
      </c>
      <c r="AE1008" s="9">
        <f t="shared" si="467"/>
        <v>0</v>
      </c>
      <c r="AF1008" s="9">
        <f t="shared" si="467"/>
        <v>-13.003267973856211</v>
      </c>
      <c r="AG1008" s="9">
        <f t="shared" si="467"/>
        <v>-28.580610021786498</v>
      </c>
      <c r="AH1008" s="9">
        <f t="shared" si="467"/>
        <v>0</v>
      </c>
    </row>
    <row r="1009" spans="1:34">
      <c r="A1009" s="5">
        <f t="shared" si="430"/>
        <v>2481</v>
      </c>
      <c r="B1009" s="5">
        <f t="shared" si="431"/>
        <v>8</v>
      </c>
      <c r="C1009" s="5">
        <f t="shared" si="432"/>
        <v>-6.8518518518518547</v>
      </c>
      <c r="D1009" s="5">
        <f t="shared" si="433"/>
        <v>-21.296296296296305</v>
      </c>
      <c r="E1009" s="5">
        <f t="shared" si="434"/>
        <v>0</v>
      </c>
      <c r="F1009" s="5">
        <f t="shared" si="435"/>
        <v>19.628205128205131</v>
      </c>
      <c r="G1009" s="5">
        <f t="shared" si="436"/>
        <v>19.214285714285722</v>
      </c>
      <c r="H1009" s="5">
        <f t="shared" si="437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9">
        <f>'Match Score and Team Input'!G9</f>
        <v>2481</v>
      </c>
      <c r="AB1009" s="9">
        <v>8</v>
      </c>
      <c r="AC1009" s="9">
        <f t="shared" si="467"/>
        <v>-6.8518518518518547</v>
      </c>
      <c r="AD1009" s="9">
        <f t="shared" si="467"/>
        <v>-21.296296296296305</v>
      </c>
      <c r="AE1009" s="9">
        <f t="shared" si="467"/>
        <v>0</v>
      </c>
      <c r="AF1009" s="9">
        <f t="shared" si="467"/>
        <v>19.628205128205131</v>
      </c>
      <c r="AG1009" s="9">
        <f t="shared" si="467"/>
        <v>19.214285714285722</v>
      </c>
      <c r="AH1009" s="9">
        <f t="shared" si="467"/>
        <v>0</v>
      </c>
    </row>
    <row r="1010" spans="1:34">
      <c r="A1010" s="5">
        <f t="shared" si="430"/>
        <v>2052</v>
      </c>
      <c r="B1010" s="5">
        <f t="shared" si="431"/>
        <v>9</v>
      </c>
      <c r="C1010" s="5">
        <f t="shared" si="432"/>
        <v>-18.644688644688642</v>
      </c>
      <c r="D1010" s="5">
        <f t="shared" si="433"/>
        <v>33.525641025641022</v>
      </c>
      <c r="E1010" s="5">
        <f t="shared" si="434"/>
        <v>20</v>
      </c>
      <c r="F1010" s="5">
        <f t="shared" si="435"/>
        <v>-10.673534798534803</v>
      </c>
      <c r="G1010" s="5">
        <f t="shared" si="436"/>
        <v>35.383699633699635</v>
      </c>
      <c r="H1010" s="5">
        <f t="shared" si="437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9">
        <f>'Match Score and Team Input'!G10</f>
        <v>2052</v>
      </c>
      <c r="AB1010" s="9">
        <v>9</v>
      </c>
      <c r="AC1010" s="9">
        <f t="shared" si="467"/>
        <v>-18.644688644688642</v>
      </c>
      <c r="AD1010" s="9">
        <f t="shared" si="467"/>
        <v>33.525641025641022</v>
      </c>
      <c r="AE1010" s="9">
        <f t="shared" si="467"/>
        <v>20</v>
      </c>
      <c r="AF1010" s="9">
        <f t="shared" si="467"/>
        <v>-10.673534798534803</v>
      </c>
      <c r="AG1010" s="9">
        <f t="shared" si="467"/>
        <v>35.383699633699635</v>
      </c>
      <c r="AH1010" s="9">
        <f t="shared" si="467"/>
        <v>0</v>
      </c>
    </row>
    <row r="1011" spans="1:34">
      <c r="A1011" s="5">
        <f t="shared" si="430"/>
        <v>225</v>
      </c>
      <c r="B1011" s="5">
        <f t="shared" si="431"/>
        <v>10</v>
      </c>
      <c r="C1011" s="5">
        <f t="shared" si="432"/>
        <v>-10.805555555555557</v>
      </c>
      <c r="D1011" s="5">
        <f t="shared" si="433"/>
        <v>2.5277777777777857</v>
      </c>
      <c r="E1011" s="5">
        <f t="shared" si="434"/>
        <v>50</v>
      </c>
      <c r="F1011" s="5">
        <f t="shared" si="435"/>
        <v>7.5359477124183059</v>
      </c>
      <c r="G1011" s="5">
        <f t="shared" si="436"/>
        <v>-22.75054466230938</v>
      </c>
      <c r="H1011" s="5">
        <f t="shared" si="437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9">
        <f>'Match Score and Team Input'!G11</f>
        <v>225</v>
      </c>
      <c r="AB1011" s="9">
        <v>10</v>
      </c>
      <c r="AC1011" s="9">
        <f t="shared" si="467"/>
        <v>-10.805555555555557</v>
      </c>
      <c r="AD1011" s="9">
        <f t="shared" si="467"/>
        <v>2.5277777777777857</v>
      </c>
      <c r="AE1011" s="9">
        <f t="shared" si="467"/>
        <v>50</v>
      </c>
      <c r="AF1011" s="9">
        <f t="shared" si="467"/>
        <v>7.5359477124183059</v>
      </c>
      <c r="AG1011" s="9">
        <f t="shared" si="467"/>
        <v>-22.75054466230938</v>
      </c>
      <c r="AH1011" s="9">
        <f t="shared" si="467"/>
        <v>0</v>
      </c>
    </row>
    <row r="1012" spans="1:34">
      <c r="A1012" s="5">
        <f t="shared" si="430"/>
        <v>2481</v>
      </c>
      <c r="B1012" s="5">
        <f t="shared" si="431"/>
        <v>11</v>
      </c>
      <c r="C1012" s="5">
        <f t="shared" si="432"/>
        <v>-6.8518518518518547</v>
      </c>
      <c r="D1012" s="5">
        <f t="shared" si="433"/>
        <v>-11.296296296296305</v>
      </c>
      <c r="E1012" s="5">
        <f t="shared" si="434"/>
        <v>0</v>
      </c>
      <c r="F1012" s="5">
        <f t="shared" si="435"/>
        <v>4.6573426573426531</v>
      </c>
      <c r="G1012" s="5">
        <f t="shared" si="436"/>
        <v>-29.960372960372951</v>
      </c>
      <c r="H1012" s="5">
        <f t="shared" si="437"/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9">
        <f>'Match Score and Team Input'!G12</f>
        <v>2481</v>
      </c>
      <c r="AB1012" s="9">
        <v>11</v>
      </c>
      <c r="AC1012" s="9">
        <f t="shared" ref="AC1012:AH1021" si="468">AC812</f>
        <v>-6.8518518518518547</v>
      </c>
      <c r="AD1012" s="9">
        <f t="shared" si="468"/>
        <v>-11.296296296296305</v>
      </c>
      <c r="AE1012" s="9">
        <f t="shared" si="468"/>
        <v>0</v>
      </c>
      <c r="AF1012" s="9">
        <f t="shared" si="468"/>
        <v>4.6573426573426531</v>
      </c>
      <c r="AG1012" s="9">
        <f t="shared" si="468"/>
        <v>-29.960372960372951</v>
      </c>
      <c r="AH1012" s="9">
        <f t="shared" si="468"/>
        <v>0</v>
      </c>
    </row>
    <row r="1013" spans="1:34">
      <c r="A1013" s="5">
        <f t="shared" si="430"/>
        <v>2052</v>
      </c>
      <c r="B1013" s="5">
        <f t="shared" si="431"/>
        <v>12</v>
      </c>
      <c r="C1013" s="5">
        <f t="shared" si="432"/>
        <v>-18.644688644688642</v>
      </c>
      <c r="D1013" s="5">
        <f t="shared" si="433"/>
        <v>-25.474358974358978</v>
      </c>
      <c r="E1013" s="5">
        <f t="shared" si="434"/>
        <v>0</v>
      </c>
      <c r="F1013" s="5">
        <f t="shared" si="435"/>
        <v>8.4583333333333286</v>
      </c>
      <c r="G1013" s="5">
        <f t="shared" si="436"/>
        <v>21.154761904761898</v>
      </c>
      <c r="H1013" s="5">
        <f t="shared" si="437"/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9">
        <f>'Match Score and Team Input'!G13</f>
        <v>2052</v>
      </c>
      <c r="AB1013" s="9">
        <v>12</v>
      </c>
      <c r="AC1013" s="9">
        <f t="shared" si="468"/>
        <v>-18.644688644688642</v>
      </c>
      <c r="AD1013" s="9">
        <f t="shared" si="468"/>
        <v>-25.474358974358978</v>
      </c>
      <c r="AE1013" s="9">
        <f t="shared" si="468"/>
        <v>0</v>
      </c>
      <c r="AF1013" s="9">
        <f t="shared" si="468"/>
        <v>8.4583333333333286</v>
      </c>
      <c r="AG1013" s="9">
        <f t="shared" si="468"/>
        <v>21.154761904761898</v>
      </c>
      <c r="AH1013" s="9">
        <f t="shared" si="468"/>
        <v>0</v>
      </c>
    </row>
    <row r="1014" spans="1:34">
      <c r="A1014" s="5">
        <f t="shared" si="430"/>
        <v>225</v>
      </c>
      <c r="B1014" s="5">
        <f t="shared" si="431"/>
        <v>13</v>
      </c>
      <c r="C1014" s="5">
        <f t="shared" si="432"/>
        <v>-5.8055555555555571</v>
      </c>
      <c r="D1014" s="5">
        <f t="shared" si="433"/>
        <v>20.527777777777786</v>
      </c>
      <c r="E1014" s="5">
        <f t="shared" si="434"/>
        <v>0</v>
      </c>
      <c r="F1014" s="5">
        <f t="shared" si="435"/>
        <v>6.9967320261437891</v>
      </c>
      <c r="G1014" s="5">
        <f t="shared" si="436"/>
        <v>31.419389978213502</v>
      </c>
      <c r="H1014" s="5">
        <f t="shared" si="437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9">
        <f>'Match Score and Team Input'!G14</f>
        <v>225</v>
      </c>
      <c r="AB1014" s="9">
        <v>13</v>
      </c>
      <c r="AC1014" s="9">
        <f t="shared" si="468"/>
        <v>-5.8055555555555571</v>
      </c>
      <c r="AD1014" s="9">
        <f t="shared" si="468"/>
        <v>20.527777777777786</v>
      </c>
      <c r="AE1014" s="9">
        <f t="shared" si="468"/>
        <v>0</v>
      </c>
      <c r="AF1014" s="9">
        <f t="shared" si="468"/>
        <v>6.9967320261437891</v>
      </c>
      <c r="AG1014" s="9">
        <f t="shared" si="468"/>
        <v>31.419389978213502</v>
      </c>
      <c r="AH1014" s="9">
        <f t="shared" si="468"/>
        <v>0</v>
      </c>
    </row>
    <row r="1015" spans="1:34">
      <c r="A1015" s="5">
        <f t="shared" si="430"/>
        <v>2481</v>
      </c>
      <c r="B1015" s="5">
        <f t="shared" si="431"/>
        <v>14</v>
      </c>
      <c r="C1015" s="5">
        <f t="shared" si="432"/>
        <v>-6.8518518518518547</v>
      </c>
      <c r="D1015" s="5">
        <f t="shared" si="433"/>
        <v>67.703703703703695</v>
      </c>
      <c r="E1015" s="5">
        <f t="shared" si="434"/>
        <v>0</v>
      </c>
      <c r="F1015" s="5">
        <f t="shared" si="435"/>
        <v>15.106837606837608</v>
      </c>
      <c r="G1015" s="5">
        <f t="shared" si="436"/>
        <v>40.309829059829056</v>
      </c>
      <c r="H1015" s="5">
        <f t="shared" si="437"/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9">
        <f>'Match Score and Team Input'!G15</f>
        <v>2481</v>
      </c>
      <c r="AB1015" s="9">
        <v>14</v>
      </c>
      <c r="AC1015" s="9">
        <f t="shared" si="468"/>
        <v>-6.8518518518518547</v>
      </c>
      <c r="AD1015" s="9">
        <f t="shared" si="468"/>
        <v>67.703703703703695</v>
      </c>
      <c r="AE1015" s="9">
        <f t="shared" si="468"/>
        <v>0</v>
      </c>
      <c r="AF1015" s="9">
        <f t="shared" si="468"/>
        <v>15.106837606837608</v>
      </c>
      <c r="AG1015" s="9">
        <f t="shared" si="468"/>
        <v>40.309829059829056</v>
      </c>
      <c r="AH1015" s="9">
        <f t="shared" si="468"/>
        <v>0</v>
      </c>
    </row>
    <row r="1016" spans="1:34">
      <c r="A1016" s="5">
        <f t="shared" si="430"/>
        <v>3683</v>
      </c>
      <c r="B1016" s="5">
        <f t="shared" si="431"/>
        <v>15</v>
      </c>
      <c r="C1016" s="5">
        <f t="shared" si="432"/>
        <v>-16.222222222222229</v>
      </c>
      <c r="D1016" s="5">
        <f t="shared" si="433"/>
        <v>-30.777777777777771</v>
      </c>
      <c r="E1016" s="5">
        <f t="shared" si="434"/>
        <v>20</v>
      </c>
      <c r="F1016" s="5">
        <f t="shared" si="435"/>
        <v>-15.371794871794869</v>
      </c>
      <c r="G1016" s="5">
        <f t="shared" si="436"/>
        <v>0.21428571428572241</v>
      </c>
      <c r="H1016" s="5">
        <f t="shared" si="437"/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9">
        <f>'Match Score and Team Input'!G16</f>
        <v>3683</v>
      </c>
      <c r="AB1016" s="9">
        <v>15</v>
      </c>
      <c r="AC1016" s="9">
        <f t="shared" si="468"/>
        <v>-16.222222222222229</v>
      </c>
      <c r="AD1016" s="9">
        <f t="shared" si="468"/>
        <v>-30.777777777777771</v>
      </c>
      <c r="AE1016" s="9">
        <f t="shared" si="468"/>
        <v>20</v>
      </c>
      <c r="AF1016" s="9">
        <f t="shared" si="468"/>
        <v>-15.371794871794869</v>
      </c>
      <c r="AG1016" s="9">
        <f t="shared" si="468"/>
        <v>0.21428571428572241</v>
      </c>
      <c r="AH1016" s="9">
        <f t="shared" si="468"/>
        <v>0</v>
      </c>
    </row>
    <row r="1017" spans="1:34">
      <c r="A1017" s="5">
        <f t="shared" si="430"/>
        <v>2052</v>
      </c>
      <c r="B1017" s="5">
        <f t="shared" si="431"/>
        <v>16</v>
      </c>
      <c r="C1017" s="5">
        <f t="shared" si="432"/>
        <v>10.355311355311358</v>
      </c>
      <c r="D1017" s="5">
        <f t="shared" si="433"/>
        <v>-25.474358974358978</v>
      </c>
      <c r="E1017" s="5">
        <f t="shared" si="434"/>
        <v>0</v>
      </c>
      <c r="F1017" s="5">
        <f t="shared" si="435"/>
        <v>-11.541666666666671</v>
      </c>
      <c r="G1017" s="5">
        <f t="shared" si="436"/>
        <v>-18.845238095238102</v>
      </c>
      <c r="H1017" s="5">
        <f t="shared" si="437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9">
        <f>'Match Score and Team Input'!G17</f>
        <v>2052</v>
      </c>
      <c r="AB1017" s="9">
        <v>16</v>
      </c>
      <c r="AC1017" s="9">
        <f t="shared" si="468"/>
        <v>10.355311355311358</v>
      </c>
      <c r="AD1017" s="9">
        <f t="shared" si="468"/>
        <v>-25.474358974358978</v>
      </c>
      <c r="AE1017" s="9">
        <f t="shared" si="468"/>
        <v>0</v>
      </c>
      <c r="AF1017" s="9">
        <f t="shared" si="468"/>
        <v>-11.541666666666671</v>
      </c>
      <c r="AG1017" s="9">
        <f t="shared" si="468"/>
        <v>-18.845238095238102</v>
      </c>
      <c r="AH1017" s="9">
        <f t="shared" si="468"/>
        <v>0</v>
      </c>
    </row>
    <row r="1018" spans="1:34">
      <c r="A1018" s="5">
        <f t="shared" si="430"/>
        <v>225</v>
      </c>
      <c r="B1018" s="5">
        <f t="shared" si="431"/>
        <v>17</v>
      </c>
      <c r="C1018" s="5">
        <f t="shared" si="432"/>
        <v>-5.8055555555555571</v>
      </c>
      <c r="D1018" s="5">
        <f t="shared" si="433"/>
        <v>13.527777777777786</v>
      </c>
      <c r="E1018" s="5">
        <f t="shared" si="434"/>
        <v>0</v>
      </c>
      <c r="F1018" s="5">
        <f t="shared" si="435"/>
        <v>-18.003267973856211</v>
      </c>
      <c r="G1018" s="5">
        <f t="shared" si="436"/>
        <v>-36.580610021786498</v>
      </c>
      <c r="H1018" s="5">
        <f t="shared" si="437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9">
        <f>'Match Score and Team Input'!G18</f>
        <v>225</v>
      </c>
      <c r="AB1018" s="9">
        <v>17</v>
      </c>
      <c r="AC1018" s="9">
        <f t="shared" si="468"/>
        <v>-5.8055555555555571</v>
      </c>
      <c r="AD1018" s="9">
        <f t="shared" si="468"/>
        <v>13.527777777777786</v>
      </c>
      <c r="AE1018" s="9">
        <f t="shared" si="468"/>
        <v>0</v>
      </c>
      <c r="AF1018" s="9">
        <f t="shared" si="468"/>
        <v>-18.003267973856211</v>
      </c>
      <c r="AG1018" s="9">
        <f t="shared" si="468"/>
        <v>-36.580610021786498</v>
      </c>
      <c r="AH1018" s="9">
        <f t="shared" si="468"/>
        <v>0</v>
      </c>
    </row>
    <row r="1019" spans="1:34">
      <c r="A1019" s="5">
        <f t="shared" si="430"/>
        <v>2481</v>
      </c>
      <c r="B1019" s="5">
        <f t="shared" si="431"/>
        <v>18</v>
      </c>
      <c r="C1019" s="5">
        <f t="shared" si="432"/>
        <v>-6.8518518518518547</v>
      </c>
      <c r="D1019" s="5">
        <f t="shared" si="433"/>
        <v>26.703703703703695</v>
      </c>
      <c r="E1019" s="5">
        <f t="shared" si="434"/>
        <v>50</v>
      </c>
      <c r="F1019" s="5">
        <f t="shared" si="435"/>
        <v>-4.8931623931623918</v>
      </c>
      <c r="G1019" s="5">
        <f t="shared" si="436"/>
        <v>29.309829059829056</v>
      </c>
      <c r="H1019" s="5">
        <f t="shared" si="437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9">
        <f>'Match Score and Team Input'!G19</f>
        <v>2481</v>
      </c>
      <c r="AB1019" s="9">
        <v>18</v>
      </c>
      <c r="AC1019" s="9">
        <f t="shared" si="468"/>
        <v>-6.8518518518518547</v>
      </c>
      <c r="AD1019" s="9">
        <f t="shared" si="468"/>
        <v>26.703703703703695</v>
      </c>
      <c r="AE1019" s="9">
        <f t="shared" si="468"/>
        <v>50</v>
      </c>
      <c r="AF1019" s="9">
        <f t="shared" si="468"/>
        <v>-4.8931623931623918</v>
      </c>
      <c r="AG1019" s="9">
        <f t="shared" si="468"/>
        <v>29.309829059829056</v>
      </c>
      <c r="AH1019" s="9">
        <f t="shared" si="468"/>
        <v>0</v>
      </c>
    </row>
    <row r="1020" spans="1:34">
      <c r="A1020" s="5">
        <f t="shared" si="430"/>
        <v>3683</v>
      </c>
      <c r="B1020" s="5">
        <f t="shared" si="431"/>
        <v>19</v>
      </c>
      <c r="C1020" s="5">
        <f t="shared" si="432"/>
        <v>3.7777777777777715</v>
      </c>
      <c r="D1020" s="5">
        <f t="shared" si="433"/>
        <v>-2.7777777777777715</v>
      </c>
      <c r="E1020" s="5">
        <f t="shared" si="434"/>
        <v>50</v>
      </c>
      <c r="F1020" s="5">
        <f t="shared" si="435"/>
        <v>-15.371794871794869</v>
      </c>
      <c r="G1020" s="5">
        <f t="shared" si="436"/>
        <v>9.2142857142857224</v>
      </c>
      <c r="H1020" s="5">
        <f t="shared" si="437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9">
        <f>'Match Score and Team Input'!G20</f>
        <v>3683</v>
      </c>
      <c r="AB1020" s="9">
        <v>19</v>
      </c>
      <c r="AC1020" s="9">
        <f t="shared" si="468"/>
        <v>3.7777777777777715</v>
      </c>
      <c r="AD1020" s="9">
        <f t="shared" si="468"/>
        <v>-2.7777777777777715</v>
      </c>
      <c r="AE1020" s="9">
        <f t="shared" si="468"/>
        <v>50</v>
      </c>
      <c r="AF1020" s="9">
        <f t="shared" si="468"/>
        <v>-15.371794871794869</v>
      </c>
      <c r="AG1020" s="9">
        <f t="shared" si="468"/>
        <v>9.2142857142857224</v>
      </c>
      <c r="AH1020" s="9">
        <f t="shared" si="468"/>
        <v>0</v>
      </c>
    </row>
    <row r="1021" spans="1:34">
      <c r="A1021" s="5">
        <f t="shared" si="430"/>
        <v>70</v>
      </c>
      <c r="B1021" s="5">
        <f t="shared" si="431"/>
        <v>20</v>
      </c>
      <c r="C1021" s="5">
        <f t="shared" si="432"/>
        <v>-18.571428571428569</v>
      </c>
      <c r="D1021" s="5">
        <f t="shared" si="433"/>
        <v>-11.704761904761909</v>
      </c>
      <c r="E1021" s="5">
        <f t="shared" si="434"/>
        <v>0</v>
      </c>
      <c r="F1021" s="5">
        <f t="shared" si="435"/>
        <v>40.221717171717174</v>
      </c>
      <c r="G1021" s="5">
        <f t="shared" si="436"/>
        <v>38.472727272727269</v>
      </c>
      <c r="H1021" s="5">
        <f t="shared" si="437"/>
        <v>50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9">
        <f>'Match Score and Team Input'!G21</f>
        <v>70</v>
      </c>
      <c r="AB1021" s="9">
        <v>20</v>
      </c>
      <c r="AC1021" s="9">
        <f t="shared" si="468"/>
        <v>-18.571428571428569</v>
      </c>
      <c r="AD1021" s="9">
        <f t="shared" si="468"/>
        <v>-11.704761904761909</v>
      </c>
      <c r="AE1021" s="9">
        <f t="shared" si="468"/>
        <v>0</v>
      </c>
      <c r="AF1021" s="9">
        <f t="shared" si="468"/>
        <v>40.221717171717174</v>
      </c>
      <c r="AG1021" s="9">
        <f t="shared" si="468"/>
        <v>38.472727272727269</v>
      </c>
      <c r="AH1021" s="9">
        <f t="shared" si="468"/>
        <v>50</v>
      </c>
    </row>
    <row r="1022" spans="1:34">
      <c r="A1022" s="5">
        <f t="shared" si="430"/>
        <v>3138</v>
      </c>
      <c r="B1022" s="5">
        <f t="shared" si="431"/>
        <v>21</v>
      </c>
      <c r="C1022" s="5">
        <f t="shared" si="432"/>
        <v>-12.592592592592595</v>
      </c>
      <c r="D1022" s="5">
        <f t="shared" si="433"/>
        <v>27.914814814814804</v>
      </c>
      <c r="E1022" s="5">
        <f t="shared" si="434"/>
        <v>0</v>
      </c>
      <c r="F1022" s="5">
        <f t="shared" si="435"/>
        <v>5.7094017094017033</v>
      </c>
      <c r="G1022" s="5">
        <f t="shared" si="436"/>
        <v>18.195868945868938</v>
      </c>
      <c r="H1022" s="5">
        <f t="shared" si="437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9">
        <f>'Match Score and Team Input'!G22</f>
        <v>3138</v>
      </c>
      <c r="AB1022" s="9">
        <v>21</v>
      </c>
      <c r="AC1022" s="9">
        <f t="shared" ref="AC1022:AH1031" si="469">AC822</f>
        <v>-12.592592592592595</v>
      </c>
      <c r="AD1022" s="9">
        <f t="shared" si="469"/>
        <v>27.914814814814804</v>
      </c>
      <c r="AE1022" s="9">
        <f t="shared" si="469"/>
        <v>0</v>
      </c>
      <c r="AF1022" s="9">
        <f t="shared" si="469"/>
        <v>5.7094017094017033</v>
      </c>
      <c r="AG1022" s="9">
        <f t="shared" si="469"/>
        <v>18.195868945868938</v>
      </c>
      <c r="AH1022" s="9">
        <f t="shared" si="469"/>
        <v>0</v>
      </c>
    </row>
    <row r="1023" spans="1:34">
      <c r="A1023" s="5">
        <f t="shared" si="430"/>
        <v>193</v>
      </c>
      <c r="B1023" s="5">
        <f t="shared" si="431"/>
        <v>22</v>
      </c>
      <c r="C1023" s="5">
        <f t="shared" si="432"/>
        <v>-10.42962962962963</v>
      </c>
      <c r="D1023" s="5">
        <f t="shared" si="433"/>
        <v>-30.003703703703707</v>
      </c>
      <c r="E1023" s="5">
        <f t="shared" si="434"/>
        <v>0</v>
      </c>
      <c r="F1023" s="5">
        <f t="shared" si="435"/>
        <v>-7.2407407407407405</v>
      </c>
      <c r="G1023" s="5">
        <f t="shared" si="436"/>
        <v>11.255555555555546</v>
      </c>
      <c r="H1023" s="5">
        <f t="shared" si="437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9">
        <f>'Match Score and Team Input'!G23</f>
        <v>193</v>
      </c>
      <c r="AB1023" s="9">
        <v>22</v>
      </c>
      <c r="AC1023" s="9">
        <f t="shared" si="469"/>
        <v>-10.42962962962963</v>
      </c>
      <c r="AD1023" s="9">
        <f t="shared" si="469"/>
        <v>-30.003703703703707</v>
      </c>
      <c r="AE1023" s="9">
        <f t="shared" si="469"/>
        <v>0</v>
      </c>
      <c r="AF1023" s="9">
        <f t="shared" si="469"/>
        <v>-7.2407407407407405</v>
      </c>
      <c r="AG1023" s="9">
        <f t="shared" si="469"/>
        <v>11.255555555555546</v>
      </c>
      <c r="AH1023" s="9">
        <f t="shared" si="469"/>
        <v>0</v>
      </c>
    </row>
    <row r="1024" spans="1:34">
      <c r="A1024" s="5">
        <f t="shared" si="430"/>
        <v>3316</v>
      </c>
      <c r="B1024" s="5">
        <f t="shared" si="431"/>
        <v>23</v>
      </c>
      <c r="C1024" s="5">
        <f t="shared" si="432"/>
        <v>-15.677777777777777</v>
      </c>
      <c r="D1024" s="5">
        <f t="shared" si="433"/>
        <v>7.3944444444444315</v>
      </c>
      <c r="E1024" s="5">
        <f t="shared" si="434"/>
        <v>0</v>
      </c>
      <c r="F1024" s="5">
        <f t="shared" si="435"/>
        <v>-21.72727272727272</v>
      </c>
      <c r="G1024" s="5">
        <f t="shared" si="436"/>
        <v>-29.596969696969694</v>
      </c>
      <c r="H1024" s="5">
        <f t="shared" si="437"/>
        <v>20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9">
        <f>'Match Score and Team Input'!G24</f>
        <v>3316</v>
      </c>
      <c r="AB1024" s="9">
        <v>23</v>
      </c>
      <c r="AC1024" s="9">
        <f t="shared" si="469"/>
        <v>-15.677777777777777</v>
      </c>
      <c r="AD1024" s="9">
        <f t="shared" si="469"/>
        <v>7.3944444444444315</v>
      </c>
      <c r="AE1024" s="9">
        <f t="shared" si="469"/>
        <v>0</v>
      </c>
      <c r="AF1024" s="9">
        <f t="shared" si="469"/>
        <v>-21.72727272727272</v>
      </c>
      <c r="AG1024" s="9">
        <f t="shared" si="469"/>
        <v>-29.596969696969694</v>
      </c>
      <c r="AH1024" s="9">
        <f t="shared" si="469"/>
        <v>20</v>
      </c>
    </row>
    <row r="1025" spans="1:34">
      <c r="A1025" s="5">
        <f t="shared" si="430"/>
        <v>5320</v>
      </c>
      <c r="B1025" s="5">
        <f t="shared" si="431"/>
        <v>24</v>
      </c>
      <c r="C1025" s="5">
        <f t="shared" si="432"/>
        <v>20.07222222222223</v>
      </c>
      <c r="D1025" s="5">
        <f t="shared" si="433"/>
        <v>-2.7388888888888943</v>
      </c>
      <c r="E1025" s="5">
        <f t="shared" si="434"/>
        <v>50</v>
      </c>
      <c r="F1025" s="5">
        <f t="shared" si="435"/>
        <v>-15.419047619047618</v>
      </c>
      <c r="G1025" s="5">
        <f t="shared" si="436"/>
        <v>19.428571428571416</v>
      </c>
      <c r="H1025" s="5">
        <f t="shared" si="437"/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9">
        <f>'Match Score and Team Input'!G25</f>
        <v>5320</v>
      </c>
      <c r="AB1025" s="9">
        <v>24</v>
      </c>
      <c r="AC1025" s="9">
        <f t="shared" si="469"/>
        <v>20.07222222222223</v>
      </c>
      <c r="AD1025" s="9">
        <f t="shared" si="469"/>
        <v>-2.7388888888888943</v>
      </c>
      <c r="AE1025" s="9">
        <f t="shared" si="469"/>
        <v>50</v>
      </c>
      <c r="AF1025" s="9">
        <f t="shared" si="469"/>
        <v>-15.419047619047618</v>
      </c>
      <c r="AG1025" s="9">
        <f t="shared" si="469"/>
        <v>19.428571428571416</v>
      </c>
      <c r="AH1025" s="9">
        <f t="shared" si="469"/>
        <v>0</v>
      </c>
    </row>
    <row r="1026" spans="1:34">
      <c r="A1026" s="5">
        <f t="shared" si="430"/>
        <v>3008</v>
      </c>
      <c r="B1026" s="5">
        <f t="shared" si="431"/>
        <v>25</v>
      </c>
      <c r="C1026" s="5">
        <f t="shared" si="432"/>
        <v>1.6666666666666572</v>
      </c>
      <c r="D1026" s="5">
        <f t="shared" si="433"/>
        <v>-15.366666666666674</v>
      </c>
      <c r="E1026" s="5">
        <f t="shared" si="434"/>
        <v>50</v>
      </c>
      <c r="F1026" s="5">
        <f t="shared" si="435"/>
        <v>3.2333333333333343</v>
      </c>
      <c r="G1026" s="5">
        <f t="shared" si="436"/>
        <v>-3.2777777777777715</v>
      </c>
      <c r="H1026" s="5">
        <f t="shared" si="437"/>
        <v>50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9">
        <f>'Match Score and Team Input'!G26</f>
        <v>3008</v>
      </c>
      <c r="AB1026" s="9">
        <v>25</v>
      </c>
      <c r="AC1026" s="9">
        <f t="shared" si="469"/>
        <v>1.6666666666666572</v>
      </c>
      <c r="AD1026" s="9">
        <f t="shared" si="469"/>
        <v>-15.366666666666674</v>
      </c>
      <c r="AE1026" s="9">
        <f t="shared" si="469"/>
        <v>50</v>
      </c>
      <c r="AF1026" s="9">
        <f t="shared" si="469"/>
        <v>3.2333333333333343</v>
      </c>
      <c r="AG1026" s="9">
        <f t="shared" si="469"/>
        <v>-3.2777777777777715</v>
      </c>
      <c r="AH1026" s="9">
        <f t="shared" si="469"/>
        <v>50</v>
      </c>
    </row>
    <row r="1027" spans="1:34">
      <c r="A1027" s="5">
        <f t="shared" si="430"/>
        <v>973</v>
      </c>
      <c r="B1027" s="5">
        <f t="shared" si="431"/>
        <v>26</v>
      </c>
      <c r="C1027" s="5">
        <f t="shared" si="432"/>
        <v>-2.2000000000000028</v>
      </c>
      <c r="D1027" s="5">
        <f t="shared" si="433"/>
        <v>26.092592592592581</v>
      </c>
      <c r="E1027" s="5">
        <f t="shared" si="434"/>
        <v>0</v>
      </c>
      <c r="F1027" s="5">
        <f t="shared" si="435"/>
        <v>-9.13333333333334</v>
      </c>
      <c r="G1027" s="5">
        <f t="shared" si="436"/>
        <v>-19.033333333333331</v>
      </c>
      <c r="H1027" s="5">
        <f t="shared" si="437"/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9">
        <f>'Match Score and Team Input'!G27</f>
        <v>973</v>
      </c>
      <c r="AB1027" s="9">
        <v>26</v>
      </c>
      <c r="AC1027" s="9">
        <f t="shared" si="469"/>
        <v>-2.2000000000000028</v>
      </c>
      <c r="AD1027" s="9">
        <f t="shared" si="469"/>
        <v>26.092592592592581</v>
      </c>
      <c r="AE1027" s="9">
        <f t="shared" si="469"/>
        <v>0</v>
      </c>
      <c r="AF1027" s="9">
        <f t="shared" si="469"/>
        <v>-9.13333333333334</v>
      </c>
      <c r="AG1027" s="9">
        <f t="shared" si="469"/>
        <v>-19.033333333333331</v>
      </c>
      <c r="AH1027" s="9">
        <f t="shared" si="469"/>
        <v>0</v>
      </c>
    </row>
    <row r="1028" spans="1:34">
      <c r="A1028" s="5">
        <f t="shared" si="430"/>
        <v>1610</v>
      </c>
      <c r="B1028" s="5">
        <f t="shared" si="431"/>
        <v>27</v>
      </c>
      <c r="C1028" s="5">
        <f t="shared" si="432"/>
        <v>15.921652421652425</v>
      </c>
      <c r="D1028" s="5">
        <f t="shared" si="433"/>
        <v>6.6575498575498671</v>
      </c>
      <c r="E1028" s="5">
        <f t="shared" si="434"/>
        <v>0</v>
      </c>
      <c r="F1028" s="5">
        <f t="shared" si="435"/>
        <v>31.937037037037044</v>
      </c>
      <c r="G1028" s="5">
        <f t="shared" si="436"/>
        <v>50.811111111111117</v>
      </c>
      <c r="H1028" s="5">
        <f t="shared" si="437"/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9">
        <f>'Match Score and Team Input'!G28</f>
        <v>1610</v>
      </c>
      <c r="AB1028" s="9">
        <v>27</v>
      </c>
      <c r="AC1028" s="9">
        <f t="shared" si="469"/>
        <v>15.921652421652425</v>
      </c>
      <c r="AD1028" s="9">
        <f t="shared" si="469"/>
        <v>6.6575498575498671</v>
      </c>
      <c r="AE1028" s="9">
        <f t="shared" si="469"/>
        <v>0</v>
      </c>
      <c r="AF1028" s="9">
        <f t="shared" si="469"/>
        <v>31.937037037037044</v>
      </c>
      <c r="AG1028" s="9">
        <f t="shared" si="469"/>
        <v>50.811111111111117</v>
      </c>
      <c r="AH1028" s="9">
        <f t="shared" si="469"/>
        <v>0</v>
      </c>
    </row>
    <row r="1029" spans="1:34">
      <c r="A1029" s="5">
        <f t="shared" si="430"/>
        <v>4063</v>
      </c>
      <c r="B1029" s="5">
        <f t="shared" si="431"/>
        <v>28</v>
      </c>
      <c r="C1029" s="5">
        <f t="shared" si="432"/>
        <v>-9.4666666666666615</v>
      </c>
      <c r="D1029" s="5">
        <f t="shared" si="433"/>
        <v>57</v>
      </c>
      <c r="E1029" s="5">
        <f t="shared" si="434"/>
        <v>0</v>
      </c>
      <c r="F1029" s="5">
        <f t="shared" si="435"/>
        <v>3.1223227752639531</v>
      </c>
      <c r="G1029" s="5">
        <f t="shared" si="436"/>
        <v>69.525490196078437</v>
      </c>
      <c r="H1029" s="5">
        <f t="shared" si="437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9">
        <f>'Match Score and Team Input'!G29</f>
        <v>4063</v>
      </c>
      <c r="AB1029" s="9">
        <v>28</v>
      </c>
      <c r="AC1029" s="9">
        <f t="shared" si="469"/>
        <v>-9.4666666666666615</v>
      </c>
      <c r="AD1029" s="9">
        <f t="shared" si="469"/>
        <v>57</v>
      </c>
      <c r="AE1029" s="9">
        <f t="shared" si="469"/>
        <v>0</v>
      </c>
      <c r="AF1029" s="9">
        <f t="shared" si="469"/>
        <v>3.1223227752639531</v>
      </c>
      <c r="AG1029" s="9">
        <f t="shared" si="469"/>
        <v>69.525490196078437</v>
      </c>
      <c r="AH1029" s="9">
        <f t="shared" si="469"/>
        <v>0</v>
      </c>
    </row>
    <row r="1030" spans="1:34">
      <c r="A1030" s="5">
        <f t="shared" si="430"/>
        <v>5148</v>
      </c>
      <c r="B1030" s="5">
        <f t="shared" si="431"/>
        <v>29</v>
      </c>
      <c r="C1030" s="5">
        <f t="shared" si="432"/>
        <v>-3.3333333333333286</v>
      </c>
      <c r="D1030" s="5">
        <f t="shared" si="433"/>
        <v>29.033333333333346</v>
      </c>
      <c r="E1030" s="5">
        <f t="shared" si="434"/>
        <v>0</v>
      </c>
      <c r="F1030" s="5">
        <f t="shared" si="435"/>
        <v>23.425000000000004</v>
      </c>
      <c r="G1030" s="5">
        <f t="shared" si="436"/>
        <v>46.25</v>
      </c>
      <c r="H1030" s="5">
        <f t="shared" si="437"/>
        <v>50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9">
        <f>'Match Score and Team Input'!G30</f>
        <v>5148</v>
      </c>
      <c r="AB1030" s="9">
        <v>29</v>
      </c>
      <c r="AC1030" s="9">
        <f t="shared" si="469"/>
        <v>-3.3333333333333286</v>
      </c>
      <c r="AD1030" s="9">
        <f t="shared" si="469"/>
        <v>29.033333333333346</v>
      </c>
      <c r="AE1030" s="9">
        <f t="shared" si="469"/>
        <v>0</v>
      </c>
      <c r="AF1030" s="9">
        <f t="shared" si="469"/>
        <v>23.425000000000004</v>
      </c>
      <c r="AG1030" s="9">
        <f t="shared" si="469"/>
        <v>46.25</v>
      </c>
      <c r="AH1030" s="9">
        <f t="shared" si="469"/>
        <v>50</v>
      </c>
    </row>
    <row r="1031" spans="1:34">
      <c r="A1031" s="5">
        <f t="shared" si="430"/>
        <v>1011</v>
      </c>
      <c r="B1031" s="5">
        <f t="shared" si="431"/>
        <v>30</v>
      </c>
      <c r="C1031" s="5">
        <f t="shared" si="432"/>
        <v>-5.6925925925925895</v>
      </c>
      <c r="D1031" s="5">
        <f t="shared" si="433"/>
        <v>-10.720370370370375</v>
      </c>
      <c r="E1031" s="5">
        <f t="shared" si="434"/>
        <v>50</v>
      </c>
      <c r="F1031" s="5">
        <f t="shared" si="435"/>
        <v>-6.3809523809523796</v>
      </c>
      <c r="G1031" s="5">
        <f t="shared" si="436"/>
        <v>21.452380952380949</v>
      </c>
      <c r="H1031" s="5">
        <f t="shared" si="437"/>
        <v>40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9">
        <f>'Match Score and Team Input'!G31</f>
        <v>1011</v>
      </c>
      <c r="AB1031" s="9">
        <v>30</v>
      </c>
      <c r="AC1031" s="9">
        <f t="shared" si="469"/>
        <v>-5.6925925925925895</v>
      </c>
      <c r="AD1031" s="9">
        <f t="shared" si="469"/>
        <v>-10.720370370370375</v>
      </c>
      <c r="AE1031" s="9">
        <f t="shared" si="469"/>
        <v>50</v>
      </c>
      <c r="AF1031" s="9">
        <f t="shared" si="469"/>
        <v>-6.3809523809523796</v>
      </c>
      <c r="AG1031" s="9">
        <f t="shared" si="469"/>
        <v>21.452380952380949</v>
      </c>
      <c r="AH1031" s="9">
        <f t="shared" si="469"/>
        <v>40</v>
      </c>
    </row>
    <row r="1032" spans="1:34">
      <c r="A1032" s="5">
        <f t="shared" si="430"/>
        <v>2665</v>
      </c>
      <c r="B1032" s="5">
        <f t="shared" si="431"/>
        <v>31</v>
      </c>
      <c r="C1032" s="5">
        <f t="shared" si="432"/>
        <v>-5.0000000000000071</v>
      </c>
      <c r="D1032" s="5">
        <f t="shared" si="433"/>
        <v>25.299999999999997</v>
      </c>
      <c r="E1032" s="5">
        <f t="shared" si="434"/>
        <v>0</v>
      </c>
      <c r="F1032" s="5">
        <f t="shared" si="435"/>
        <v>2.1939393939394023</v>
      </c>
      <c r="G1032" s="5">
        <f t="shared" si="436"/>
        <v>5.8060606060606119</v>
      </c>
      <c r="H1032" s="5">
        <f t="shared" si="437"/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9">
        <f>'Match Score and Team Input'!G32</f>
        <v>2665</v>
      </c>
      <c r="AB1032" s="9">
        <v>31</v>
      </c>
      <c r="AC1032" s="9">
        <f t="shared" ref="AC1032:AH1041" si="470">AC832</f>
        <v>-5.0000000000000071</v>
      </c>
      <c r="AD1032" s="9">
        <f t="shared" si="470"/>
        <v>25.299999999999997</v>
      </c>
      <c r="AE1032" s="9">
        <f t="shared" si="470"/>
        <v>0</v>
      </c>
      <c r="AF1032" s="9">
        <f t="shared" si="470"/>
        <v>2.1939393939394023</v>
      </c>
      <c r="AG1032" s="9">
        <f t="shared" si="470"/>
        <v>5.8060606060606119</v>
      </c>
      <c r="AH1032" s="9">
        <f t="shared" si="470"/>
        <v>0</v>
      </c>
    </row>
    <row r="1033" spans="1:34">
      <c r="A1033" s="5">
        <f t="shared" si="430"/>
        <v>488</v>
      </c>
      <c r="B1033" s="5">
        <f t="shared" si="431"/>
        <v>32</v>
      </c>
      <c r="C1033" s="5">
        <f t="shared" si="432"/>
        <v>27.426573426573427</v>
      </c>
      <c r="D1033" s="5">
        <f t="shared" si="433"/>
        <v>-56.403962703962705</v>
      </c>
      <c r="E1033" s="5">
        <f t="shared" si="434"/>
        <v>0</v>
      </c>
      <c r="F1033" s="5">
        <f t="shared" si="435"/>
        <v>-6.3128205128205082</v>
      </c>
      <c r="G1033" s="5">
        <f t="shared" si="436"/>
        <v>-7.7461538461538453</v>
      </c>
      <c r="H1033" s="5">
        <f t="shared" si="437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9">
        <f>'Match Score and Team Input'!G33</f>
        <v>488</v>
      </c>
      <c r="AB1033" s="9">
        <v>32</v>
      </c>
      <c r="AC1033" s="9">
        <f t="shared" si="470"/>
        <v>27.426573426573427</v>
      </c>
      <c r="AD1033" s="9">
        <f t="shared" si="470"/>
        <v>-56.403962703962705</v>
      </c>
      <c r="AE1033" s="9">
        <f t="shared" si="470"/>
        <v>0</v>
      </c>
      <c r="AF1033" s="9">
        <f t="shared" si="470"/>
        <v>-6.3128205128205082</v>
      </c>
      <c r="AG1033" s="9">
        <f t="shared" si="470"/>
        <v>-7.7461538461538453</v>
      </c>
      <c r="AH1033" s="9">
        <f t="shared" si="470"/>
        <v>0</v>
      </c>
    </row>
    <row r="1034" spans="1:34">
      <c r="A1034" s="5">
        <f t="shared" si="430"/>
        <v>3360</v>
      </c>
      <c r="B1034" s="5">
        <f t="shared" si="431"/>
        <v>33</v>
      </c>
      <c r="C1034" s="5">
        <f t="shared" si="432"/>
        <v>-3.93333333333333</v>
      </c>
      <c r="D1034" s="5">
        <f t="shared" si="433"/>
        <v>-33.633333333333326</v>
      </c>
      <c r="E1034" s="5">
        <f t="shared" si="434"/>
        <v>20</v>
      </c>
      <c r="F1034" s="5">
        <f t="shared" si="435"/>
        <v>24.788888888888884</v>
      </c>
      <c r="G1034" s="5">
        <f t="shared" si="436"/>
        <v>36.181481481481484</v>
      </c>
      <c r="H1034" s="5">
        <f t="shared" si="437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9">
        <f>'Match Score and Team Input'!G34</f>
        <v>3360</v>
      </c>
      <c r="AB1034" s="9">
        <v>33</v>
      </c>
      <c r="AC1034" s="9">
        <f t="shared" si="470"/>
        <v>-3.93333333333333</v>
      </c>
      <c r="AD1034" s="9">
        <f t="shared" si="470"/>
        <v>-33.633333333333326</v>
      </c>
      <c r="AE1034" s="9">
        <f t="shared" si="470"/>
        <v>20</v>
      </c>
      <c r="AF1034" s="9">
        <f t="shared" si="470"/>
        <v>24.788888888888884</v>
      </c>
      <c r="AG1034" s="9">
        <f t="shared" si="470"/>
        <v>36.181481481481484</v>
      </c>
      <c r="AH1034" s="9">
        <f t="shared" si="470"/>
        <v>0</v>
      </c>
    </row>
    <row r="1035" spans="1:34">
      <c r="A1035" s="5">
        <f t="shared" si="430"/>
        <v>4288</v>
      </c>
      <c r="B1035" s="5">
        <f t="shared" si="431"/>
        <v>34</v>
      </c>
      <c r="C1035" s="5">
        <f t="shared" si="432"/>
        <v>-6.37777777777778</v>
      </c>
      <c r="D1035" s="5">
        <f t="shared" si="433"/>
        <v>58.711111111111109</v>
      </c>
      <c r="E1035" s="5">
        <f t="shared" si="434"/>
        <v>0</v>
      </c>
      <c r="F1035" s="5">
        <f t="shared" si="435"/>
        <v>-5.9666666666666686</v>
      </c>
      <c r="G1035" s="5">
        <f t="shared" si="436"/>
        <v>-39.37777777777778</v>
      </c>
      <c r="H1035" s="5">
        <f t="shared" si="437"/>
        <v>20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9">
        <f>'Match Score and Team Input'!G35</f>
        <v>4288</v>
      </c>
      <c r="AB1035" s="9">
        <v>34</v>
      </c>
      <c r="AC1035" s="9">
        <f t="shared" si="470"/>
        <v>-6.37777777777778</v>
      </c>
      <c r="AD1035" s="9">
        <f t="shared" si="470"/>
        <v>58.711111111111109</v>
      </c>
      <c r="AE1035" s="9">
        <f t="shared" si="470"/>
        <v>0</v>
      </c>
      <c r="AF1035" s="9">
        <f t="shared" si="470"/>
        <v>-5.9666666666666686</v>
      </c>
      <c r="AG1035" s="9">
        <f t="shared" si="470"/>
        <v>-39.37777777777778</v>
      </c>
      <c r="AH1035" s="9">
        <f t="shared" si="470"/>
        <v>20</v>
      </c>
    </row>
    <row r="1036" spans="1:34">
      <c r="A1036" s="5">
        <f t="shared" si="430"/>
        <v>70</v>
      </c>
      <c r="B1036" s="5">
        <f t="shared" si="431"/>
        <v>35</v>
      </c>
      <c r="C1036" s="5">
        <f t="shared" si="432"/>
        <v>-5.6468253968253919</v>
      </c>
      <c r="D1036" s="5">
        <f t="shared" si="433"/>
        <v>2.0185185185185048</v>
      </c>
      <c r="E1036" s="5">
        <f t="shared" si="434"/>
        <v>0</v>
      </c>
      <c r="F1036" s="5">
        <f t="shared" si="435"/>
        <v>-17.633333333333326</v>
      </c>
      <c r="G1036" s="5">
        <f t="shared" si="436"/>
        <v>22.89487179487179</v>
      </c>
      <c r="H1036" s="5">
        <f t="shared" si="437"/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9">
        <f>'Match Score and Team Input'!G36</f>
        <v>70</v>
      </c>
      <c r="AB1036" s="9">
        <v>35</v>
      </c>
      <c r="AC1036" s="9">
        <f t="shared" si="470"/>
        <v>-5.6468253968253919</v>
      </c>
      <c r="AD1036" s="9">
        <f t="shared" si="470"/>
        <v>2.0185185185185048</v>
      </c>
      <c r="AE1036" s="9">
        <f t="shared" si="470"/>
        <v>0</v>
      </c>
      <c r="AF1036" s="9">
        <f t="shared" si="470"/>
        <v>-17.633333333333326</v>
      </c>
      <c r="AG1036" s="9">
        <f t="shared" si="470"/>
        <v>22.89487179487179</v>
      </c>
      <c r="AH1036" s="9">
        <f t="shared" si="470"/>
        <v>0</v>
      </c>
    </row>
    <row r="1037" spans="1:34">
      <c r="A1037" s="5">
        <f t="shared" ref="A1037:A1100" si="471">AA1037</f>
        <v>884</v>
      </c>
      <c r="B1037" s="5">
        <f t="shared" ref="B1037:B1100" si="472">AB1037</f>
        <v>36</v>
      </c>
      <c r="C1037" s="5">
        <f t="shared" ref="C1037:C1100" si="473">AC1037</f>
        <v>27.56666666666667</v>
      </c>
      <c r="D1037" s="5">
        <f t="shared" ref="D1037:D1100" si="474">AD1037</f>
        <v>55.733333333333334</v>
      </c>
      <c r="E1037" s="5">
        <f t="shared" ref="E1037:E1100" si="475">AE1037</f>
        <v>0</v>
      </c>
      <c r="F1037" s="5">
        <f t="shared" ref="F1037:F1100" si="476">AF1037</f>
        <v>5.9883286647992549</v>
      </c>
      <c r="G1037" s="5">
        <f t="shared" ref="G1037:G1100" si="477">AG1037</f>
        <v>1.3367569249922155</v>
      </c>
      <c r="H1037" s="5">
        <f t="shared" ref="H1037:H1100" si="478">AH1037</f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9">
        <f>'Match Score and Team Input'!G37</f>
        <v>884</v>
      </c>
      <c r="AB1037" s="9">
        <v>36</v>
      </c>
      <c r="AC1037" s="9">
        <f t="shared" si="470"/>
        <v>27.56666666666667</v>
      </c>
      <c r="AD1037" s="9">
        <f t="shared" si="470"/>
        <v>55.733333333333334</v>
      </c>
      <c r="AE1037" s="9">
        <f t="shared" si="470"/>
        <v>0</v>
      </c>
      <c r="AF1037" s="9">
        <f t="shared" si="470"/>
        <v>5.9883286647992549</v>
      </c>
      <c r="AG1037" s="9">
        <f t="shared" si="470"/>
        <v>1.3367569249922155</v>
      </c>
      <c r="AH1037" s="9">
        <f t="shared" si="470"/>
        <v>0</v>
      </c>
    </row>
    <row r="1038" spans="1:34">
      <c r="A1038" s="5">
        <f t="shared" si="471"/>
        <v>4536</v>
      </c>
      <c r="B1038" s="5">
        <f t="shared" si="472"/>
        <v>37</v>
      </c>
      <c r="C1038" s="5">
        <f t="shared" si="473"/>
        <v>-5.1125356125356163</v>
      </c>
      <c r="D1038" s="5">
        <f t="shared" si="474"/>
        <v>-51.861111111111114</v>
      </c>
      <c r="E1038" s="5">
        <f t="shared" si="475"/>
        <v>0</v>
      </c>
      <c r="F1038" s="5">
        <f t="shared" si="476"/>
        <v>-4.4666666666666615</v>
      </c>
      <c r="G1038" s="5">
        <f t="shared" si="477"/>
        <v>50.066666666666663</v>
      </c>
      <c r="H1038" s="5">
        <f t="shared" si="478"/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9">
        <f>'Match Score and Team Input'!G38</f>
        <v>4536</v>
      </c>
      <c r="AB1038" s="9">
        <v>37</v>
      </c>
      <c r="AC1038" s="9">
        <f t="shared" si="470"/>
        <v>-5.1125356125356163</v>
      </c>
      <c r="AD1038" s="9">
        <f t="shared" si="470"/>
        <v>-51.861111111111114</v>
      </c>
      <c r="AE1038" s="9">
        <f t="shared" si="470"/>
        <v>0</v>
      </c>
      <c r="AF1038" s="9">
        <f t="shared" si="470"/>
        <v>-4.4666666666666615</v>
      </c>
      <c r="AG1038" s="9">
        <f t="shared" si="470"/>
        <v>50.066666666666663</v>
      </c>
      <c r="AH1038" s="9">
        <f t="shared" si="470"/>
        <v>0</v>
      </c>
    </row>
    <row r="1039" spans="1:34">
      <c r="A1039" s="5">
        <f t="shared" si="471"/>
        <v>4060</v>
      </c>
      <c r="B1039" s="5">
        <f t="shared" si="472"/>
        <v>38</v>
      </c>
      <c r="C1039" s="5">
        <f t="shared" si="473"/>
        <v>17.407407407407405</v>
      </c>
      <c r="D1039" s="5">
        <f t="shared" si="474"/>
        <v>48.014814814814798</v>
      </c>
      <c r="E1039" s="5">
        <f t="shared" si="475"/>
        <v>0</v>
      </c>
      <c r="F1039" s="5">
        <f t="shared" si="476"/>
        <v>-23.046296296296291</v>
      </c>
      <c r="G1039" s="5">
        <f t="shared" si="477"/>
        <v>19.561111111111117</v>
      </c>
      <c r="H1039" s="5">
        <f t="shared" si="478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9">
        <f>'Match Score and Team Input'!G39</f>
        <v>4060</v>
      </c>
      <c r="AB1039" s="9">
        <v>38</v>
      </c>
      <c r="AC1039" s="9">
        <f t="shared" si="470"/>
        <v>17.407407407407405</v>
      </c>
      <c r="AD1039" s="9">
        <f t="shared" si="470"/>
        <v>48.014814814814798</v>
      </c>
      <c r="AE1039" s="9">
        <f t="shared" si="470"/>
        <v>0</v>
      </c>
      <c r="AF1039" s="9">
        <f t="shared" si="470"/>
        <v>-23.046296296296291</v>
      </c>
      <c r="AG1039" s="9">
        <f t="shared" si="470"/>
        <v>19.561111111111117</v>
      </c>
      <c r="AH1039" s="9">
        <f t="shared" si="470"/>
        <v>0</v>
      </c>
    </row>
    <row r="1040" spans="1:34">
      <c r="A1040" s="5">
        <f t="shared" si="471"/>
        <v>217</v>
      </c>
      <c r="B1040" s="5">
        <f t="shared" si="472"/>
        <v>39</v>
      </c>
      <c r="C1040" s="5">
        <f t="shared" si="473"/>
        <v>0.43333333333333712</v>
      </c>
      <c r="D1040" s="5">
        <f t="shared" si="474"/>
        <v>-40.433333333333337</v>
      </c>
      <c r="E1040" s="5">
        <f t="shared" si="475"/>
        <v>0</v>
      </c>
      <c r="F1040" s="5">
        <f t="shared" si="476"/>
        <v>-19.466666666666669</v>
      </c>
      <c r="G1040" s="5">
        <f t="shared" si="477"/>
        <v>12.666666666666657</v>
      </c>
      <c r="H1040" s="5">
        <f t="shared" si="478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9">
        <f>'Match Score and Team Input'!G40</f>
        <v>217</v>
      </c>
      <c r="AB1040" s="9">
        <v>39</v>
      </c>
      <c r="AC1040" s="9">
        <f t="shared" si="470"/>
        <v>0.43333333333333712</v>
      </c>
      <c r="AD1040" s="9">
        <f t="shared" si="470"/>
        <v>-40.433333333333337</v>
      </c>
      <c r="AE1040" s="9">
        <f t="shared" si="470"/>
        <v>0</v>
      </c>
      <c r="AF1040" s="9">
        <f t="shared" si="470"/>
        <v>-19.466666666666669</v>
      </c>
      <c r="AG1040" s="9">
        <f t="shared" si="470"/>
        <v>12.666666666666657</v>
      </c>
      <c r="AH1040" s="9">
        <f t="shared" si="470"/>
        <v>0</v>
      </c>
    </row>
    <row r="1041" spans="1:34">
      <c r="A1041" s="5">
        <f t="shared" si="471"/>
        <v>384</v>
      </c>
      <c r="B1041" s="5">
        <f t="shared" si="472"/>
        <v>40</v>
      </c>
      <c r="C1041" s="5">
        <f t="shared" si="473"/>
        <v>6.6666666666666643</v>
      </c>
      <c r="D1041" s="5">
        <f t="shared" si="474"/>
        <v>12.433333333333337</v>
      </c>
      <c r="E1041" s="5">
        <f t="shared" si="475"/>
        <v>0</v>
      </c>
      <c r="F1041" s="5">
        <f t="shared" si="476"/>
        <v>-4.06666666666667</v>
      </c>
      <c r="G1041" s="5">
        <f t="shared" si="477"/>
        <v>9.8333333333333286</v>
      </c>
      <c r="H1041" s="5">
        <f t="shared" si="478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9">
        <f>'Match Score and Team Input'!G41</f>
        <v>384</v>
      </c>
      <c r="AB1041" s="9">
        <v>40</v>
      </c>
      <c r="AC1041" s="9">
        <f t="shared" si="470"/>
        <v>6.6666666666666643</v>
      </c>
      <c r="AD1041" s="9">
        <f t="shared" si="470"/>
        <v>12.433333333333337</v>
      </c>
      <c r="AE1041" s="9">
        <f t="shared" si="470"/>
        <v>0</v>
      </c>
      <c r="AF1041" s="9">
        <f t="shared" si="470"/>
        <v>-4.06666666666667</v>
      </c>
      <c r="AG1041" s="9">
        <f t="shared" si="470"/>
        <v>9.8333333333333286</v>
      </c>
      <c r="AH1041" s="9">
        <f t="shared" si="470"/>
        <v>0</v>
      </c>
    </row>
    <row r="1042" spans="1:34">
      <c r="A1042" s="5">
        <f t="shared" si="471"/>
        <v>3480</v>
      </c>
      <c r="B1042" s="5">
        <f t="shared" si="472"/>
        <v>41</v>
      </c>
      <c r="C1042" s="5">
        <f t="shared" si="473"/>
        <v>8.6179487179487211</v>
      </c>
      <c r="D1042" s="5">
        <f t="shared" si="474"/>
        <v>25.38717948717948</v>
      </c>
      <c r="E1042" s="5">
        <f t="shared" si="475"/>
        <v>0</v>
      </c>
      <c r="F1042" s="5">
        <f t="shared" si="476"/>
        <v>-0.43333333333333712</v>
      </c>
      <c r="G1042" s="5">
        <f t="shared" si="477"/>
        <v>-19.166666666666657</v>
      </c>
      <c r="H1042" s="5">
        <f t="shared" si="478"/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9">
        <f>'Match Score and Team Input'!G42</f>
        <v>3480</v>
      </c>
      <c r="AB1042" s="9">
        <v>41</v>
      </c>
      <c r="AC1042" s="9">
        <f t="shared" ref="AC1042:AH1051" si="479">AC842</f>
        <v>8.6179487179487211</v>
      </c>
      <c r="AD1042" s="9">
        <f t="shared" si="479"/>
        <v>25.38717948717948</v>
      </c>
      <c r="AE1042" s="9">
        <f t="shared" si="479"/>
        <v>0</v>
      </c>
      <c r="AF1042" s="9">
        <f t="shared" si="479"/>
        <v>-0.43333333333333712</v>
      </c>
      <c r="AG1042" s="9">
        <f t="shared" si="479"/>
        <v>-19.166666666666657</v>
      </c>
      <c r="AH1042" s="9">
        <f t="shared" si="479"/>
        <v>0</v>
      </c>
    </row>
    <row r="1043" spans="1:34">
      <c r="A1043" s="5">
        <f t="shared" si="471"/>
        <v>1730</v>
      </c>
      <c r="B1043" s="5">
        <f t="shared" si="472"/>
        <v>42</v>
      </c>
      <c r="C1043" s="5">
        <f t="shared" si="473"/>
        <v>-20.435439560439562</v>
      </c>
      <c r="D1043" s="5">
        <f t="shared" si="474"/>
        <v>-27.425824175824175</v>
      </c>
      <c r="E1043" s="5">
        <f t="shared" si="475"/>
        <v>0</v>
      </c>
      <c r="F1043" s="5">
        <f t="shared" si="476"/>
        <v>-20.160606060606057</v>
      </c>
      <c r="G1043" s="5">
        <f t="shared" si="477"/>
        <v>-16.775757575757567</v>
      </c>
      <c r="H1043" s="5">
        <f t="shared" si="478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9">
        <f>'Match Score and Team Input'!G43</f>
        <v>1730</v>
      </c>
      <c r="AB1043" s="9">
        <v>42</v>
      </c>
      <c r="AC1043" s="9">
        <f t="shared" si="479"/>
        <v>-20.435439560439562</v>
      </c>
      <c r="AD1043" s="9">
        <f t="shared" si="479"/>
        <v>-27.425824175824175</v>
      </c>
      <c r="AE1043" s="9">
        <f t="shared" si="479"/>
        <v>0</v>
      </c>
      <c r="AF1043" s="9">
        <f t="shared" si="479"/>
        <v>-20.160606060606057</v>
      </c>
      <c r="AG1043" s="9">
        <f t="shared" si="479"/>
        <v>-16.775757575757567</v>
      </c>
      <c r="AH1043" s="9">
        <f t="shared" si="479"/>
        <v>0</v>
      </c>
    </row>
    <row r="1044" spans="1:34">
      <c r="A1044" s="5">
        <f t="shared" si="471"/>
        <v>4991</v>
      </c>
      <c r="B1044" s="5">
        <f t="shared" si="472"/>
        <v>43</v>
      </c>
      <c r="C1044" s="5">
        <f t="shared" si="473"/>
        <v>25.633333333333333</v>
      </c>
      <c r="D1044" s="5">
        <f t="shared" si="474"/>
        <v>71.033333333333331</v>
      </c>
      <c r="E1044" s="5">
        <f t="shared" si="475"/>
        <v>0</v>
      </c>
      <c r="F1044" s="5">
        <f t="shared" si="476"/>
        <v>-5.4444444444444429</v>
      </c>
      <c r="G1044" s="5">
        <f t="shared" si="477"/>
        <v>7.5444444444444514</v>
      </c>
      <c r="H1044" s="5">
        <f t="shared" si="478"/>
        <v>20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9">
        <f>'Match Score and Team Input'!G44</f>
        <v>4991</v>
      </c>
      <c r="AB1044" s="9">
        <v>43</v>
      </c>
      <c r="AC1044" s="9">
        <f t="shared" si="479"/>
        <v>25.633333333333333</v>
      </c>
      <c r="AD1044" s="9">
        <f t="shared" si="479"/>
        <v>71.033333333333331</v>
      </c>
      <c r="AE1044" s="9">
        <f t="shared" si="479"/>
        <v>0</v>
      </c>
      <c r="AF1044" s="9">
        <f t="shared" si="479"/>
        <v>-5.4444444444444429</v>
      </c>
      <c r="AG1044" s="9">
        <f t="shared" si="479"/>
        <v>7.5444444444444514</v>
      </c>
      <c r="AH1044" s="9">
        <f t="shared" si="479"/>
        <v>20</v>
      </c>
    </row>
    <row r="1045" spans="1:34">
      <c r="A1045" s="5">
        <f t="shared" si="471"/>
        <v>973</v>
      </c>
      <c r="B1045" s="5">
        <f t="shared" si="472"/>
        <v>44</v>
      </c>
      <c r="C1045" s="5">
        <f t="shared" si="473"/>
        <v>-13.833333333333329</v>
      </c>
      <c r="D1045" s="5">
        <f t="shared" si="474"/>
        <v>-0.97920227920226921</v>
      </c>
      <c r="E1045" s="5">
        <f t="shared" si="475"/>
        <v>0</v>
      </c>
      <c r="F1045" s="5">
        <f t="shared" si="476"/>
        <v>-22.585714285714282</v>
      </c>
      <c r="G1045" s="5">
        <f t="shared" si="477"/>
        <v>-12.471428571428561</v>
      </c>
      <c r="H1045" s="5">
        <f t="shared" si="478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9">
        <f>'Match Score and Team Input'!G45</f>
        <v>973</v>
      </c>
      <c r="AB1045" s="9">
        <v>44</v>
      </c>
      <c r="AC1045" s="9">
        <f t="shared" si="479"/>
        <v>-13.833333333333329</v>
      </c>
      <c r="AD1045" s="9">
        <f t="shared" si="479"/>
        <v>-0.97920227920226921</v>
      </c>
      <c r="AE1045" s="9">
        <f t="shared" si="479"/>
        <v>0</v>
      </c>
      <c r="AF1045" s="9">
        <f t="shared" si="479"/>
        <v>-22.585714285714282</v>
      </c>
      <c r="AG1045" s="9">
        <f t="shared" si="479"/>
        <v>-12.471428571428561</v>
      </c>
      <c r="AH1045" s="9">
        <f t="shared" si="479"/>
        <v>0</v>
      </c>
    </row>
    <row r="1046" spans="1:34">
      <c r="A1046" s="5">
        <f t="shared" si="471"/>
        <v>836</v>
      </c>
      <c r="B1046" s="5">
        <f t="shared" si="472"/>
        <v>45</v>
      </c>
      <c r="C1046" s="5">
        <f t="shared" si="473"/>
        <v>19.238562091503269</v>
      </c>
      <c r="D1046" s="5">
        <f t="shared" si="474"/>
        <v>-95.635620915032689</v>
      </c>
      <c r="E1046" s="5">
        <f t="shared" si="475"/>
        <v>0</v>
      </c>
      <c r="F1046" s="5">
        <f t="shared" si="476"/>
        <v>-14.719047619047615</v>
      </c>
      <c r="G1046" s="5">
        <f t="shared" si="477"/>
        <v>26.033333333333331</v>
      </c>
      <c r="H1046" s="5">
        <f t="shared" si="478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9">
        <f>'Match Score and Team Input'!G46</f>
        <v>836</v>
      </c>
      <c r="AB1046" s="9">
        <v>45</v>
      </c>
      <c r="AC1046" s="9">
        <f t="shared" si="479"/>
        <v>19.238562091503269</v>
      </c>
      <c r="AD1046" s="9">
        <f t="shared" si="479"/>
        <v>-95.635620915032689</v>
      </c>
      <c r="AE1046" s="9">
        <f t="shared" si="479"/>
        <v>0</v>
      </c>
      <c r="AF1046" s="9">
        <f t="shared" si="479"/>
        <v>-14.719047619047615</v>
      </c>
      <c r="AG1046" s="9">
        <f t="shared" si="479"/>
        <v>26.033333333333331</v>
      </c>
      <c r="AH1046" s="9">
        <f t="shared" si="479"/>
        <v>0</v>
      </c>
    </row>
    <row r="1047" spans="1:34">
      <c r="A1047" s="5">
        <f t="shared" si="471"/>
        <v>1218</v>
      </c>
      <c r="B1047" s="5">
        <f t="shared" si="472"/>
        <v>46</v>
      </c>
      <c r="C1047" s="5">
        <f t="shared" si="473"/>
        <v>7.0370370370369528E-2</v>
      </c>
      <c r="D1047" s="5">
        <f t="shared" si="474"/>
        <v>10.751851851851853</v>
      </c>
      <c r="E1047" s="5">
        <f t="shared" si="475"/>
        <v>0</v>
      </c>
      <c r="F1047" s="5">
        <f t="shared" si="476"/>
        <v>-15.123931623931625</v>
      </c>
      <c r="G1047" s="5">
        <f t="shared" si="477"/>
        <v>-48.180056980056975</v>
      </c>
      <c r="H1047" s="5">
        <f t="shared" si="478"/>
        <v>20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9">
        <f>'Match Score and Team Input'!G47</f>
        <v>1218</v>
      </c>
      <c r="AB1047" s="9">
        <v>46</v>
      </c>
      <c r="AC1047" s="9">
        <f t="shared" si="479"/>
        <v>7.0370370370369528E-2</v>
      </c>
      <c r="AD1047" s="9">
        <f t="shared" si="479"/>
        <v>10.751851851851853</v>
      </c>
      <c r="AE1047" s="9">
        <f t="shared" si="479"/>
        <v>0</v>
      </c>
      <c r="AF1047" s="9">
        <f t="shared" si="479"/>
        <v>-15.123931623931625</v>
      </c>
      <c r="AG1047" s="9">
        <f t="shared" si="479"/>
        <v>-48.180056980056975</v>
      </c>
      <c r="AH1047" s="9">
        <f t="shared" si="479"/>
        <v>20</v>
      </c>
    </row>
    <row r="1048" spans="1:34">
      <c r="A1048" s="5">
        <f t="shared" si="471"/>
        <v>857</v>
      </c>
      <c r="B1048" s="5">
        <f t="shared" si="472"/>
        <v>47</v>
      </c>
      <c r="C1048" s="5">
        <f t="shared" si="473"/>
        <v>-18.766666666666666</v>
      </c>
      <c r="D1048" s="5">
        <f t="shared" si="474"/>
        <v>-18.200000000000003</v>
      </c>
      <c r="E1048" s="5">
        <f t="shared" si="475"/>
        <v>0</v>
      </c>
      <c r="F1048" s="5">
        <f t="shared" si="476"/>
        <v>7.5538461538461519</v>
      </c>
      <c r="G1048" s="5">
        <f t="shared" si="477"/>
        <v>38.02051282051282</v>
      </c>
      <c r="H1048" s="5">
        <f t="shared" si="478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9">
        <f>'Match Score and Team Input'!G48</f>
        <v>857</v>
      </c>
      <c r="AB1048" s="9">
        <v>47</v>
      </c>
      <c r="AC1048" s="9">
        <f t="shared" si="479"/>
        <v>-18.766666666666666</v>
      </c>
      <c r="AD1048" s="9">
        <f t="shared" si="479"/>
        <v>-18.200000000000003</v>
      </c>
      <c r="AE1048" s="9">
        <f t="shared" si="479"/>
        <v>0</v>
      </c>
      <c r="AF1048" s="9">
        <f t="shared" si="479"/>
        <v>7.5538461538461519</v>
      </c>
      <c r="AG1048" s="9">
        <f t="shared" si="479"/>
        <v>38.02051282051282</v>
      </c>
      <c r="AH1048" s="9">
        <f t="shared" si="479"/>
        <v>0</v>
      </c>
    </row>
    <row r="1049" spans="1:34">
      <c r="A1049" s="5">
        <f t="shared" si="471"/>
        <v>303</v>
      </c>
      <c r="B1049" s="5">
        <f t="shared" si="472"/>
        <v>48</v>
      </c>
      <c r="C1049" s="5">
        <f t="shared" si="473"/>
        <v>14.56666666666667</v>
      </c>
      <c r="D1049" s="5">
        <f t="shared" si="474"/>
        <v>24.73333333333332</v>
      </c>
      <c r="E1049" s="5">
        <f t="shared" si="475"/>
        <v>100</v>
      </c>
      <c r="F1049" s="5">
        <f t="shared" si="476"/>
        <v>16.388888888888886</v>
      </c>
      <c r="G1049" s="5">
        <f t="shared" si="477"/>
        <v>-13.329629629629636</v>
      </c>
      <c r="H1049" s="5">
        <f t="shared" si="478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9">
        <f>'Match Score and Team Input'!G49</f>
        <v>303</v>
      </c>
      <c r="AB1049" s="9">
        <v>48</v>
      </c>
      <c r="AC1049" s="9">
        <f t="shared" si="479"/>
        <v>14.56666666666667</v>
      </c>
      <c r="AD1049" s="9">
        <f t="shared" si="479"/>
        <v>24.73333333333332</v>
      </c>
      <c r="AE1049" s="9">
        <f t="shared" si="479"/>
        <v>100</v>
      </c>
      <c r="AF1049" s="9">
        <f t="shared" si="479"/>
        <v>16.388888888888886</v>
      </c>
      <c r="AG1049" s="9">
        <f t="shared" si="479"/>
        <v>-13.329629629629636</v>
      </c>
      <c r="AH1049" s="9">
        <f t="shared" si="479"/>
        <v>0</v>
      </c>
    </row>
    <row r="1050" spans="1:34">
      <c r="A1050" s="5">
        <f t="shared" si="471"/>
        <v>766</v>
      </c>
      <c r="B1050" s="5">
        <f t="shared" si="472"/>
        <v>49</v>
      </c>
      <c r="C1050" s="5">
        <f t="shared" si="473"/>
        <v>33.452380952380949</v>
      </c>
      <c r="D1050" s="5">
        <f t="shared" si="474"/>
        <v>-7.3904761904761926</v>
      </c>
      <c r="E1050" s="5">
        <f t="shared" si="475"/>
        <v>0</v>
      </c>
      <c r="F1050" s="5">
        <f t="shared" si="476"/>
        <v>10.427272727272722</v>
      </c>
      <c r="G1050" s="5">
        <f t="shared" si="477"/>
        <v>44.072727272727263</v>
      </c>
      <c r="H1050" s="5">
        <f t="shared" si="478"/>
        <v>100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9">
        <f>'Match Score and Team Input'!G50</f>
        <v>766</v>
      </c>
      <c r="AB1050" s="9">
        <v>49</v>
      </c>
      <c r="AC1050" s="9">
        <f t="shared" si="479"/>
        <v>33.452380952380949</v>
      </c>
      <c r="AD1050" s="9">
        <f t="shared" si="479"/>
        <v>-7.3904761904761926</v>
      </c>
      <c r="AE1050" s="9">
        <f t="shared" si="479"/>
        <v>0</v>
      </c>
      <c r="AF1050" s="9">
        <f t="shared" si="479"/>
        <v>10.427272727272722</v>
      </c>
      <c r="AG1050" s="9">
        <f t="shared" si="479"/>
        <v>44.072727272727263</v>
      </c>
      <c r="AH1050" s="9">
        <f t="shared" si="479"/>
        <v>100</v>
      </c>
    </row>
    <row r="1051" spans="1:34">
      <c r="A1051" s="5">
        <f t="shared" si="471"/>
        <v>4967</v>
      </c>
      <c r="B1051" s="5">
        <f t="shared" si="472"/>
        <v>50</v>
      </c>
      <c r="C1051" s="5">
        <f t="shared" si="473"/>
        <v>-20.188888888888883</v>
      </c>
      <c r="D1051" s="5">
        <f t="shared" si="474"/>
        <v>-73.714814814814815</v>
      </c>
      <c r="E1051" s="5">
        <f t="shared" si="475"/>
        <v>40</v>
      </c>
      <c r="F1051" s="5">
        <f t="shared" si="476"/>
        <v>5.414285714285711</v>
      </c>
      <c r="G1051" s="5">
        <f t="shared" si="477"/>
        <v>-35.571428571428569</v>
      </c>
      <c r="H1051" s="5">
        <f t="shared" si="478"/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9">
        <f>'Match Score and Team Input'!G51</f>
        <v>4967</v>
      </c>
      <c r="AB1051" s="9">
        <v>50</v>
      </c>
      <c r="AC1051" s="9">
        <f t="shared" si="479"/>
        <v>-20.188888888888883</v>
      </c>
      <c r="AD1051" s="9">
        <f t="shared" si="479"/>
        <v>-73.714814814814815</v>
      </c>
      <c r="AE1051" s="9">
        <f t="shared" si="479"/>
        <v>40</v>
      </c>
      <c r="AF1051" s="9">
        <f t="shared" si="479"/>
        <v>5.414285714285711</v>
      </c>
      <c r="AG1051" s="9">
        <f t="shared" si="479"/>
        <v>-35.571428571428569</v>
      </c>
      <c r="AH1051" s="9">
        <f t="shared" si="479"/>
        <v>0</v>
      </c>
    </row>
    <row r="1052" spans="1:34">
      <c r="A1052" s="5">
        <f t="shared" si="471"/>
        <v>2177</v>
      </c>
      <c r="B1052" s="5">
        <f t="shared" si="472"/>
        <v>51</v>
      </c>
      <c r="C1052" s="5">
        <f t="shared" si="473"/>
        <v>-3.3333333333333286</v>
      </c>
      <c r="D1052" s="5">
        <f t="shared" si="474"/>
        <v>4.5555555555555571</v>
      </c>
      <c r="E1052" s="5">
        <f t="shared" si="475"/>
        <v>0</v>
      </c>
      <c r="F1052" s="5">
        <f t="shared" si="476"/>
        <v>-15.566666666666663</v>
      </c>
      <c r="G1052" s="5">
        <f t="shared" si="477"/>
        <v>12.700000000000003</v>
      </c>
      <c r="H1052" s="5">
        <f t="shared" si="478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9">
        <f>'Match Score and Team Input'!G52</f>
        <v>2177</v>
      </c>
      <c r="AB1052" s="9">
        <v>51</v>
      </c>
      <c r="AC1052" s="9">
        <f t="shared" ref="AC1052:AH1061" si="480">AC852</f>
        <v>-3.3333333333333286</v>
      </c>
      <c r="AD1052" s="9">
        <f t="shared" si="480"/>
        <v>4.5555555555555571</v>
      </c>
      <c r="AE1052" s="9">
        <f t="shared" si="480"/>
        <v>0</v>
      </c>
      <c r="AF1052" s="9">
        <f t="shared" si="480"/>
        <v>-15.566666666666663</v>
      </c>
      <c r="AG1052" s="9">
        <f t="shared" si="480"/>
        <v>12.700000000000003</v>
      </c>
      <c r="AH1052" s="9">
        <f t="shared" si="480"/>
        <v>0</v>
      </c>
    </row>
    <row r="1053" spans="1:34">
      <c r="A1053" s="5">
        <f t="shared" si="471"/>
        <v>5145</v>
      </c>
      <c r="B1053" s="5">
        <f t="shared" si="472"/>
        <v>52</v>
      </c>
      <c r="C1053" s="5">
        <f t="shared" si="473"/>
        <v>-19.083333333333343</v>
      </c>
      <c r="D1053" s="5">
        <f t="shared" si="474"/>
        <v>-21.120370370370367</v>
      </c>
      <c r="E1053" s="5">
        <f t="shared" si="475"/>
        <v>0</v>
      </c>
      <c r="F1053" s="5">
        <f t="shared" si="476"/>
        <v>-14.546880570409982</v>
      </c>
      <c r="G1053" s="5">
        <f t="shared" si="477"/>
        <v>46.393226381461659</v>
      </c>
      <c r="H1053" s="5">
        <f t="shared" si="478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9">
        <f>'Match Score and Team Input'!G53</f>
        <v>5145</v>
      </c>
      <c r="AB1053" s="9">
        <v>52</v>
      </c>
      <c r="AC1053" s="9">
        <f t="shared" si="480"/>
        <v>-19.083333333333343</v>
      </c>
      <c r="AD1053" s="9">
        <f t="shared" si="480"/>
        <v>-21.120370370370367</v>
      </c>
      <c r="AE1053" s="9">
        <f t="shared" si="480"/>
        <v>0</v>
      </c>
      <c r="AF1053" s="9">
        <f t="shared" si="480"/>
        <v>-14.546880570409982</v>
      </c>
      <c r="AG1053" s="9">
        <f t="shared" si="480"/>
        <v>46.393226381461659</v>
      </c>
      <c r="AH1053" s="9">
        <f t="shared" si="480"/>
        <v>0</v>
      </c>
    </row>
    <row r="1054" spans="1:34">
      <c r="A1054" s="5">
        <f t="shared" si="471"/>
        <v>4982</v>
      </c>
      <c r="B1054" s="5">
        <f t="shared" si="472"/>
        <v>53</v>
      </c>
      <c r="C1054" s="5">
        <f t="shared" si="473"/>
        <v>-1.3611111111111143</v>
      </c>
      <c r="D1054" s="5">
        <f t="shared" si="474"/>
        <v>15.577777777777769</v>
      </c>
      <c r="E1054" s="5">
        <f t="shared" si="475"/>
        <v>0</v>
      </c>
      <c r="F1054" s="5">
        <f t="shared" si="476"/>
        <v>-3.7416666666666671</v>
      </c>
      <c r="G1054" s="5">
        <f t="shared" si="477"/>
        <v>-61.783333333333346</v>
      </c>
      <c r="H1054" s="5">
        <f t="shared" si="478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9">
        <f>'Match Score and Team Input'!G54</f>
        <v>4982</v>
      </c>
      <c r="AB1054" s="9">
        <v>53</v>
      </c>
      <c r="AC1054" s="9">
        <f t="shared" si="480"/>
        <v>-1.3611111111111143</v>
      </c>
      <c r="AD1054" s="9">
        <f t="shared" si="480"/>
        <v>15.577777777777769</v>
      </c>
      <c r="AE1054" s="9">
        <f t="shared" si="480"/>
        <v>0</v>
      </c>
      <c r="AF1054" s="9">
        <f t="shared" si="480"/>
        <v>-3.7416666666666671</v>
      </c>
      <c r="AG1054" s="9">
        <f t="shared" si="480"/>
        <v>-61.783333333333346</v>
      </c>
      <c r="AH1054" s="9">
        <f t="shared" si="480"/>
        <v>0</v>
      </c>
    </row>
    <row r="1055" spans="1:34">
      <c r="A1055" s="5">
        <f t="shared" si="471"/>
        <v>5148</v>
      </c>
      <c r="B1055" s="5">
        <f t="shared" si="472"/>
        <v>54</v>
      </c>
      <c r="C1055" s="5">
        <f t="shared" si="473"/>
        <v>-3.4666666666666686</v>
      </c>
      <c r="D1055" s="5">
        <f t="shared" si="474"/>
        <v>10.666666666666671</v>
      </c>
      <c r="E1055" s="5">
        <f t="shared" si="475"/>
        <v>70</v>
      </c>
      <c r="F1055" s="5">
        <f t="shared" si="476"/>
        <v>-8.5820512820512818</v>
      </c>
      <c r="G1055" s="5">
        <f t="shared" si="477"/>
        <v>41.15384615384616</v>
      </c>
      <c r="H1055" s="5">
        <f t="shared" si="478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9">
        <f>'Match Score and Team Input'!G55</f>
        <v>5148</v>
      </c>
      <c r="AB1055" s="9">
        <v>54</v>
      </c>
      <c r="AC1055" s="9">
        <f t="shared" si="480"/>
        <v>-3.4666666666666686</v>
      </c>
      <c r="AD1055" s="9">
        <f t="shared" si="480"/>
        <v>10.666666666666671</v>
      </c>
      <c r="AE1055" s="9">
        <f t="shared" si="480"/>
        <v>70</v>
      </c>
      <c r="AF1055" s="9">
        <f t="shared" si="480"/>
        <v>-8.5820512820512818</v>
      </c>
      <c r="AG1055" s="9">
        <f t="shared" si="480"/>
        <v>41.15384615384616</v>
      </c>
      <c r="AH1055" s="9">
        <f t="shared" si="480"/>
        <v>0</v>
      </c>
    </row>
    <row r="1056" spans="1:34">
      <c r="A1056" s="5">
        <f t="shared" si="471"/>
        <v>148</v>
      </c>
      <c r="B1056" s="5">
        <f t="shared" si="472"/>
        <v>55</v>
      </c>
      <c r="C1056" s="5">
        <f t="shared" si="473"/>
        <v>-19.11349206349206</v>
      </c>
      <c r="D1056" s="5">
        <f t="shared" si="474"/>
        <v>-43.276984126984118</v>
      </c>
      <c r="E1056" s="5">
        <f t="shared" si="475"/>
        <v>50</v>
      </c>
      <c r="F1056" s="5">
        <f t="shared" si="476"/>
        <v>1.5333333333333314</v>
      </c>
      <c r="G1056" s="5">
        <f t="shared" si="477"/>
        <v>52.8</v>
      </c>
      <c r="H1056" s="5">
        <f t="shared" si="478"/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9">
        <f>'Match Score and Team Input'!G56</f>
        <v>148</v>
      </c>
      <c r="AB1056" s="9">
        <v>55</v>
      </c>
      <c r="AC1056" s="9">
        <f t="shared" si="480"/>
        <v>-19.11349206349206</v>
      </c>
      <c r="AD1056" s="9">
        <f t="shared" si="480"/>
        <v>-43.276984126984118</v>
      </c>
      <c r="AE1056" s="9">
        <f t="shared" si="480"/>
        <v>50</v>
      </c>
      <c r="AF1056" s="9">
        <f t="shared" si="480"/>
        <v>1.5333333333333314</v>
      </c>
      <c r="AG1056" s="9">
        <f t="shared" si="480"/>
        <v>52.8</v>
      </c>
      <c r="AH1056" s="9">
        <f t="shared" si="480"/>
        <v>0</v>
      </c>
    </row>
    <row r="1057" spans="1:34">
      <c r="A1057" s="5">
        <f t="shared" si="471"/>
        <v>1108</v>
      </c>
      <c r="B1057" s="5">
        <f t="shared" si="472"/>
        <v>56</v>
      </c>
      <c r="C1057" s="5">
        <f t="shared" si="473"/>
        <v>21.61904761904762</v>
      </c>
      <c r="D1057" s="5">
        <f t="shared" si="474"/>
        <v>-36.047619047619037</v>
      </c>
      <c r="E1057" s="5">
        <f t="shared" si="475"/>
        <v>90</v>
      </c>
      <c r="F1057" s="5">
        <f t="shared" si="476"/>
        <v>14.327450980392157</v>
      </c>
      <c r="G1057" s="5">
        <f t="shared" si="477"/>
        <v>6.6921568627450938</v>
      </c>
      <c r="H1057" s="5">
        <f t="shared" si="478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9">
        <f>'Match Score and Team Input'!G57</f>
        <v>1108</v>
      </c>
      <c r="AB1057" s="9">
        <v>56</v>
      </c>
      <c r="AC1057" s="9">
        <f t="shared" si="480"/>
        <v>21.61904761904762</v>
      </c>
      <c r="AD1057" s="9">
        <f t="shared" si="480"/>
        <v>-36.047619047619037</v>
      </c>
      <c r="AE1057" s="9">
        <f t="shared" si="480"/>
        <v>90</v>
      </c>
      <c r="AF1057" s="9">
        <f t="shared" si="480"/>
        <v>14.327450980392157</v>
      </c>
      <c r="AG1057" s="9">
        <f t="shared" si="480"/>
        <v>6.6921568627450938</v>
      </c>
      <c r="AH1057" s="9">
        <f t="shared" si="480"/>
        <v>0</v>
      </c>
    </row>
    <row r="1058" spans="1:34">
      <c r="A1058" s="5">
        <f t="shared" si="471"/>
        <v>5137</v>
      </c>
      <c r="B1058" s="5">
        <f t="shared" si="472"/>
        <v>57</v>
      </c>
      <c r="C1058" s="5">
        <f t="shared" si="473"/>
        <v>19.600000000000001</v>
      </c>
      <c r="D1058" s="5">
        <f t="shared" si="474"/>
        <v>6.9925925925925867</v>
      </c>
      <c r="E1058" s="5">
        <f t="shared" si="475"/>
        <v>120</v>
      </c>
      <c r="F1058" s="5">
        <f t="shared" si="476"/>
        <v>16.333333333333336</v>
      </c>
      <c r="G1058" s="5">
        <f t="shared" si="477"/>
        <v>24.833333333333329</v>
      </c>
      <c r="H1058" s="5">
        <f t="shared" si="478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9">
        <f>'Match Score and Team Input'!G58</f>
        <v>5137</v>
      </c>
      <c r="AB1058" s="9">
        <v>57</v>
      </c>
      <c r="AC1058" s="9">
        <f t="shared" si="480"/>
        <v>19.600000000000001</v>
      </c>
      <c r="AD1058" s="9">
        <f t="shared" si="480"/>
        <v>6.9925925925925867</v>
      </c>
      <c r="AE1058" s="9">
        <f t="shared" si="480"/>
        <v>120</v>
      </c>
      <c r="AF1058" s="9">
        <f t="shared" si="480"/>
        <v>16.333333333333336</v>
      </c>
      <c r="AG1058" s="9">
        <f t="shared" si="480"/>
        <v>24.833333333333329</v>
      </c>
      <c r="AH1058" s="9">
        <f t="shared" si="480"/>
        <v>0</v>
      </c>
    </row>
    <row r="1059" spans="1:34">
      <c r="A1059" s="5">
        <f t="shared" si="471"/>
        <v>862</v>
      </c>
      <c r="B1059" s="5">
        <f t="shared" si="472"/>
        <v>58</v>
      </c>
      <c r="C1059" s="5">
        <f t="shared" si="473"/>
        <v>-1.6666666666666714</v>
      </c>
      <c r="D1059" s="5">
        <f t="shared" si="474"/>
        <v>-60.620370370370367</v>
      </c>
      <c r="E1059" s="5">
        <f t="shared" si="475"/>
        <v>0</v>
      </c>
      <c r="F1059" s="5">
        <f t="shared" si="476"/>
        <v>-8.7333333333333343</v>
      </c>
      <c r="G1059" s="5">
        <f t="shared" si="477"/>
        <v>22</v>
      </c>
      <c r="H1059" s="5">
        <f t="shared" si="478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9">
        <f>'Match Score and Team Input'!G59</f>
        <v>862</v>
      </c>
      <c r="AB1059" s="9">
        <v>58</v>
      </c>
      <c r="AC1059" s="9">
        <f t="shared" si="480"/>
        <v>-1.6666666666666714</v>
      </c>
      <c r="AD1059" s="9">
        <f t="shared" si="480"/>
        <v>-60.620370370370367</v>
      </c>
      <c r="AE1059" s="9">
        <f t="shared" si="480"/>
        <v>0</v>
      </c>
      <c r="AF1059" s="9">
        <f t="shared" si="480"/>
        <v>-8.7333333333333343</v>
      </c>
      <c r="AG1059" s="9">
        <f t="shared" si="480"/>
        <v>22</v>
      </c>
      <c r="AH1059" s="9">
        <f t="shared" si="480"/>
        <v>0</v>
      </c>
    </row>
    <row r="1060" spans="1:34">
      <c r="A1060" s="5">
        <f t="shared" si="471"/>
        <v>4945</v>
      </c>
      <c r="B1060" s="5">
        <f t="shared" si="472"/>
        <v>59</v>
      </c>
      <c r="C1060" s="5">
        <f t="shared" si="473"/>
        <v>-18.499999999999993</v>
      </c>
      <c r="D1060" s="5">
        <f t="shared" si="474"/>
        <v>-80.677777777777763</v>
      </c>
      <c r="E1060" s="5">
        <f t="shared" si="475"/>
        <v>0</v>
      </c>
      <c r="F1060" s="5">
        <f t="shared" si="476"/>
        <v>14.833333333333336</v>
      </c>
      <c r="G1060" s="5">
        <f t="shared" si="477"/>
        <v>67.588888888888889</v>
      </c>
      <c r="H1060" s="5">
        <f t="shared" si="478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9">
        <f>'Match Score and Team Input'!G60</f>
        <v>4945</v>
      </c>
      <c r="AB1060" s="9">
        <v>59</v>
      </c>
      <c r="AC1060" s="9">
        <f t="shared" si="480"/>
        <v>-18.499999999999993</v>
      </c>
      <c r="AD1060" s="9">
        <f t="shared" si="480"/>
        <v>-80.677777777777763</v>
      </c>
      <c r="AE1060" s="9">
        <f t="shared" si="480"/>
        <v>0</v>
      </c>
      <c r="AF1060" s="9">
        <f t="shared" si="480"/>
        <v>14.833333333333336</v>
      </c>
      <c r="AG1060" s="9">
        <f t="shared" si="480"/>
        <v>67.588888888888889</v>
      </c>
      <c r="AH1060" s="9">
        <f t="shared" si="480"/>
        <v>0</v>
      </c>
    </row>
    <row r="1061" spans="1:34">
      <c r="A1061" s="5">
        <f t="shared" si="471"/>
        <v>4967</v>
      </c>
      <c r="B1061" s="5">
        <f t="shared" si="472"/>
        <v>60</v>
      </c>
      <c r="C1061" s="5">
        <f t="shared" si="473"/>
        <v>-11.452941176470588</v>
      </c>
      <c r="D1061" s="5">
        <f t="shared" si="474"/>
        <v>1.3568627450980273</v>
      </c>
      <c r="E1061" s="5">
        <f t="shared" si="475"/>
        <v>50</v>
      </c>
      <c r="F1061" s="5">
        <f t="shared" si="476"/>
        <v>-27.43333333333333</v>
      </c>
      <c r="G1061" s="5">
        <f t="shared" si="477"/>
        <v>-11.799999999999997</v>
      </c>
      <c r="H1061" s="5">
        <f t="shared" si="478"/>
        <v>20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9">
        <f>'Match Score and Team Input'!G61</f>
        <v>4967</v>
      </c>
      <c r="AB1061" s="9">
        <v>60</v>
      </c>
      <c r="AC1061" s="9">
        <f t="shared" si="480"/>
        <v>-11.452941176470588</v>
      </c>
      <c r="AD1061" s="9">
        <f t="shared" si="480"/>
        <v>1.3568627450980273</v>
      </c>
      <c r="AE1061" s="9">
        <f t="shared" si="480"/>
        <v>50</v>
      </c>
      <c r="AF1061" s="9">
        <f t="shared" si="480"/>
        <v>-27.43333333333333</v>
      </c>
      <c r="AG1061" s="9">
        <f t="shared" si="480"/>
        <v>-11.799999999999997</v>
      </c>
      <c r="AH1061" s="9">
        <f t="shared" si="480"/>
        <v>20</v>
      </c>
    </row>
    <row r="1062" spans="1:34">
      <c r="A1062" s="5">
        <f t="shared" si="471"/>
        <v>3008</v>
      </c>
      <c r="B1062" s="5">
        <f t="shared" si="472"/>
        <v>61</v>
      </c>
      <c r="C1062" s="5">
        <f t="shared" si="473"/>
        <v>-17.888888888888886</v>
      </c>
      <c r="D1062" s="5">
        <f t="shared" si="474"/>
        <v>-14.311111111111117</v>
      </c>
      <c r="E1062" s="5">
        <f t="shared" si="475"/>
        <v>0</v>
      </c>
      <c r="F1062" s="5">
        <f t="shared" si="476"/>
        <v>-6.9939393939393923</v>
      </c>
      <c r="G1062" s="5">
        <f t="shared" si="477"/>
        <v>4.7316498316498325</v>
      </c>
      <c r="H1062" s="5">
        <f t="shared" si="478"/>
        <v>50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9">
        <f>'Match Score and Team Input'!G62</f>
        <v>3008</v>
      </c>
      <c r="AB1062" s="9">
        <v>61</v>
      </c>
      <c r="AC1062" s="9">
        <f t="shared" ref="AC1062:AH1071" si="481">AC862</f>
        <v>-17.888888888888886</v>
      </c>
      <c r="AD1062" s="9">
        <f t="shared" si="481"/>
        <v>-14.311111111111117</v>
      </c>
      <c r="AE1062" s="9">
        <f t="shared" si="481"/>
        <v>0</v>
      </c>
      <c r="AF1062" s="9">
        <f t="shared" si="481"/>
        <v>-6.9939393939393923</v>
      </c>
      <c r="AG1062" s="9">
        <f t="shared" si="481"/>
        <v>4.7316498316498325</v>
      </c>
      <c r="AH1062" s="9">
        <f t="shared" si="481"/>
        <v>50</v>
      </c>
    </row>
    <row r="1063" spans="1:34">
      <c r="A1063" s="5">
        <f t="shared" si="471"/>
        <v>3098</v>
      </c>
      <c r="B1063" s="5">
        <f t="shared" si="472"/>
        <v>62</v>
      </c>
      <c r="C1063" s="5">
        <f t="shared" si="473"/>
        <v>-18.560606060606062</v>
      </c>
      <c r="D1063" s="5">
        <f t="shared" si="474"/>
        <v>-50.146969696969705</v>
      </c>
      <c r="E1063" s="5">
        <f t="shared" si="475"/>
        <v>20</v>
      </c>
      <c r="F1063" s="5">
        <f t="shared" si="476"/>
        <v>3.9148148148148181</v>
      </c>
      <c r="G1063" s="5">
        <f t="shared" si="477"/>
        <v>65.7</v>
      </c>
      <c r="H1063" s="5">
        <f t="shared" si="478"/>
        <v>20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9">
        <f>'Match Score and Team Input'!G63</f>
        <v>3098</v>
      </c>
      <c r="AB1063" s="9">
        <v>62</v>
      </c>
      <c r="AC1063" s="9">
        <f t="shared" si="481"/>
        <v>-18.560606060606062</v>
      </c>
      <c r="AD1063" s="9">
        <f t="shared" si="481"/>
        <v>-50.146969696969705</v>
      </c>
      <c r="AE1063" s="9">
        <f t="shared" si="481"/>
        <v>20</v>
      </c>
      <c r="AF1063" s="9">
        <f t="shared" si="481"/>
        <v>3.9148148148148181</v>
      </c>
      <c r="AG1063" s="9">
        <f t="shared" si="481"/>
        <v>65.7</v>
      </c>
      <c r="AH1063" s="9">
        <f t="shared" si="481"/>
        <v>20</v>
      </c>
    </row>
    <row r="1064" spans="1:34">
      <c r="A1064" s="5">
        <f t="shared" si="471"/>
        <v>126</v>
      </c>
      <c r="B1064" s="5">
        <f t="shared" si="472"/>
        <v>63</v>
      </c>
      <c r="C1064" s="5">
        <f t="shared" si="473"/>
        <v>-11.844444444444449</v>
      </c>
      <c r="D1064" s="5">
        <f t="shared" si="474"/>
        <v>0.40555555555556566</v>
      </c>
      <c r="E1064" s="5">
        <f t="shared" si="475"/>
        <v>0</v>
      </c>
      <c r="F1064" s="5">
        <f t="shared" si="476"/>
        <v>-4.37777777777778</v>
      </c>
      <c r="G1064" s="5">
        <f t="shared" si="477"/>
        <v>2.8111111111111029</v>
      </c>
      <c r="H1064" s="5">
        <f t="shared" si="478"/>
        <v>50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9">
        <f>'Match Score and Team Input'!G64</f>
        <v>126</v>
      </c>
      <c r="AB1064" s="9">
        <v>63</v>
      </c>
      <c r="AC1064" s="9">
        <f t="shared" si="481"/>
        <v>-11.844444444444449</v>
      </c>
      <c r="AD1064" s="9">
        <f t="shared" si="481"/>
        <v>0.40555555555556566</v>
      </c>
      <c r="AE1064" s="9">
        <f t="shared" si="481"/>
        <v>0</v>
      </c>
      <c r="AF1064" s="9">
        <f t="shared" si="481"/>
        <v>-4.37777777777778</v>
      </c>
      <c r="AG1064" s="9">
        <f t="shared" si="481"/>
        <v>2.8111111111111029</v>
      </c>
      <c r="AH1064" s="9">
        <f t="shared" si="481"/>
        <v>50</v>
      </c>
    </row>
    <row r="1065" spans="1:34">
      <c r="A1065" s="5">
        <f t="shared" si="471"/>
        <v>2665</v>
      </c>
      <c r="B1065" s="5">
        <f t="shared" si="472"/>
        <v>64</v>
      </c>
      <c r="C1065" s="5">
        <f t="shared" si="473"/>
        <v>-1.2794871794871838</v>
      </c>
      <c r="D1065" s="5">
        <f t="shared" si="474"/>
        <v>16.305128205128199</v>
      </c>
      <c r="E1065" s="5">
        <f t="shared" si="475"/>
        <v>0</v>
      </c>
      <c r="F1065" s="5">
        <f t="shared" si="476"/>
        <v>-10.048677248677251</v>
      </c>
      <c r="G1065" s="5">
        <f t="shared" si="477"/>
        <v>-15.029629629629625</v>
      </c>
      <c r="H1065" s="5">
        <f t="shared" si="478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9">
        <f>'Match Score and Team Input'!G65</f>
        <v>2665</v>
      </c>
      <c r="AB1065" s="9">
        <v>64</v>
      </c>
      <c r="AC1065" s="9">
        <f t="shared" si="481"/>
        <v>-1.2794871794871838</v>
      </c>
      <c r="AD1065" s="9">
        <f t="shared" si="481"/>
        <v>16.305128205128199</v>
      </c>
      <c r="AE1065" s="9">
        <f t="shared" si="481"/>
        <v>0</v>
      </c>
      <c r="AF1065" s="9">
        <f t="shared" si="481"/>
        <v>-10.048677248677251</v>
      </c>
      <c r="AG1065" s="9">
        <f t="shared" si="481"/>
        <v>-15.029629629629625</v>
      </c>
      <c r="AH1065" s="9">
        <f t="shared" si="481"/>
        <v>0</v>
      </c>
    </row>
    <row r="1066" spans="1:34">
      <c r="A1066" s="5">
        <f t="shared" si="471"/>
        <v>2481</v>
      </c>
      <c r="B1066" s="5">
        <f t="shared" si="472"/>
        <v>65</v>
      </c>
      <c r="C1066" s="5">
        <f t="shared" si="473"/>
        <v>-18.438746438746442</v>
      </c>
      <c r="D1066" s="5">
        <f t="shared" si="474"/>
        <v>24.150142450142454</v>
      </c>
      <c r="E1066" s="5">
        <f t="shared" si="475"/>
        <v>100</v>
      </c>
      <c r="F1066" s="5">
        <f t="shared" si="476"/>
        <v>3.4264550264550238</v>
      </c>
      <c r="G1066" s="5">
        <f t="shared" si="477"/>
        <v>33.724338624338628</v>
      </c>
      <c r="H1066" s="5">
        <f t="shared" si="478"/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9">
        <f>'Match Score and Team Input'!G66</f>
        <v>2481</v>
      </c>
      <c r="AB1066" s="9">
        <v>65</v>
      </c>
      <c r="AC1066" s="9">
        <f t="shared" si="481"/>
        <v>-18.438746438746442</v>
      </c>
      <c r="AD1066" s="9">
        <f t="shared" si="481"/>
        <v>24.150142450142454</v>
      </c>
      <c r="AE1066" s="9">
        <f t="shared" si="481"/>
        <v>100</v>
      </c>
      <c r="AF1066" s="9">
        <f t="shared" si="481"/>
        <v>3.4264550264550238</v>
      </c>
      <c r="AG1066" s="9">
        <f t="shared" si="481"/>
        <v>33.724338624338628</v>
      </c>
      <c r="AH1066" s="9">
        <f t="shared" si="481"/>
        <v>0</v>
      </c>
    </row>
    <row r="1067" spans="1:34">
      <c r="A1067" s="5">
        <f t="shared" si="471"/>
        <v>2974</v>
      </c>
      <c r="B1067" s="5">
        <f t="shared" si="472"/>
        <v>66</v>
      </c>
      <c r="C1067" s="5">
        <f t="shared" si="473"/>
        <v>14.503703703703707</v>
      </c>
      <c r="D1067" s="5">
        <f t="shared" si="474"/>
        <v>-50.155555555555566</v>
      </c>
      <c r="E1067" s="5">
        <f t="shared" si="475"/>
        <v>0</v>
      </c>
      <c r="F1067" s="5">
        <f t="shared" si="476"/>
        <v>-14.407264957264957</v>
      </c>
      <c r="G1067" s="5">
        <f t="shared" si="477"/>
        <v>3.5162393162393073</v>
      </c>
      <c r="H1067" s="5">
        <f t="shared" si="478"/>
        <v>20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9">
        <f>'Match Score and Team Input'!G67</f>
        <v>2974</v>
      </c>
      <c r="AB1067" s="9">
        <v>66</v>
      </c>
      <c r="AC1067" s="9">
        <f t="shared" si="481"/>
        <v>14.503703703703707</v>
      </c>
      <c r="AD1067" s="9">
        <f t="shared" si="481"/>
        <v>-50.155555555555566</v>
      </c>
      <c r="AE1067" s="9">
        <f t="shared" si="481"/>
        <v>0</v>
      </c>
      <c r="AF1067" s="9">
        <f t="shared" si="481"/>
        <v>-14.407264957264957</v>
      </c>
      <c r="AG1067" s="9">
        <f t="shared" si="481"/>
        <v>3.5162393162393073</v>
      </c>
      <c r="AH1067" s="9">
        <f t="shared" si="481"/>
        <v>20</v>
      </c>
    </row>
    <row r="1068" spans="1:34">
      <c r="A1068" s="5">
        <f t="shared" si="471"/>
        <v>766</v>
      </c>
      <c r="B1068" s="5">
        <f t="shared" si="472"/>
        <v>67</v>
      </c>
      <c r="C1068" s="5">
        <f t="shared" si="473"/>
        <v>-14.452380952380956</v>
      </c>
      <c r="D1068" s="5">
        <f t="shared" si="474"/>
        <v>-25.704761904761909</v>
      </c>
      <c r="E1068" s="5">
        <f t="shared" si="475"/>
        <v>0</v>
      </c>
      <c r="F1068" s="5">
        <f t="shared" si="476"/>
        <v>-18.972222222222221</v>
      </c>
      <c r="G1068" s="5">
        <f t="shared" si="477"/>
        <v>32.318518518518516</v>
      </c>
      <c r="H1068" s="5">
        <f t="shared" si="478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9">
        <f>'Match Score and Team Input'!G68</f>
        <v>766</v>
      </c>
      <c r="AB1068" s="9">
        <v>67</v>
      </c>
      <c r="AC1068" s="9">
        <f t="shared" si="481"/>
        <v>-14.452380952380956</v>
      </c>
      <c r="AD1068" s="9">
        <f t="shared" si="481"/>
        <v>-25.704761904761909</v>
      </c>
      <c r="AE1068" s="9">
        <f t="shared" si="481"/>
        <v>0</v>
      </c>
      <c r="AF1068" s="9">
        <f t="shared" si="481"/>
        <v>-18.972222222222221</v>
      </c>
      <c r="AG1068" s="9">
        <f t="shared" si="481"/>
        <v>32.318518518518516</v>
      </c>
      <c r="AH1068" s="9">
        <f t="shared" si="481"/>
        <v>0</v>
      </c>
    </row>
    <row r="1069" spans="1:34">
      <c r="A1069" s="5">
        <f t="shared" si="471"/>
        <v>771</v>
      </c>
      <c r="B1069" s="5">
        <f t="shared" si="472"/>
        <v>68</v>
      </c>
      <c r="C1069" s="5">
        <f t="shared" si="473"/>
        <v>-7.3666666666666742</v>
      </c>
      <c r="D1069" s="5">
        <f t="shared" si="474"/>
        <v>19.766666666666666</v>
      </c>
      <c r="E1069" s="5">
        <f t="shared" si="475"/>
        <v>0</v>
      </c>
      <c r="F1069" s="5">
        <f t="shared" si="476"/>
        <v>-15.168091168091166</v>
      </c>
      <c r="G1069" s="5">
        <f t="shared" si="477"/>
        <v>-63.670370370370364</v>
      </c>
      <c r="H1069" s="5">
        <f t="shared" si="478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9">
        <f>'Match Score and Team Input'!G69</f>
        <v>771</v>
      </c>
      <c r="AB1069" s="9">
        <v>68</v>
      </c>
      <c r="AC1069" s="9">
        <f t="shared" si="481"/>
        <v>-7.3666666666666742</v>
      </c>
      <c r="AD1069" s="9">
        <f t="shared" si="481"/>
        <v>19.766666666666666</v>
      </c>
      <c r="AE1069" s="9">
        <f t="shared" si="481"/>
        <v>0</v>
      </c>
      <c r="AF1069" s="9">
        <f t="shared" si="481"/>
        <v>-15.168091168091166</v>
      </c>
      <c r="AG1069" s="9">
        <f t="shared" si="481"/>
        <v>-63.670370370370364</v>
      </c>
      <c r="AH1069" s="9">
        <f t="shared" si="481"/>
        <v>0</v>
      </c>
    </row>
    <row r="1070" spans="1:34">
      <c r="A1070" s="5">
        <f t="shared" si="471"/>
        <v>4917</v>
      </c>
      <c r="B1070" s="5">
        <f t="shared" si="472"/>
        <v>69</v>
      </c>
      <c r="C1070" s="5">
        <f t="shared" si="473"/>
        <v>16.36666666666666</v>
      </c>
      <c r="D1070" s="5">
        <f t="shared" si="474"/>
        <v>-23.5</v>
      </c>
      <c r="E1070" s="5">
        <f t="shared" si="475"/>
        <v>0</v>
      </c>
      <c r="F1070" s="5">
        <f t="shared" si="476"/>
        <v>-4.6333333333333329</v>
      </c>
      <c r="G1070" s="5">
        <f t="shared" si="477"/>
        <v>49.533333333333331</v>
      </c>
      <c r="H1070" s="5">
        <f t="shared" si="478"/>
        <v>0</v>
      </c>
      <c r="AA1070" s="9">
        <f>'Match Score and Team Input'!G70</f>
        <v>4917</v>
      </c>
      <c r="AB1070" s="9">
        <v>69</v>
      </c>
      <c r="AC1070" s="9">
        <f t="shared" si="481"/>
        <v>16.36666666666666</v>
      </c>
      <c r="AD1070" s="9">
        <f t="shared" si="481"/>
        <v>-23.5</v>
      </c>
      <c r="AE1070" s="9">
        <f t="shared" si="481"/>
        <v>0</v>
      </c>
      <c r="AF1070" s="9">
        <f t="shared" si="481"/>
        <v>-4.6333333333333329</v>
      </c>
      <c r="AG1070" s="9">
        <f t="shared" si="481"/>
        <v>49.533333333333331</v>
      </c>
      <c r="AH1070" s="9">
        <f t="shared" si="481"/>
        <v>0</v>
      </c>
    </row>
    <row r="1071" spans="1:34">
      <c r="A1071" s="5">
        <f t="shared" si="471"/>
        <v>353</v>
      </c>
      <c r="B1071" s="5">
        <f t="shared" si="472"/>
        <v>70</v>
      </c>
      <c r="C1071" s="5">
        <f t="shared" si="473"/>
        <v>-14.100000000000001</v>
      </c>
      <c r="D1071" s="5">
        <f t="shared" si="474"/>
        <v>-5.6363636363636402</v>
      </c>
      <c r="E1071" s="5">
        <f t="shared" si="475"/>
        <v>0</v>
      </c>
      <c r="F1071" s="5">
        <f t="shared" si="476"/>
        <v>13.866666666666674</v>
      </c>
      <c r="G1071" s="5">
        <f t="shared" si="477"/>
        <v>25.828205128205127</v>
      </c>
      <c r="H1071" s="5">
        <f t="shared" si="478"/>
        <v>0</v>
      </c>
      <c r="AA1071" s="9">
        <f>'Match Score and Team Input'!G71</f>
        <v>353</v>
      </c>
      <c r="AB1071" s="9">
        <v>70</v>
      </c>
      <c r="AC1071" s="9">
        <f t="shared" si="481"/>
        <v>-14.100000000000001</v>
      </c>
      <c r="AD1071" s="9">
        <f t="shared" si="481"/>
        <v>-5.6363636363636402</v>
      </c>
      <c r="AE1071" s="9">
        <f t="shared" si="481"/>
        <v>0</v>
      </c>
      <c r="AF1071" s="9">
        <f t="shared" si="481"/>
        <v>13.866666666666674</v>
      </c>
      <c r="AG1071" s="9">
        <f t="shared" si="481"/>
        <v>25.828205128205127</v>
      </c>
      <c r="AH1071" s="9">
        <f t="shared" si="481"/>
        <v>0</v>
      </c>
    </row>
    <row r="1072" spans="1:34">
      <c r="A1072" s="5">
        <f t="shared" si="471"/>
        <v>5320</v>
      </c>
      <c r="B1072" s="5">
        <f t="shared" si="472"/>
        <v>71</v>
      </c>
      <c r="C1072" s="5">
        <f t="shared" si="473"/>
        <v>15.725000000000001</v>
      </c>
      <c r="D1072" s="5">
        <f t="shared" si="474"/>
        <v>-20.816666666666663</v>
      </c>
      <c r="E1072" s="5">
        <f t="shared" si="475"/>
        <v>0</v>
      </c>
      <c r="F1072" s="5">
        <f t="shared" si="476"/>
        <v>-14.285714285714285</v>
      </c>
      <c r="G1072" s="5">
        <f t="shared" si="477"/>
        <v>18.517460317460319</v>
      </c>
      <c r="H1072" s="5">
        <f t="shared" si="478"/>
        <v>50</v>
      </c>
      <c r="AA1072" s="9">
        <f>'Match Score and Team Input'!G72</f>
        <v>5320</v>
      </c>
      <c r="AB1072" s="9">
        <v>71</v>
      </c>
      <c r="AC1072" s="9">
        <f t="shared" ref="AC1072:AH1081" si="482">AC872</f>
        <v>15.725000000000001</v>
      </c>
      <c r="AD1072" s="9">
        <f t="shared" si="482"/>
        <v>-20.816666666666663</v>
      </c>
      <c r="AE1072" s="9">
        <f t="shared" si="482"/>
        <v>0</v>
      </c>
      <c r="AF1072" s="9">
        <f t="shared" si="482"/>
        <v>-14.285714285714285</v>
      </c>
      <c r="AG1072" s="9">
        <f t="shared" si="482"/>
        <v>18.517460317460319</v>
      </c>
      <c r="AH1072" s="9">
        <f t="shared" si="482"/>
        <v>50</v>
      </c>
    </row>
    <row r="1073" spans="1:34">
      <c r="A1073" s="5">
        <f t="shared" si="471"/>
        <v>4176</v>
      </c>
      <c r="B1073" s="5">
        <f t="shared" si="472"/>
        <v>72</v>
      </c>
      <c r="C1073" s="5">
        <f t="shared" si="473"/>
        <v>12.166666666666664</v>
      </c>
      <c r="D1073" s="5">
        <f t="shared" si="474"/>
        <v>27.766666666666666</v>
      </c>
      <c r="E1073" s="5">
        <f t="shared" si="475"/>
        <v>0</v>
      </c>
      <c r="F1073" s="5">
        <f t="shared" si="476"/>
        <v>-2.3968253968253919</v>
      </c>
      <c r="G1073" s="5">
        <f t="shared" si="477"/>
        <v>7.6203703703703667</v>
      </c>
      <c r="H1073" s="5">
        <f t="shared" si="478"/>
        <v>0</v>
      </c>
      <c r="AA1073" s="9">
        <f>'Match Score and Team Input'!G73</f>
        <v>4176</v>
      </c>
      <c r="AB1073" s="9">
        <v>72</v>
      </c>
      <c r="AC1073" s="9">
        <f t="shared" si="482"/>
        <v>12.166666666666664</v>
      </c>
      <c r="AD1073" s="9">
        <f t="shared" si="482"/>
        <v>27.766666666666666</v>
      </c>
      <c r="AE1073" s="9">
        <f t="shared" si="482"/>
        <v>0</v>
      </c>
      <c r="AF1073" s="9">
        <f t="shared" si="482"/>
        <v>-2.3968253968253919</v>
      </c>
      <c r="AG1073" s="9">
        <f t="shared" si="482"/>
        <v>7.6203703703703667</v>
      </c>
      <c r="AH1073" s="9">
        <f t="shared" si="482"/>
        <v>0</v>
      </c>
    </row>
    <row r="1074" spans="1:34">
      <c r="A1074" s="5">
        <f t="shared" si="471"/>
        <v>4719</v>
      </c>
      <c r="B1074" s="5">
        <f t="shared" si="472"/>
        <v>73</v>
      </c>
      <c r="C1074" s="5">
        <f t="shared" si="473"/>
        <v>20.833333333333336</v>
      </c>
      <c r="D1074" s="5">
        <f t="shared" si="474"/>
        <v>-22.466666666666669</v>
      </c>
      <c r="E1074" s="5">
        <f t="shared" si="475"/>
        <v>0</v>
      </c>
      <c r="F1074" s="5">
        <f t="shared" si="476"/>
        <v>-7.6296296296296333</v>
      </c>
      <c r="G1074" s="5">
        <f t="shared" si="477"/>
        <v>-2.8888888888888857</v>
      </c>
      <c r="H1074" s="5">
        <f t="shared" si="478"/>
        <v>0</v>
      </c>
      <c r="AA1074" s="9">
        <f>'Match Score and Team Input'!G74</f>
        <v>4719</v>
      </c>
      <c r="AB1074" s="9">
        <v>73</v>
      </c>
      <c r="AC1074" s="9">
        <f t="shared" si="482"/>
        <v>20.833333333333336</v>
      </c>
      <c r="AD1074" s="9">
        <f t="shared" si="482"/>
        <v>-22.466666666666669</v>
      </c>
      <c r="AE1074" s="9">
        <f t="shared" si="482"/>
        <v>0</v>
      </c>
      <c r="AF1074" s="9">
        <f t="shared" si="482"/>
        <v>-7.6296296296296333</v>
      </c>
      <c r="AG1074" s="9">
        <f t="shared" si="482"/>
        <v>-2.8888888888888857</v>
      </c>
      <c r="AH1074" s="9">
        <f t="shared" si="482"/>
        <v>0</v>
      </c>
    </row>
    <row r="1075" spans="1:34">
      <c r="A1075" s="5">
        <f t="shared" si="471"/>
        <v>3316</v>
      </c>
      <c r="B1075" s="5">
        <f t="shared" si="472"/>
        <v>74</v>
      </c>
      <c r="C1075" s="5">
        <f t="shared" si="473"/>
        <v>-22.748717948717953</v>
      </c>
      <c r="D1075" s="5">
        <f t="shared" si="474"/>
        <v>43.553846153846152</v>
      </c>
      <c r="E1075" s="5">
        <f t="shared" si="475"/>
        <v>0</v>
      </c>
      <c r="F1075" s="5">
        <f t="shared" si="476"/>
        <v>-11.633333333333333</v>
      </c>
      <c r="G1075" s="5">
        <f t="shared" si="477"/>
        <v>-35.333333333333343</v>
      </c>
      <c r="H1075" s="5">
        <f t="shared" si="478"/>
        <v>0</v>
      </c>
      <c r="AA1075" s="9">
        <f>'Match Score and Team Input'!G75</f>
        <v>3316</v>
      </c>
      <c r="AB1075" s="9">
        <v>74</v>
      </c>
      <c r="AC1075" s="9">
        <f t="shared" si="482"/>
        <v>-22.748717948717953</v>
      </c>
      <c r="AD1075" s="9">
        <f t="shared" si="482"/>
        <v>43.553846153846152</v>
      </c>
      <c r="AE1075" s="9">
        <f t="shared" si="482"/>
        <v>0</v>
      </c>
      <c r="AF1075" s="9">
        <f t="shared" si="482"/>
        <v>-11.633333333333333</v>
      </c>
      <c r="AG1075" s="9">
        <f t="shared" si="482"/>
        <v>-35.333333333333343</v>
      </c>
      <c r="AH1075" s="9">
        <f t="shared" si="482"/>
        <v>0</v>
      </c>
    </row>
    <row r="1076" spans="1:34">
      <c r="A1076" s="5">
        <f t="shared" si="471"/>
        <v>4940</v>
      </c>
      <c r="B1076" s="5">
        <f t="shared" si="472"/>
        <v>75</v>
      </c>
      <c r="C1076" s="5">
        <f t="shared" si="473"/>
        <v>16.466666666666669</v>
      </c>
      <c r="D1076" s="5">
        <f t="shared" si="474"/>
        <v>45.599999999999994</v>
      </c>
      <c r="E1076" s="5">
        <f t="shared" si="475"/>
        <v>50</v>
      </c>
      <c r="F1076" s="5">
        <f t="shared" si="476"/>
        <v>-20.661111111111111</v>
      </c>
      <c r="G1076" s="5">
        <f t="shared" si="477"/>
        <v>-24.900000000000006</v>
      </c>
      <c r="H1076" s="5">
        <f t="shared" si="478"/>
        <v>20</v>
      </c>
      <c r="AA1076" s="9">
        <f>'Match Score and Team Input'!G76</f>
        <v>4940</v>
      </c>
      <c r="AB1076" s="9">
        <v>75</v>
      </c>
      <c r="AC1076" s="9">
        <f t="shared" si="482"/>
        <v>16.466666666666669</v>
      </c>
      <c r="AD1076" s="9">
        <f t="shared" si="482"/>
        <v>45.599999999999994</v>
      </c>
      <c r="AE1076" s="9">
        <f t="shared" si="482"/>
        <v>50</v>
      </c>
      <c r="AF1076" s="9">
        <f t="shared" si="482"/>
        <v>-20.661111111111111</v>
      </c>
      <c r="AG1076" s="9">
        <f t="shared" si="482"/>
        <v>-24.900000000000006</v>
      </c>
      <c r="AH1076" s="9">
        <f t="shared" si="482"/>
        <v>20</v>
      </c>
    </row>
    <row r="1077" spans="1:34">
      <c r="A1077" s="5">
        <f t="shared" si="471"/>
        <v>4967</v>
      </c>
      <c r="B1077" s="5">
        <f t="shared" si="472"/>
        <v>76</v>
      </c>
      <c r="C1077" s="5">
        <f t="shared" si="473"/>
        <v>-1.0666666666666629</v>
      </c>
      <c r="D1077" s="5">
        <f t="shared" si="474"/>
        <v>-7.7333333333333485</v>
      </c>
      <c r="E1077" s="5">
        <f t="shared" si="475"/>
        <v>20</v>
      </c>
      <c r="F1077" s="5">
        <f t="shared" si="476"/>
        <v>9.3000000000000043</v>
      </c>
      <c r="G1077" s="5">
        <f t="shared" si="477"/>
        <v>7.61666666666666</v>
      </c>
      <c r="H1077" s="5">
        <f t="shared" si="478"/>
        <v>0</v>
      </c>
      <c r="AA1077" s="9">
        <f>'Match Score and Team Input'!G77</f>
        <v>4967</v>
      </c>
      <c r="AB1077" s="9">
        <v>76</v>
      </c>
      <c r="AC1077" s="9">
        <f t="shared" si="482"/>
        <v>-1.0666666666666629</v>
      </c>
      <c r="AD1077" s="9">
        <f t="shared" si="482"/>
        <v>-7.7333333333333485</v>
      </c>
      <c r="AE1077" s="9">
        <f t="shared" si="482"/>
        <v>20</v>
      </c>
      <c r="AF1077" s="9">
        <f t="shared" si="482"/>
        <v>9.3000000000000043</v>
      </c>
      <c r="AG1077" s="9">
        <f t="shared" si="482"/>
        <v>7.61666666666666</v>
      </c>
      <c r="AH1077" s="9">
        <f t="shared" si="482"/>
        <v>0</v>
      </c>
    </row>
    <row r="1078" spans="1:34">
      <c r="A1078" s="5">
        <f t="shared" si="471"/>
        <v>188</v>
      </c>
      <c r="B1078" s="5">
        <f t="shared" si="472"/>
        <v>77</v>
      </c>
      <c r="C1078" s="5">
        <f t="shared" si="473"/>
        <v>-6.5449735449735442</v>
      </c>
      <c r="D1078" s="5">
        <f t="shared" si="474"/>
        <v>-39.675132275132285</v>
      </c>
      <c r="E1078" s="5">
        <f t="shared" si="475"/>
        <v>0</v>
      </c>
      <c r="F1078" s="5">
        <f t="shared" si="476"/>
        <v>-2.9444444444444429</v>
      </c>
      <c r="G1078" s="5">
        <f t="shared" si="477"/>
        <v>-67.694444444444443</v>
      </c>
      <c r="H1078" s="5">
        <f t="shared" si="478"/>
        <v>0</v>
      </c>
      <c r="AA1078" s="9">
        <f>'Match Score and Team Input'!G78</f>
        <v>188</v>
      </c>
      <c r="AB1078" s="9">
        <v>77</v>
      </c>
      <c r="AC1078" s="9">
        <f t="shared" si="482"/>
        <v>-6.5449735449735442</v>
      </c>
      <c r="AD1078" s="9">
        <f t="shared" si="482"/>
        <v>-39.675132275132285</v>
      </c>
      <c r="AE1078" s="9">
        <f t="shared" si="482"/>
        <v>0</v>
      </c>
      <c r="AF1078" s="9">
        <f t="shared" si="482"/>
        <v>-2.9444444444444429</v>
      </c>
      <c r="AG1078" s="9">
        <f t="shared" si="482"/>
        <v>-67.694444444444443</v>
      </c>
      <c r="AH1078" s="9">
        <f t="shared" si="482"/>
        <v>0</v>
      </c>
    </row>
    <row r="1079" spans="1:34">
      <c r="A1079" s="5">
        <f t="shared" si="471"/>
        <v>1153</v>
      </c>
      <c r="B1079" s="5">
        <f t="shared" si="472"/>
        <v>78</v>
      </c>
      <c r="C1079" s="5">
        <f t="shared" si="473"/>
        <v>-19.946623093681922</v>
      </c>
      <c r="D1079" s="5">
        <f t="shared" si="474"/>
        <v>-22.774509803921575</v>
      </c>
      <c r="E1079" s="5">
        <f t="shared" si="475"/>
        <v>0</v>
      </c>
      <c r="F1079" s="5">
        <f t="shared" si="476"/>
        <v>-8.2629629629629591</v>
      </c>
      <c r="G1079" s="5">
        <f t="shared" si="477"/>
        <v>6.7185185185185219</v>
      </c>
      <c r="H1079" s="5">
        <f t="shared" si="478"/>
        <v>0</v>
      </c>
      <c r="AA1079" s="9">
        <f>'Match Score and Team Input'!G79</f>
        <v>1153</v>
      </c>
      <c r="AB1079" s="9">
        <v>78</v>
      </c>
      <c r="AC1079" s="9">
        <f t="shared" si="482"/>
        <v>-19.946623093681922</v>
      </c>
      <c r="AD1079" s="9">
        <f t="shared" si="482"/>
        <v>-22.774509803921575</v>
      </c>
      <c r="AE1079" s="9">
        <f t="shared" si="482"/>
        <v>0</v>
      </c>
      <c r="AF1079" s="9">
        <f t="shared" si="482"/>
        <v>-8.2629629629629591</v>
      </c>
      <c r="AG1079" s="9">
        <f t="shared" si="482"/>
        <v>6.7185185185185219</v>
      </c>
      <c r="AH1079" s="9">
        <f t="shared" si="482"/>
        <v>0</v>
      </c>
    </row>
    <row r="1080" spans="1:34">
      <c r="A1080" s="5">
        <f t="shared" si="471"/>
        <v>771</v>
      </c>
      <c r="B1080" s="5">
        <f t="shared" si="472"/>
        <v>79</v>
      </c>
      <c r="C1080" s="5">
        <f t="shared" si="473"/>
        <v>7.2333333333333343</v>
      </c>
      <c r="D1080" s="5">
        <f t="shared" si="474"/>
        <v>0.93333333333333712</v>
      </c>
      <c r="E1080" s="5">
        <f t="shared" si="475"/>
        <v>0</v>
      </c>
      <c r="F1080" s="5">
        <f t="shared" si="476"/>
        <v>6.1342383107088949</v>
      </c>
      <c r="G1080" s="5">
        <f t="shared" si="477"/>
        <v>-67.119490531255252</v>
      </c>
      <c r="H1080" s="5">
        <f t="shared" si="478"/>
        <v>0</v>
      </c>
      <c r="AA1080" s="9">
        <f>'Match Score and Team Input'!G80</f>
        <v>771</v>
      </c>
      <c r="AB1080" s="9">
        <v>79</v>
      </c>
      <c r="AC1080" s="9">
        <f t="shared" si="482"/>
        <v>7.2333333333333343</v>
      </c>
      <c r="AD1080" s="9">
        <f t="shared" si="482"/>
        <v>0.93333333333333712</v>
      </c>
      <c r="AE1080" s="9">
        <f t="shared" si="482"/>
        <v>0</v>
      </c>
      <c r="AF1080" s="9">
        <f t="shared" si="482"/>
        <v>6.1342383107088949</v>
      </c>
      <c r="AG1080" s="9">
        <f t="shared" si="482"/>
        <v>-67.119490531255252</v>
      </c>
      <c r="AH1080" s="9">
        <f t="shared" si="482"/>
        <v>0</v>
      </c>
    </row>
    <row r="1081" spans="1:34">
      <c r="A1081" s="5">
        <f t="shared" si="471"/>
        <v>365</v>
      </c>
      <c r="B1081" s="5">
        <f t="shared" si="472"/>
        <v>80</v>
      </c>
      <c r="C1081" s="5">
        <f t="shared" si="473"/>
        <v>17</v>
      </c>
      <c r="D1081" s="5">
        <f t="shared" si="474"/>
        <v>39.800000000000011</v>
      </c>
      <c r="E1081" s="5">
        <f t="shared" si="475"/>
        <v>0</v>
      </c>
      <c r="F1081" s="5">
        <f t="shared" si="476"/>
        <v>-1.158974358974362</v>
      </c>
      <c r="G1081" s="5">
        <f t="shared" si="477"/>
        <v>-18.441025641025647</v>
      </c>
      <c r="H1081" s="5">
        <f t="shared" si="478"/>
        <v>0</v>
      </c>
      <c r="AA1081" s="9">
        <f>'Match Score and Team Input'!G81</f>
        <v>365</v>
      </c>
      <c r="AB1081" s="9">
        <v>80</v>
      </c>
      <c r="AC1081" s="9">
        <f t="shared" si="482"/>
        <v>17</v>
      </c>
      <c r="AD1081" s="9">
        <f t="shared" si="482"/>
        <v>39.800000000000011</v>
      </c>
      <c r="AE1081" s="9">
        <f t="shared" si="482"/>
        <v>0</v>
      </c>
      <c r="AF1081" s="9">
        <f t="shared" si="482"/>
        <v>-1.158974358974362</v>
      </c>
      <c r="AG1081" s="9">
        <f t="shared" si="482"/>
        <v>-18.441025641025647</v>
      </c>
      <c r="AH1081" s="9">
        <f t="shared" si="482"/>
        <v>0</v>
      </c>
    </row>
    <row r="1082" spans="1:34">
      <c r="A1082" s="5">
        <f t="shared" si="471"/>
        <v>3138</v>
      </c>
      <c r="B1082" s="5">
        <f t="shared" si="472"/>
        <v>81</v>
      </c>
      <c r="C1082" s="5">
        <f t="shared" si="473"/>
        <v>-2.7272727272727195</v>
      </c>
      <c r="D1082" s="5">
        <f t="shared" si="474"/>
        <v>-4.2969696969697111</v>
      </c>
      <c r="E1082" s="5">
        <f t="shared" si="475"/>
        <v>50</v>
      </c>
      <c r="F1082" s="5">
        <f t="shared" si="476"/>
        <v>-19.013468013468014</v>
      </c>
      <c r="G1082" s="5">
        <f t="shared" si="477"/>
        <v>42.791245791245785</v>
      </c>
      <c r="H1082" s="5">
        <f t="shared" si="478"/>
        <v>0</v>
      </c>
      <c r="AA1082" s="9">
        <f>'Match Score and Team Input'!G82</f>
        <v>3138</v>
      </c>
      <c r="AB1082" s="9">
        <v>81</v>
      </c>
      <c r="AC1082" s="9">
        <f t="shared" ref="AC1082:AH1091" si="483">AC882</f>
        <v>-2.7272727272727195</v>
      </c>
      <c r="AD1082" s="9">
        <f t="shared" si="483"/>
        <v>-4.2969696969697111</v>
      </c>
      <c r="AE1082" s="9">
        <f t="shared" si="483"/>
        <v>50</v>
      </c>
      <c r="AF1082" s="9">
        <f t="shared" si="483"/>
        <v>-19.013468013468014</v>
      </c>
      <c r="AG1082" s="9">
        <f t="shared" si="483"/>
        <v>42.791245791245785</v>
      </c>
      <c r="AH1082" s="9">
        <f t="shared" si="483"/>
        <v>0</v>
      </c>
    </row>
    <row r="1083" spans="1:34">
      <c r="A1083" s="5">
        <f t="shared" si="471"/>
        <v>337</v>
      </c>
      <c r="B1083" s="5">
        <f t="shared" si="472"/>
        <v>82</v>
      </c>
      <c r="C1083" s="5">
        <f t="shared" si="473"/>
        <v>-1.0999999999999943</v>
      </c>
      <c r="D1083" s="5">
        <f t="shared" si="474"/>
        <v>8.1000000000000085</v>
      </c>
      <c r="E1083" s="5">
        <f t="shared" si="475"/>
        <v>0</v>
      </c>
      <c r="F1083" s="5">
        <f t="shared" si="476"/>
        <v>-10.861111111111114</v>
      </c>
      <c r="G1083" s="5">
        <f t="shared" si="477"/>
        <v>-86.544017094017079</v>
      </c>
      <c r="H1083" s="5">
        <f t="shared" si="478"/>
        <v>0</v>
      </c>
      <c r="AA1083" s="9">
        <f>'Match Score and Team Input'!G83</f>
        <v>337</v>
      </c>
      <c r="AB1083" s="9">
        <v>82</v>
      </c>
      <c r="AC1083" s="9">
        <f t="shared" si="483"/>
        <v>-1.0999999999999943</v>
      </c>
      <c r="AD1083" s="9">
        <f t="shared" si="483"/>
        <v>8.1000000000000085</v>
      </c>
      <c r="AE1083" s="9">
        <f t="shared" si="483"/>
        <v>0</v>
      </c>
      <c r="AF1083" s="9">
        <f t="shared" si="483"/>
        <v>-10.861111111111114</v>
      </c>
      <c r="AG1083" s="9">
        <f t="shared" si="483"/>
        <v>-86.544017094017079</v>
      </c>
      <c r="AH1083" s="9">
        <f t="shared" si="483"/>
        <v>0</v>
      </c>
    </row>
    <row r="1084" spans="1:34">
      <c r="A1084" s="5">
        <f t="shared" si="471"/>
        <v>225</v>
      </c>
      <c r="B1084" s="5">
        <f t="shared" si="472"/>
        <v>83</v>
      </c>
      <c r="C1084" s="5">
        <f t="shared" si="473"/>
        <v>-0.68650793650793673</v>
      </c>
      <c r="D1084" s="5">
        <f t="shared" si="474"/>
        <v>-36.657142857142858</v>
      </c>
      <c r="E1084" s="5">
        <f t="shared" si="475"/>
        <v>0</v>
      </c>
      <c r="F1084" s="5">
        <f t="shared" si="476"/>
        <v>-18.566666666666663</v>
      </c>
      <c r="G1084" s="5">
        <f t="shared" si="477"/>
        <v>-32.099999999999994</v>
      </c>
      <c r="H1084" s="5">
        <f t="shared" si="478"/>
        <v>0</v>
      </c>
      <c r="AA1084" s="9">
        <f>'Match Score and Team Input'!G84</f>
        <v>225</v>
      </c>
      <c r="AB1084" s="9">
        <v>83</v>
      </c>
      <c r="AC1084" s="9">
        <f t="shared" si="483"/>
        <v>-0.68650793650793673</v>
      </c>
      <c r="AD1084" s="9">
        <f t="shared" si="483"/>
        <v>-36.657142857142858</v>
      </c>
      <c r="AE1084" s="9">
        <f t="shared" si="483"/>
        <v>0</v>
      </c>
      <c r="AF1084" s="9">
        <f t="shared" si="483"/>
        <v>-18.566666666666663</v>
      </c>
      <c r="AG1084" s="9">
        <f t="shared" si="483"/>
        <v>-32.099999999999994</v>
      </c>
      <c r="AH1084" s="9">
        <f t="shared" si="483"/>
        <v>0</v>
      </c>
    </row>
    <row r="1085" spans="1:34">
      <c r="A1085" s="5">
        <f t="shared" si="471"/>
        <v>1756</v>
      </c>
      <c r="B1085" s="5">
        <f t="shared" si="472"/>
        <v>84</v>
      </c>
      <c r="C1085" s="5">
        <f t="shared" si="473"/>
        <v>-17.060683760683759</v>
      </c>
      <c r="D1085" s="5">
        <f t="shared" si="474"/>
        <v>-9.9111111111111114</v>
      </c>
      <c r="E1085" s="5">
        <f t="shared" si="475"/>
        <v>0</v>
      </c>
      <c r="F1085" s="5">
        <f t="shared" si="476"/>
        <v>7.7407407407407334</v>
      </c>
      <c r="G1085" s="5">
        <f t="shared" si="477"/>
        <v>30.048148148148144</v>
      </c>
      <c r="H1085" s="5">
        <f t="shared" si="478"/>
        <v>0</v>
      </c>
      <c r="AA1085" s="9">
        <f>'Match Score and Team Input'!G85</f>
        <v>1756</v>
      </c>
      <c r="AB1085" s="9">
        <v>84</v>
      </c>
      <c r="AC1085" s="9">
        <f t="shared" si="483"/>
        <v>-17.060683760683759</v>
      </c>
      <c r="AD1085" s="9">
        <f t="shared" si="483"/>
        <v>-9.9111111111111114</v>
      </c>
      <c r="AE1085" s="9">
        <f t="shared" si="483"/>
        <v>0</v>
      </c>
      <c r="AF1085" s="9">
        <f t="shared" si="483"/>
        <v>7.7407407407407334</v>
      </c>
      <c r="AG1085" s="9">
        <f t="shared" si="483"/>
        <v>30.048148148148144</v>
      </c>
      <c r="AH1085" s="9">
        <f t="shared" si="483"/>
        <v>0</v>
      </c>
    </row>
    <row r="1086" spans="1:34">
      <c r="A1086" s="5">
        <f t="shared" si="471"/>
        <v>2135</v>
      </c>
      <c r="B1086" s="5">
        <f t="shared" si="472"/>
        <v>85</v>
      </c>
      <c r="C1086" s="5">
        <f t="shared" si="473"/>
        <v>29.166666666666664</v>
      </c>
      <c r="D1086" s="5">
        <f t="shared" si="474"/>
        <v>42.5</v>
      </c>
      <c r="E1086" s="5">
        <f t="shared" si="475"/>
        <v>20</v>
      </c>
      <c r="F1086" s="5">
        <f t="shared" si="476"/>
        <v>0.60000000000000142</v>
      </c>
      <c r="G1086" s="5">
        <f t="shared" si="477"/>
        <v>4.9333333333333371</v>
      </c>
      <c r="H1086" s="5">
        <f t="shared" si="478"/>
        <v>0</v>
      </c>
      <c r="AA1086" s="9">
        <f>'Match Score and Team Input'!G86</f>
        <v>2135</v>
      </c>
      <c r="AB1086" s="9">
        <v>85</v>
      </c>
      <c r="AC1086" s="9">
        <f t="shared" si="483"/>
        <v>29.166666666666664</v>
      </c>
      <c r="AD1086" s="9">
        <f t="shared" si="483"/>
        <v>42.5</v>
      </c>
      <c r="AE1086" s="9">
        <f t="shared" si="483"/>
        <v>20</v>
      </c>
      <c r="AF1086" s="9">
        <f t="shared" si="483"/>
        <v>0.60000000000000142</v>
      </c>
      <c r="AG1086" s="9">
        <f t="shared" si="483"/>
        <v>4.9333333333333371</v>
      </c>
      <c r="AH1086" s="9">
        <f t="shared" si="483"/>
        <v>0</v>
      </c>
    </row>
    <row r="1087" spans="1:34">
      <c r="A1087" s="5">
        <f t="shared" si="471"/>
        <v>558</v>
      </c>
      <c r="B1087" s="5">
        <f t="shared" si="472"/>
        <v>86</v>
      </c>
      <c r="C1087" s="5">
        <f t="shared" si="473"/>
        <v>16.819047619047616</v>
      </c>
      <c r="D1087" s="5">
        <f t="shared" si="474"/>
        <v>-4.047619047619051</v>
      </c>
      <c r="E1087" s="5">
        <f t="shared" si="475"/>
        <v>0</v>
      </c>
      <c r="F1087" s="5">
        <f t="shared" si="476"/>
        <v>13.166666666666664</v>
      </c>
      <c r="G1087" s="5">
        <f t="shared" si="477"/>
        <v>28.533333333333331</v>
      </c>
      <c r="H1087" s="5">
        <f t="shared" si="478"/>
        <v>20</v>
      </c>
      <c r="AA1087" s="9">
        <f>'Match Score and Team Input'!G87</f>
        <v>558</v>
      </c>
      <c r="AB1087" s="9">
        <v>86</v>
      </c>
      <c r="AC1087" s="9">
        <f t="shared" si="483"/>
        <v>16.819047619047616</v>
      </c>
      <c r="AD1087" s="9">
        <f t="shared" si="483"/>
        <v>-4.047619047619051</v>
      </c>
      <c r="AE1087" s="9">
        <f t="shared" si="483"/>
        <v>0</v>
      </c>
      <c r="AF1087" s="9">
        <f t="shared" si="483"/>
        <v>13.166666666666664</v>
      </c>
      <c r="AG1087" s="9">
        <f t="shared" si="483"/>
        <v>28.533333333333331</v>
      </c>
      <c r="AH1087" s="9">
        <f t="shared" si="483"/>
        <v>20</v>
      </c>
    </row>
    <row r="1088" spans="1:34">
      <c r="A1088" s="5">
        <f t="shared" si="471"/>
        <v>3683</v>
      </c>
      <c r="B1088" s="5">
        <f t="shared" si="472"/>
        <v>87</v>
      </c>
      <c r="C1088" s="5">
        <f t="shared" si="473"/>
        <v>-16.640598290598291</v>
      </c>
      <c r="D1088" s="5">
        <f t="shared" si="474"/>
        <v>10.982905982905976</v>
      </c>
      <c r="E1088" s="5">
        <f t="shared" si="475"/>
        <v>0</v>
      </c>
      <c r="F1088" s="5">
        <f t="shared" si="476"/>
        <v>2.0639589169000914</v>
      </c>
      <c r="G1088" s="5">
        <f t="shared" si="477"/>
        <v>-14.568160597572358</v>
      </c>
      <c r="H1088" s="5">
        <f t="shared" si="478"/>
        <v>0</v>
      </c>
      <c r="AA1088" s="9">
        <f>'Match Score and Team Input'!G88</f>
        <v>3683</v>
      </c>
      <c r="AB1088" s="9">
        <v>87</v>
      </c>
      <c r="AC1088" s="9">
        <f t="shared" si="483"/>
        <v>-16.640598290598291</v>
      </c>
      <c r="AD1088" s="9">
        <f t="shared" si="483"/>
        <v>10.982905982905976</v>
      </c>
      <c r="AE1088" s="9">
        <f t="shared" si="483"/>
        <v>0</v>
      </c>
      <c r="AF1088" s="9">
        <f t="shared" si="483"/>
        <v>2.0639589169000914</v>
      </c>
      <c r="AG1088" s="9">
        <f t="shared" si="483"/>
        <v>-14.568160597572358</v>
      </c>
      <c r="AH1088" s="9">
        <f t="shared" si="483"/>
        <v>0</v>
      </c>
    </row>
    <row r="1089" spans="1:34">
      <c r="A1089" s="5">
        <f t="shared" si="471"/>
        <v>365</v>
      </c>
      <c r="B1089" s="5">
        <f t="shared" si="472"/>
        <v>88</v>
      </c>
      <c r="C1089" s="5">
        <f t="shared" si="473"/>
        <v>-18.944444444444443</v>
      </c>
      <c r="D1089" s="5">
        <f t="shared" si="474"/>
        <v>-43.694444444444457</v>
      </c>
      <c r="E1089" s="5">
        <f t="shared" si="475"/>
        <v>0</v>
      </c>
      <c r="F1089" s="5">
        <f t="shared" si="476"/>
        <v>-6.0820512820512818</v>
      </c>
      <c r="G1089" s="5">
        <f t="shared" si="477"/>
        <v>-29.623931623931625</v>
      </c>
      <c r="H1089" s="5">
        <f t="shared" si="478"/>
        <v>0</v>
      </c>
      <c r="AA1089" s="9">
        <f>'Match Score and Team Input'!G89</f>
        <v>365</v>
      </c>
      <c r="AB1089" s="9">
        <v>88</v>
      </c>
      <c r="AC1089" s="9">
        <f t="shared" si="483"/>
        <v>-18.944444444444443</v>
      </c>
      <c r="AD1089" s="9">
        <f t="shared" si="483"/>
        <v>-43.694444444444457</v>
      </c>
      <c r="AE1089" s="9">
        <f t="shared" si="483"/>
        <v>0</v>
      </c>
      <c r="AF1089" s="9">
        <f t="shared" si="483"/>
        <v>-6.0820512820512818</v>
      </c>
      <c r="AG1089" s="9">
        <f t="shared" si="483"/>
        <v>-29.623931623931625</v>
      </c>
      <c r="AH1089" s="9">
        <f t="shared" si="483"/>
        <v>0</v>
      </c>
    </row>
    <row r="1090" spans="1:34">
      <c r="A1090" s="5">
        <f t="shared" si="471"/>
        <v>79</v>
      </c>
      <c r="B1090" s="5">
        <f t="shared" si="472"/>
        <v>89</v>
      </c>
      <c r="C1090" s="5">
        <f t="shared" si="473"/>
        <v>0.89999999999999858</v>
      </c>
      <c r="D1090" s="5">
        <f t="shared" si="474"/>
        <v>35.433333333333337</v>
      </c>
      <c r="E1090" s="5">
        <f t="shared" si="475"/>
        <v>0</v>
      </c>
      <c r="F1090" s="5">
        <f t="shared" si="476"/>
        <v>-6.5606060606060623</v>
      </c>
      <c r="G1090" s="5">
        <f t="shared" si="477"/>
        <v>-51.463636363636368</v>
      </c>
      <c r="H1090" s="5">
        <f t="shared" si="478"/>
        <v>0</v>
      </c>
      <c r="AA1090" s="9">
        <f>'Match Score and Team Input'!G90</f>
        <v>79</v>
      </c>
      <c r="AB1090" s="9">
        <v>89</v>
      </c>
      <c r="AC1090" s="9">
        <f t="shared" si="483"/>
        <v>0.89999999999999858</v>
      </c>
      <c r="AD1090" s="9">
        <f t="shared" si="483"/>
        <v>35.433333333333337</v>
      </c>
      <c r="AE1090" s="9">
        <f t="shared" si="483"/>
        <v>0</v>
      </c>
      <c r="AF1090" s="9">
        <f t="shared" si="483"/>
        <v>-6.5606060606060623</v>
      </c>
      <c r="AG1090" s="9">
        <f t="shared" si="483"/>
        <v>-51.463636363636368</v>
      </c>
      <c r="AH1090" s="9">
        <f t="shared" si="483"/>
        <v>0</v>
      </c>
    </row>
    <row r="1091" spans="1:34">
      <c r="A1091" s="5">
        <f t="shared" si="471"/>
        <v>5098</v>
      </c>
      <c r="B1091" s="5">
        <f t="shared" si="472"/>
        <v>90</v>
      </c>
      <c r="C1091" s="5">
        <f t="shared" si="473"/>
        <v>-21.786111111111111</v>
      </c>
      <c r="D1091" s="5">
        <f t="shared" si="474"/>
        <v>-7.4796296296296418</v>
      </c>
      <c r="E1091" s="5">
        <f t="shared" si="475"/>
        <v>0</v>
      </c>
      <c r="F1091" s="5">
        <f t="shared" si="476"/>
        <v>-4.7999999999999972</v>
      </c>
      <c r="G1091" s="5">
        <f t="shared" si="477"/>
        <v>-34.438461538461539</v>
      </c>
      <c r="H1091" s="5">
        <f t="shared" si="478"/>
        <v>50</v>
      </c>
      <c r="AA1091" s="9">
        <f>'Match Score and Team Input'!G91</f>
        <v>5098</v>
      </c>
      <c r="AB1091" s="9">
        <v>90</v>
      </c>
      <c r="AC1091" s="9">
        <f t="shared" si="483"/>
        <v>-21.786111111111111</v>
      </c>
      <c r="AD1091" s="9">
        <f t="shared" si="483"/>
        <v>-7.4796296296296418</v>
      </c>
      <c r="AE1091" s="9">
        <f t="shared" si="483"/>
        <v>0</v>
      </c>
      <c r="AF1091" s="9">
        <f t="shared" si="483"/>
        <v>-4.7999999999999972</v>
      </c>
      <c r="AG1091" s="9">
        <f t="shared" si="483"/>
        <v>-34.438461538461539</v>
      </c>
      <c r="AH1091" s="9">
        <f t="shared" si="483"/>
        <v>50</v>
      </c>
    </row>
    <row r="1092" spans="1:34">
      <c r="A1092" s="5">
        <f t="shared" si="471"/>
        <v>4536</v>
      </c>
      <c r="B1092" s="5">
        <f t="shared" si="472"/>
        <v>91</v>
      </c>
      <c r="C1092" s="5">
        <f t="shared" si="473"/>
        <v>-6.4907407407407405</v>
      </c>
      <c r="D1092" s="5">
        <f t="shared" si="474"/>
        <v>10.938888888888883</v>
      </c>
      <c r="E1092" s="5">
        <f t="shared" si="475"/>
        <v>0</v>
      </c>
      <c r="F1092" s="5">
        <f t="shared" si="476"/>
        <v>4</v>
      </c>
      <c r="G1092" s="5">
        <f t="shared" si="477"/>
        <v>0.13333333333332575</v>
      </c>
      <c r="H1092" s="5">
        <f t="shared" si="478"/>
        <v>0</v>
      </c>
      <c r="AA1092" s="9">
        <f>'Match Score and Team Input'!G92</f>
        <v>4536</v>
      </c>
      <c r="AB1092" s="9">
        <v>91</v>
      </c>
      <c r="AC1092" s="9">
        <f t="shared" ref="AC1092:AH1101" si="484">AC892</f>
        <v>-6.4907407407407405</v>
      </c>
      <c r="AD1092" s="9">
        <f t="shared" si="484"/>
        <v>10.938888888888883</v>
      </c>
      <c r="AE1092" s="9">
        <f t="shared" si="484"/>
        <v>0</v>
      </c>
      <c r="AF1092" s="9">
        <f t="shared" si="484"/>
        <v>4</v>
      </c>
      <c r="AG1092" s="9">
        <f t="shared" si="484"/>
        <v>0.13333333333332575</v>
      </c>
      <c r="AH1092" s="9">
        <f t="shared" si="484"/>
        <v>0</v>
      </c>
    </row>
    <row r="1093" spans="1:34">
      <c r="A1093" s="5">
        <f t="shared" si="471"/>
        <v>3360</v>
      </c>
      <c r="B1093" s="5">
        <f t="shared" si="472"/>
        <v>92</v>
      </c>
      <c r="C1093" s="5">
        <f t="shared" si="473"/>
        <v>14.903703703703705</v>
      </c>
      <c r="D1093" s="5">
        <f t="shared" si="474"/>
        <v>33.162962962962951</v>
      </c>
      <c r="E1093" s="5">
        <f t="shared" si="475"/>
        <v>0</v>
      </c>
      <c r="F1093" s="5">
        <f t="shared" si="476"/>
        <v>31.322222222222223</v>
      </c>
      <c r="G1093" s="5">
        <f t="shared" si="477"/>
        <v>9.0129629629629591</v>
      </c>
      <c r="H1093" s="5">
        <f t="shared" si="478"/>
        <v>0</v>
      </c>
      <c r="AA1093" s="9">
        <f>'Match Score and Team Input'!G93</f>
        <v>3360</v>
      </c>
      <c r="AB1093" s="9">
        <v>92</v>
      </c>
      <c r="AC1093" s="9">
        <f t="shared" si="484"/>
        <v>14.903703703703705</v>
      </c>
      <c r="AD1093" s="9">
        <f t="shared" si="484"/>
        <v>33.162962962962951</v>
      </c>
      <c r="AE1093" s="9">
        <f t="shared" si="484"/>
        <v>0</v>
      </c>
      <c r="AF1093" s="9">
        <f t="shared" si="484"/>
        <v>31.322222222222223</v>
      </c>
      <c r="AG1093" s="9">
        <f t="shared" si="484"/>
        <v>9.0129629629629591</v>
      </c>
      <c r="AH1093" s="9">
        <f t="shared" si="484"/>
        <v>0</v>
      </c>
    </row>
    <row r="1094" spans="1:34">
      <c r="A1094" s="5">
        <f t="shared" si="471"/>
        <v>3310</v>
      </c>
      <c r="B1094" s="5">
        <f t="shared" si="472"/>
        <v>93</v>
      </c>
      <c r="C1094" s="5">
        <f t="shared" si="473"/>
        <v>-1.5512820512820511</v>
      </c>
      <c r="D1094" s="5">
        <f t="shared" si="474"/>
        <v>48.187179487179492</v>
      </c>
      <c r="E1094" s="5">
        <f t="shared" si="475"/>
        <v>0</v>
      </c>
      <c r="F1094" s="5">
        <f t="shared" si="476"/>
        <v>-11.152941176470591</v>
      </c>
      <c r="G1094" s="5">
        <f t="shared" si="477"/>
        <v>-4.8264705882352956</v>
      </c>
      <c r="H1094" s="5">
        <f t="shared" si="478"/>
        <v>0</v>
      </c>
      <c r="AA1094" s="9">
        <f>'Match Score and Team Input'!G94</f>
        <v>3310</v>
      </c>
      <c r="AB1094" s="9">
        <v>93</v>
      </c>
      <c r="AC1094" s="9">
        <f t="shared" si="484"/>
        <v>-1.5512820512820511</v>
      </c>
      <c r="AD1094" s="9">
        <f t="shared" si="484"/>
        <v>48.187179487179492</v>
      </c>
      <c r="AE1094" s="9">
        <f t="shared" si="484"/>
        <v>0</v>
      </c>
      <c r="AF1094" s="9">
        <f t="shared" si="484"/>
        <v>-11.152941176470591</v>
      </c>
      <c r="AG1094" s="9">
        <f t="shared" si="484"/>
        <v>-4.8264705882352956</v>
      </c>
      <c r="AH1094" s="9">
        <f t="shared" si="484"/>
        <v>0</v>
      </c>
    </row>
    <row r="1095" spans="1:34">
      <c r="A1095" s="5">
        <f t="shared" si="471"/>
        <v>5148</v>
      </c>
      <c r="B1095" s="5">
        <f t="shared" si="472"/>
        <v>94</v>
      </c>
      <c r="C1095" s="5">
        <f t="shared" si="473"/>
        <v>2.0277777777777786</v>
      </c>
      <c r="D1095" s="5">
        <f t="shared" si="474"/>
        <v>1.3333333333333286</v>
      </c>
      <c r="E1095" s="5">
        <f t="shared" si="475"/>
        <v>0</v>
      </c>
      <c r="F1095" s="5">
        <f t="shared" si="476"/>
        <v>-0.8461538461538467</v>
      </c>
      <c r="G1095" s="5">
        <f t="shared" si="477"/>
        <v>6.4384615384615387</v>
      </c>
      <c r="H1095" s="5">
        <f t="shared" si="478"/>
        <v>0</v>
      </c>
      <c r="AA1095" s="9">
        <f>'Match Score and Team Input'!G95</f>
        <v>5148</v>
      </c>
      <c r="AB1095" s="9">
        <v>94</v>
      </c>
      <c r="AC1095" s="9">
        <f t="shared" si="484"/>
        <v>2.0277777777777786</v>
      </c>
      <c r="AD1095" s="9">
        <f t="shared" si="484"/>
        <v>1.3333333333333286</v>
      </c>
      <c r="AE1095" s="9">
        <f t="shared" si="484"/>
        <v>0</v>
      </c>
      <c r="AF1095" s="9">
        <f t="shared" si="484"/>
        <v>-0.8461538461538467</v>
      </c>
      <c r="AG1095" s="9">
        <f t="shared" si="484"/>
        <v>6.4384615384615387</v>
      </c>
      <c r="AH1095" s="9">
        <f t="shared" si="484"/>
        <v>0</v>
      </c>
    </row>
    <row r="1096" spans="1:34">
      <c r="A1096" s="5">
        <f t="shared" si="471"/>
        <v>3191</v>
      </c>
      <c r="B1096" s="5">
        <f t="shared" si="472"/>
        <v>95</v>
      </c>
      <c r="C1096" s="5">
        <f t="shared" si="473"/>
        <v>4.2666666666666657</v>
      </c>
      <c r="D1096" s="5">
        <f t="shared" si="474"/>
        <v>29.866666666666674</v>
      </c>
      <c r="E1096" s="5">
        <f t="shared" si="475"/>
        <v>0</v>
      </c>
      <c r="F1096" s="5">
        <f t="shared" si="476"/>
        <v>15.440740740740743</v>
      </c>
      <c r="G1096" s="5">
        <f t="shared" si="477"/>
        <v>-41.537037037037038</v>
      </c>
      <c r="H1096" s="5">
        <f t="shared" si="478"/>
        <v>0</v>
      </c>
      <c r="AA1096" s="9">
        <f>'Match Score and Team Input'!G96</f>
        <v>3191</v>
      </c>
      <c r="AB1096" s="9">
        <v>95</v>
      </c>
      <c r="AC1096" s="9">
        <f t="shared" si="484"/>
        <v>4.2666666666666657</v>
      </c>
      <c r="AD1096" s="9">
        <f t="shared" si="484"/>
        <v>29.866666666666674</v>
      </c>
      <c r="AE1096" s="9">
        <f t="shared" si="484"/>
        <v>0</v>
      </c>
      <c r="AF1096" s="9">
        <f t="shared" si="484"/>
        <v>15.440740740740743</v>
      </c>
      <c r="AG1096" s="9">
        <f t="shared" si="484"/>
        <v>-41.537037037037038</v>
      </c>
      <c r="AH1096" s="9">
        <f t="shared" si="484"/>
        <v>0</v>
      </c>
    </row>
    <row r="1097" spans="1:34">
      <c r="A1097" s="5">
        <f t="shared" si="471"/>
        <v>488</v>
      </c>
      <c r="B1097" s="5">
        <f t="shared" si="472"/>
        <v>96</v>
      </c>
      <c r="C1097" s="5">
        <f t="shared" si="473"/>
        <v>-15.90822510822511</v>
      </c>
      <c r="D1097" s="5">
        <f t="shared" si="474"/>
        <v>11.033766233766229</v>
      </c>
      <c r="E1097" s="5">
        <f t="shared" si="475"/>
        <v>0</v>
      </c>
      <c r="F1097" s="5">
        <f t="shared" si="476"/>
        <v>6.3809523809523796</v>
      </c>
      <c r="G1097" s="5">
        <f t="shared" si="477"/>
        <v>-21.433333333333337</v>
      </c>
      <c r="H1097" s="5">
        <f t="shared" si="478"/>
        <v>0</v>
      </c>
      <c r="AA1097" s="9">
        <f>'Match Score and Team Input'!G97</f>
        <v>488</v>
      </c>
      <c r="AB1097" s="9">
        <v>96</v>
      </c>
      <c r="AC1097" s="9">
        <f t="shared" si="484"/>
        <v>-15.90822510822511</v>
      </c>
      <c r="AD1097" s="9">
        <f t="shared" si="484"/>
        <v>11.033766233766229</v>
      </c>
      <c r="AE1097" s="9">
        <f t="shared" si="484"/>
        <v>0</v>
      </c>
      <c r="AF1097" s="9">
        <f t="shared" si="484"/>
        <v>6.3809523809523796</v>
      </c>
      <c r="AG1097" s="9">
        <f t="shared" si="484"/>
        <v>-21.433333333333337</v>
      </c>
      <c r="AH1097" s="9">
        <f t="shared" si="484"/>
        <v>0</v>
      </c>
    </row>
    <row r="1098" spans="1:34">
      <c r="A1098" s="5">
        <f t="shared" si="471"/>
        <v>1683</v>
      </c>
      <c r="B1098" s="5">
        <f t="shared" si="472"/>
        <v>97</v>
      </c>
      <c r="C1098" s="5">
        <f t="shared" si="473"/>
        <v>34.900000000000006</v>
      </c>
      <c r="D1098" s="5">
        <f t="shared" si="474"/>
        <v>15.933333333333337</v>
      </c>
      <c r="E1098" s="5">
        <f t="shared" si="475"/>
        <v>0</v>
      </c>
      <c r="F1098" s="5">
        <f t="shared" si="476"/>
        <v>16.200000000000003</v>
      </c>
      <c r="G1098" s="5">
        <f t="shared" si="477"/>
        <v>-36.133333333333326</v>
      </c>
      <c r="H1098" s="5">
        <f t="shared" si="478"/>
        <v>0</v>
      </c>
      <c r="AA1098" s="9">
        <f>'Match Score and Team Input'!G98</f>
        <v>1683</v>
      </c>
      <c r="AB1098" s="9">
        <v>97</v>
      </c>
      <c r="AC1098" s="9">
        <f t="shared" si="484"/>
        <v>34.900000000000006</v>
      </c>
      <c r="AD1098" s="9">
        <f t="shared" si="484"/>
        <v>15.933333333333337</v>
      </c>
      <c r="AE1098" s="9">
        <f t="shared" si="484"/>
        <v>0</v>
      </c>
      <c r="AF1098" s="9">
        <f t="shared" si="484"/>
        <v>16.200000000000003</v>
      </c>
      <c r="AG1098" s="9">
        <f t="shared" si="484"/>
        <v>-36.133333333333326</v>
      </c>
      <c r="AH1098" s="9">
        <f t="shared" si="484"/>
        <v>0</v>
      </c>
    </row>
    <row r="1099" spans="1:34">
      <c r="A1099" s="5">
        <f t="shared" si="471"/>
        <v>2665</v>
      </c>
      <c r="B1099" s="5">
        <f t="shared" si="472"/>
        <v>98</v>
      </c>
      <c r="C1099" s="5">
        <f t="shared" si="473"/>
        <v>-1</v>
      </c>
      <c r="D1099" s="5">
        <f t="shared" si="474"/>
        <v>34.099999999999994</v>
      </c>
      <c r="E1099" s="5">
        <f t="shared" si="475"/>
        <v>0</v>
      </c>
      <c r="F1099" s="5">
        <f t="shared" si="476"/>
        <v>-9.1412698412698461</v>
      </c>
      <c r="G1099" s="5">
        <f t="shared" si="477"/>
        <v>-82.649206349206338</v>
      </c>
      <c r="H1099" s="5">
        <f t="shared" si="478"/>
        <v>0</v>
      </c>
      <c r="AA1099" s="9">
        <f>'Match Score and Team Input'!G99</f>
        <v>2665</v>
      </c>
      <c r="AB1099" s="9">
        <v>98</v>
      </c>
      <c r="AC1099" s="9">
        <f t="shared" si="484"/>
        <v>-1</v>
      </c>
      <c r="AD1099" s="9">
        <f t="shared" si="484"/>
        <v>34.099999999999994</v>
      </c>
      <c r="AE1099" s="9">
        <f t="shared" si="484"/>
        <v>0</v>
      </c>
      <c r="AF1099" s="9">
        <f t="shared" si="484"/>
        <v>-9.1412698412698461</v>
      </c>
      <c r="AG1099" s="9">
        <f t="shared" si="484"/>
        <v>-82.649206349206338</v>
      </c>
      <c r="AH1099" s="9">
        <f t="shared" si="484"/>
        <v>0</v>
      </c>
    </row>
    <row r="1100" spans="1:34">
      <c r="A1100" s="5">
        <f t="shared" si="471"/>
        <v>353</v>
      </c>
      <c r="B1100" s="5">
        <f t="shared" si="472"/>
        <v>99</v>
      </c>
      <c r="C1100" s="5">
        <f t="shared" si="473"/>
        <v>5.6272727272727252</v>
      </c>
      <c r="D1100" s="5">
        <f t="shared" si="474"/>
        <v>-4.960606060606068</v>
      </c>
      <c r="E1100" s="5">
        <f t="shared" si="475"/>
        <v>0</v>
      </c>
      <c r="F1100" s="5">
        <f t="shared" si="476"/>
        <v>26.433333333333337</v>
      </c>
      <c r="G1100" s="5">
        <f t="shared" si="477"/>
        <v>31.299999999999997</v>
      </c>
      <c r="H1100" s="5">
        <f t="shared" si="478"/>
        <v>0</v>
      </c>
      <c r="AA1100" s="9">
        <f>'Match Score and Team Input'!G100</f>
        <v>353</v>
      </c>
      <c r="AB1100" s="9">
        <v>99</v>
      </c>
      <c r="AC1100" s="9">
        <f t="shared" si="484"/>
        <v>5.6272727272727252</v>
      </c>
      <c r="AD1100" s="9">
        <f t="shared" si="484"/>
        <v>-4.960606060606068</v>
      </c>
      <c r="AE1100" s="9">
        <f t="shared" si="484"/>
        <v>0</v>
      </c>
      <c r="AF1100" s="9">
        <f t="shared" si="484"/>
        <v>26.433333333333337</v>
      </c>
      <c r="AG1100" s="9">
        <f t="shared" si="484"/>
        <v>31.299999999999997</v>
      </c>
      <c r="AH1100" s="9">
        <f t="shared" si="484"/>
        <v>0</v>
      </c>
    </row>
    <row r="1101" spans="1:34">
      <c r="A1101" s="5">
        <f t="shared" ref="A1101:A1108" si="485">AA1101</f>
        <v>4979</v>
      </c>
      <c r="B1101" s="5">
        <f t="shared" ref="B1101:B1108" si="486">AB1101</f>
        <v>100</v>
      </c>
      <c r="C1101" s="5">
        <f t="shared" ref="C1101:C1108" si="487">AC1101</f>
        <v>8.3814814814814795</v>
      </c>
      <c r="D1101" s="5">
        <f t="shared" ref="D1101:D1108" si="488">AD1101</f>
        <v>-17.599999999999994</v>
      </c>
      <c r="E1101" s="5">
        <f t="shared" ref="E1101:E1108" si="489">AE1101</f>
        <v>20</v>
      </c>
      <c r="F1101" s="5">
        <f t="shared" ref="F1101:F1108" si="490">AF1101</f>
        <v>-19.614285714285721</v>
      </c>
      <c r="G1101" s="5">
        <f t="shared" ref="G1101:G1108" si="491">AG1101</f>
        <v>-28.814285714285717</v>
      </c>
      <c r="H1101" s="5">
        <f t="shared" ref="H1101:H1108" si="492">AH1101</f>
        <v>0</v>
      </c>
      <c r="AA1101" s="9">
        <f>'Match Score and Team Input'!G101</f>
        <v>4979</v>
      </c>
      <c r="AB1101" s="9">
        <v>100</v>
      </c>
      <c r="AC1101" s="9">
        <f t="shared" si="484"/>
        <v>8.3814814814814795</v>
      </c>
      <c r="AD1101" s="9">
        <f t="shared" si="484"/>
        <v>-17.599999999999994</v>
      </c>
      <c r="AE1101" s="9">
        <f t="shared" si="484"/>
        <v>20</v>
      </c>
      <c r="AF1101" s="9">
        <f t="shared" si="484"/>
        <v>-19.614285714285721</v>
      </c>
      <c r="AG1101" s="9">
        <f t="shared" si="484"/>
        <v>-28.814285714285717</v>
      </c>
      <c r="AH1101" s="9">
        <f t="shared" si="484"/>
        <v>0</v>
      </c>
    </row>
    <row r="1102" spans="1:34">
      <c r="A1102" s="5">
        <f t="shared" si="485"/>
        <v>217</v>
      </c>
      <c r="B1102" s="5">
        <f t="shared" si="486"/>
        <v>101</v>
      </c>
      <c r="C1102" s="5">
        <f t="shared" si="487"/>
        <v>-16</v>
      </c>
      <c r="D1102" s="5">
        <f t="shared" si="488"/>
        <v>-28.466666666666669</v>
      </c>
      <c r="E1102" s="5">
        <f t="shared" si="489"/>
        <v>0</v>
      </c>
      <c r="F1102" s="5">
        <f t="shared" si="490"/>
        <v>16.55555555555555</v>
      </c>
      <c r="G1102" s="5">
        <f t="shared" si="491"/>
        <v>-13.344444444444434</v>
      </c>
      <c r="H1102" s="5">
        <f t="shared" si="492"/>
        <v>0</v>
      </c>
      <c r="AA1102" s="9">
        <f>'Match Score and Team Input'!G102</f>
        <v>217</v>
      </c>
      <c r="AB1102" s="9">
        <v>101</v>
      </c>
      <c r="AC1102" s="9">
        <f t="shared" ref="AC1102:AH1102" si="493">AC902</f>
        <v>-16</v>
      </c>
      <c r="AD1102" s="9">
        <f t="shared" si="493"/>
        <v>-28.466666666666669</v>
      </c>
      <c r="AE1102" s="9">
        <f t="shared" si="493"/>
        <v>0</v>
      </c>
      <c r="AF1102" s="9">
        <f t="shared" si="493"/>
        <v>16.55555555555555</v>
      </c>
      <c r="AG1102" s="9">
        <f t="shared" si="493"/>
        <v>-13.344444444444434</v>
      </c>
      <c r="AH1102" s="9">
        <f t="shared" si="493"/>
        <v>0</v>
      </c>
    </row>
    <row r="1103" spans="1:34">
      <c r="A1103" s="5">
        <f t="shared" si="485"/>
        <v>3504</v>
      </c>
      <c r="B1103" s="5">
        <f t="shared" si="486"/>
        <v>102</v>
      </c>
      <c r="C1103" s="5">
        <f t="shared" si="487"/>
        <v>-10.625925925925927</v>
      </c>
      <c r="D1103" s="5">
        <f t="shared" si="488"/>
        <v>-69.559259259259264</v>
      </c>
      <c r="E1103" s="5">
        <f t="shared" si="489"/>
        <v>0</v>
      </c>
      <c r="F1103" s="5">
        <f t="shared" si="490"/>
        <v>32.4</v>
      </c>
      <c r="G1103" s="5">
        <f t="shared" si="491"/>
        <v>37.266666666666666</v>
      </c>
      <c r="H1103" s="5">
        <f t="shared" si="492"/>
        <v>0</v>
      </c>
      <c r="AA1103" s="9">
        <f>'Match Score and Team Input'!G103</f>
        <v>3504</v>
      </c>
      <c r="AB1103" s="9">
        <v>102</v>
      </c>
      <c r="AC1103" s="9">
        <f t="shared" ref="AC1103:AH1103" si="494">AC903</f>
        <v>-10.625925925925927</v>
      </c>
      <c r="AD1103" s="9">
        <f t="shared" si="494"/>
        <v>-69.559259259259264</v>
      </c>
      <c r="AE1103" s="9">
        <f t="shared" si="494"/>
        <v>0</v>
      </c>
      <c r="AF1103" s="9">
        <f t="shared" si="494"/>
        <v>32.4</v>
      </c>
      <c r="AG1103" s="9">
        <f t="shared" si="494"/>
        <v>37.266666666666666</v>
      </c>
      <c r="AH1103" s="9">
        <f t="shared" si="494"/>
        <v>0</v>
      </c>
    </row>
    <row r="1104" spans="1:34">
      <c r="A1104" s="5">
        <f t="shared" si="485"/>
        <v>1218</v>
      </c>
      <c r="B1104" s="5">
        <f t="shared" si="486"/>
        <v>103</v>
      </c>
      <c r="C1104" s="5">
        <f t="shared" si="487"/>
        <v>14.200000000000003</v>
      </c>
      <c r="D1104" s="5">
        <f t="shared" si="488"/>
        <v>-57.044444444444451</v>
      </c>
      <c r="E1104" s="5">
        <f t="shared" si="489"/>
        <v>0</v>
      </c>
      <c r="F1104" s="5">
        <f t="shared" si="490"/>
        <v>-0.37407407407407334</v>
      </c>
      <c r="G1104" s="5">
        <f t="shared" si="491"/>
        <v>-26.390740740740739</v>
      </c>
      <c r="H1104" s="5">
        <f t="shared" si="492"/>
        <v>0</v>
      </c>
      <c r="AA1104" s="9">
        <f>'Match Score and Team Input'!G104</f>
        <v>1218</v>
      </c>
      <c r="AB1104" s="9">
        <v>103</v>
      </c>
      <c r="AC1104" s="9">
        <f t="shared" ref="AC1104:AH1104" si="495">AC904</f>
        <v>14.200000000000003</v>
      </c>
      <c r="AD1104" s="9">
        <f t="shared" si="495"/>
        <v>-57.044444444444451</v>
      </c>
      <c r="AE1104" s="9">
        <f t="shared" si="495"/>
        <v>0</v>
      </c>
      <c r="AF1104" s="9">
        <f t="shared" si="495"/>
        <v>-0.37407407407407334</v>
      </c>
      <c r="AG1104" s="9">
        <f t="shared" si="495"/>
        <v>-26.390740740740739</v>
      </c>
      <c r="AH1104" s="9">
        <f t="shared" si="495"/>
        <v>0</v>
      </c>
    </row>
    <row r="1105" spans="1:34">
      <c r="A1105" s="5">
        <f t="shared" si="485"/>
        <v>1717</v>
      </c>
      <c r="B1105" s="5">
        <f t="shared" si="486"/>
        <v>104</v>
      </c>
      <c r="C1105" s="5">
        <f t="shared" si="487"/>
        <v>-17.094444444444449</v>
      </c>
      <c r="D1105" s="5">
        <f t="shared" si="488"/>
        <v>-11.705555555555549</v>
      </c>
      <c r="E1105" s="5">
        <f t="shared" si="489"/>
        <v>0</v>
      </c>
      <c r="F1105" s="5">
        <f t="shared" si="490"/>
        <v>-1.6666666666666714</v>
      </c>
      <c r="G1105" s="5">
        <f t="shared" si="491"/>
        <v>-4.0666666666666629</v>
      </c>
      <c r="H1105" s="5">
        <f t="shared" si="492"/>
        <v>50</v>
      </c>
      <c r="AA1105" s="9">
        <f>'Match Score and Team Input'!G105</f>
        <v>1717</v>
      </c>
      <c r="AB1105" s="9">
        <v>104</v>
      </c>
      <c r="AC1105" s="9">
        <f t="shared" ref="AC1105:AH1105" si="496">AC905</f>
        <v>-17.094444444444449</v>
      </c>
      <c r="AD1105" s="9">
        <f t="shared" si="496"/>
        <v>-11.705555555555549</v>
      </c>
      <c r="AE1105" s="9">
        <f t="shared" si="496"/>
        <v>0</v>
      </c>
      <c r="AF1105" s="9">
        <f t="shared" si="496"/>
        <v>-1.6666666666666714</v>
      </c>
      <c r="AG1105" s="9">
        <f t="shared" si="496"/>
        <v>-4.0666666666666629</v>
      </c>
      <c r="AH1105" s="9">
        <f t="shared" si="496"/>
        <v>50</v>
      </c>
    </row>
    <row r="1106" spans="1:34">
      <c r="A1106" s="5">
        <f t="shared" si="485"/>
        <v>2337</v>
      </c>
      <c r="B1106" s="5">
        <f t="shared" si="486"/>
        <v>105</v>
      </c>
      <c r="C1106" s="5">
        <f t="shared" si="487"/>
        <v>-18.433333333333337</v>
      </c>
      <c r="D1106" s="5">
        <f t="shared" si="488"/>
        <v>-60.405128205128193</v>
      </c>
      <c r="E1106" s="5">
        <f t="shared" si="489"/>
        <v>0</v>
      </c>
      <c r="F1106" s="5">
        <f t="shared" si="490"/>
        <v>-13.551282051282044</v>
      </c>
      <c r="G1106" s="5">
        <f t="shared" si="491"/>
        <v>-60.994871794871784</v>
      </c>
      <c r="H1106" s="5">
        <f t="shared" si="492"/>
        <v>0</v>
      </c>
      <c r="AA1106" s="9">
        <f>'Match Score and Team Input'!G106</f>
        <v>2337</v>
      </c>
      <c r="AB1106" s="9">
        <v>105</v>
      </c>
      <c r="AC1106" s="9">
        <f t="shared" ref="AC1106:AH1106" si="497">AC906</f>
        <v>-18.433333333333337</v>
      </c>
      <c r="AD1106" s="9">
        <f t="shared" si="497"/>
        <v>-60.405128205128193</v>
      </c>
      <c r="AE1106" s="9">
        <f t="shared" si="497"/>
        <v>0</v>
      </c>
      <c r="AF1106" s="9">
        <f t="shared" si="497"/>
        <v>-13.551282051282044</v>
      </c>
      <c r="AG1106" s="9">
        <f t="shared" si="497"/>
        <v>-60.994871794871784</v>
      </c>
      <c r="AH1106" s="9">
        <f t="shared" si="497"/>
        <v>0</v>
      </c>
    </row>
    <row r="1107" spans="1:34">
      <c r="A1107" s="5">
        <f t="shared" si="485"/>
        <v>4256</v>
      </c>
      <c r="B1107" s="5">
        <f t="shared" si="486"/>
        <v>106</v>
      </c>
      <c r="C1107" s="5">
        <f t="shared" si="487"/>
        <v>-22.560606060606062</v>
      </c>
      <c r="D1107" s="5">
        <f t="shared" si="488"/>
        <v>27.624242424242425</v>
      </c>
      <c r="E1107" s="5">
        <f t="shared" si="489"/>
        <v>0</v>
      </c>
      <c r="F1107" s="5">
        <f t="shared" si="490"/>
        <v>-14.916666666666671</v>
      </c>
      <c r="G1107" s="5">
        <f t="shared" si="491"/>
        <v>-20.907407407407419</v>
      </c>
      <c r="H1107" s="5">
        <f t="shared" si="492"/>
        <v>0</v>
      </c>
      <c r="AA1107" s="9">
        <f>'Match Score and Team Input'!G107</f>
        <v>4256</v>
      </c>
      <c r="AB1107" s="9">
        <v>106</v>
      </c>
      <c r="AC1107" s="9">
        <f t="shared" ref="AC1107:AH1107" si="498">AC907</f>
        <v>-22.560606060606062</v>
      </c>
      <c r="AD1107" s="9">
        <f t="shared" si="498"/>
        <v>27.624242424242425</v>
      </c>
      <c r="AE1107" s="9">
        <f t="shared" si="498"/>
        <v>0</v>
      </c>
      <c r="AF1107" s="9">
        <f t="shared" si="498"/>
        <v>-14.916666666666671</v>
      </c>
      <c r="AG1107" s="9">
        <f t="shared" si="498"/>
        <v>-20.907407407407419</v>
      </c>
      <c r="AH1107" s="9">
        <f t="shared" si="498"/>
        <v>0</v>
      </c>
    </row>
    <row r="1108" spans="1:34">
      <c r="A1108" s="5">
        <f t="shared" si="485"/>
        <v>3138</v>
      </c>
      <c r="B1108" s="5">
        <f t="shared" si="486"/>
        <v>107</v>
      </c>
      <c r="C1108" s="5">
        <f t="shared" si="487"/>
        <v>-3.37777777777778</v>
      </c>
      <c r="D1108" s="5">
        <f t="shared" si="488"/>
        <v>-48.73888888888888</v>
      </c>
      <c r="E1108" s="5">
        <f t="shared" si="489"/>
        <v>0</v>
      </c>
      <c r="F1108" s="5">
        <f t="shared" si="490"/>
        <v>-19.31428571428571</v>
      </c>
      <c r="G1108" s="5">
        <f t="shared" si="491"/>
        <v>42.376190476190473</v>
      </c>
      <c r="H1108" s="5">
        <f t="shared" si="492"/>
        <v>0</v>
      </c>
      <c r="AA1108" s="9">
        <f>'Match Score and Team Input'!G108</f>
        <v>3138</v>
      </c>
      <c r="AB1108" s="9">
        <v>107</v>
      </c>
      <c r="AC1108" s="9">
        <f t="shared" ref="AC1108:AH1108" si="499">AC908</f>
        <v>-3.37777777777778</v>
      </c>
      <c r="AD1108" s="9">
        <f t="shared" si="499"/>
        <v>-48.73888888888888</v>
      </c>
      <c r="AE1108" s="9">
        <f t="shared" si="499"/>
        <v>0</v>
      </c>
      <c r="AF1108" s="9">
        <f t="shared" si="499"/>
        <v>-19.31428571428571</v>
      </c>
      <c r="AG1108" s="9">
        <f t="shared" si="499"/>
        <v>42.376190476190473</v>
      </c>
      <c r="AH1108" s="9">
        <f t="shared" si="499"/>
        <v>0</v>
      </c>
    </row>
    <row r="1109" spans="1:34">
      <c r="A1109" s="5">
        <f t="shared" ref="A1109:A1172" si="500">AA1109</f>
        <v>188</v>
      </c>
      <c r="B1109" s="5">
        <f t="shared" ref="B1109:B1172" si="501">AB1109</f>
        <v>108</v>
      </c>
      <c r="C1109" s="5">
        <f t="shared" ref="C1109:C1172" si="502">AC1109</f>
        <v>-17.966666666666669</v>
      </c>
      <c r="D1109" s="5">
        <f t="shared" ref="D1109:D1172" si="503">AD1109</f>
        <v>-55.852380952380955</v>
      </c>
      <c r="E1109" s="5">
        <f t="shared" ref="E1109:E1172" si="504">AE1109</f>
        <v>0</v>
      </c>
      <c r="F1109" s="5">
        <f t="shared" ref="F1109:F1172" si="505">AF1109</f>
        <v>8.4370370370370367</v>
      </c>
      <c r="G1109" s="5">
        <f t="shared" ref="G1109:G1172" si="506">AG1109</f>
        <v>37.51111111111112</v>
      </c>
      <c r="H1109" s="5">
        <f t="shared" ref="H1109:H1172" si="507">AH1109</f>
        <v>0</v>
      </c>
      <c r="AA1109" s="9">
        <f>'Match Score and Team Input'!G109</f>
        <v>188</v>
      </c>
      <c r="AB1109" s="9">
        <v>108</v>
      </c>
      <c r="AC1109" s="9">
        <f t="shared" ref="AC1109:AH1109" si="508">AC909</f>
        <v>-17.966666666666669</v>
      </c>
      <c r="AD1109" s="9">
        <f t="shared" si="508"/>
        <v>-55.852380952380955</v>
      </c>
      <c r="AE1109" s="9">
        <f t="shared" si="508"/>
        <v>0</v>
      </c>
      <c r="AF1109" s="9">
        <f t="shared" si="508"/>
        <v>8.4370370370370367</v>
      </c>
      <c r="AG1109" s="9">
        <f t="shared" si="508"/>
        <v>37.51111111111112</v>
      </c>
      <c r="AH1109" s="9">
        <f t="shared" si="508"/>
        <v>0</v>
      </c>
    </row>
    <row r="1110" spans="1:34">
      <c r="A1110" s="5">
        <f t="shared" si="500"/>
        <v>5145</v>
      </c>
      <c r="B1110" s="5">
        <f t="shared" si="501"/>
        <v>109</v>
      </c>
      <c r="C1110" s="5">
        <f t="shared" si="502"/>
        <v>-2.4000000000000057</v>
      </c>
      <c r="D1110" s="5">
        <f t="shared" si="503"/>
        <v>13.007407407407413</v>
      </c>
      <c r="E1110" s="5">
        <f t="shared" si="504"/>
        <v>0</v>
      </c>
      <c r="F1110" s="5">
        <f t="shared" si="505"/>
        <v>12.033333333333331</v>
      </c>
      <c r="G1110" s="5">
        <f t="shared" si="506"/>
        <v>45.466666666666669</v>
      </c>
      <c r="H1110" s="5">
        <f t="shared" si="507"/>
        <v>20</v>
      </c>
      <c r="AA1110" s="9">
        <f>'Match Score and Team Input'!G110</f>
        <v>5145</v>
      </c>
      <c r="AB1110" s="9">
        <v>109</v>
      </c>
      <c r="AC1110" s="9">
        <f t="shared" ref="AC1110:AH1110" si="509">AC910</f>
        <v>-2.4000000000000057</v>
      </c>
      <c r="AD1110" s="9">
        <f t="shared" si="509"/>
        <v>13.007407407407413</v>
      </c>
      <c r="AE1110" s="9">
        <f t="shared" si="509"/>
        <v>0</v>
      </c>
      <c r="AF1110" s="9">
        <f t="shared" si="509"/>
        <v>12.033333333333331</v>
      </c>
      <c r="AG1110" s="9">
        <f t="shared" si="509"/>
        <v>45.466666666666669</v>
      </c>
      <c r="AH1110" s="9">
        <f t="shared" si="509"/>
        <v>20</v>
      </c>
    </row>
    <row r="1111" spans="1:34">
      <c r="A1111" s="5">
        <f t="shared" si="500"/>
        <v>2642</v>
      </c>
      <c r="B1111" s="5">
        <f t="shared" si="501"/>
        <v>110</v>
      </c>
      <c r="C1111" s="5">
        <f t="shared" si="502"/>
        <v>-4.9111111111111114</v>
      </c>
      <c r="D1111" s="5">
        <f t="shared" si="503"/>
        <v>-13.05185185185185</v>
      </c>
      <c r="E1111" s="5">
        <f t="shared" si="504"/>
        <v>0</v>
      </c>
      <c r="F1111" s="5">
        <f t="shared" si="505"/>
        <v>-9.1153846153846132</v>
      </c>
      <c r="G1111" s="5">
        <f t="shared" si="506"/>
        <v>-8.4276353276353291</v>
      </c>
      <c r="H1111" s="5">
        <f t="shared" si="507"/>
        <v>0</v>
      </c>
      <c r="AA1111" s="9">
        <f>'Match Score and Team Input'!G111</f>
        <v>2642</v>
      </c>
      <c r="AB1111" s="9">
        <v>110</v>
      </c>
      <c r="AC1111" s="9">
        <f t="shared" ref="AC1111:AH1111" si="510">AC911</f>
        <v>-4.9111111111111114</v>
      </c>
      <c r="AD1111" s="9">
        <f t="shared" si="510"/>
        <v>-13.05185185185185</v>
      </c>
      <c r="AE1111" s="9">
        <f t="shared" si="510"/>
        <v>0</v>
      </c>
      <c r="AF1111" s="9">
        <f t="shared" si="510"/>
        <v>-9.1153846153846132</v>
      </c>
      <c r="AG1111" s="9">
        <f t="shared" si="510"/>
        <v>-8.4276353276353291</v>
      </c>
      <c r="AH1111" s="9">
        <f t="shared" si="510"/>
        <v>0</v>
      </c>
    </row>
    <row r="1112" spans="1:34">
      <c r="A1112" s="5">
        <f t="shared" si="500"/>
        <v>1310</v>
      </c>
      <c r="B1112" s="5">
        <f t="shared" si="501"/>
        <v>111</v>
      </c>
      <c r="C1112" s="5">
        <f t="shared" si="502"/>
        <v>20.220512820512823</v>
      </c>
      <c r="D1112" s="5">
        <f t="shared" si="503"/>
        <v>19.005128205128202</v>
      </c>
      <c r="E1112" s="5">
        <f t="shared" si="504"/>
        <v>0</v>
      </c>
      <c r="F1112" s="5">
        <f t="shared" si="505"/>
        <v>14.440740740740736</v>
      </c>
      <c r="G1112" s="5">
        <f t="shared" si="506"/>
        <v>-100.60370370370372</v>
      </c>
      <c r="H1112" s="5">
        <f t="shared" si="507"/>
        <v>0</v>
      </c>
      <c r="AA1112" s="9">
        <f>'Match Score and Team Input'!G112</f>
        <v>1310</v>
      </c>
      <c r="AB1112" s="9">
        <v>111</v>
      </c>
      <c r="AC1112" s="9">
        <f t="shared" ref="AC1112:AH1112" si="511">AC912</f>
        <v>20.220512820512823</v>
      </c>
      <c r="AD1112" s="9">
        <f t="shared" si="511"/>
        <v>19.005128205128202</v>
      </c>
      <c r="AE1112" s="9">
        <f t="shared" si="511"/>
        <v>0</v>
      </c>
      <c r="AF1112" s="9">
        <f t="shared" si="511"/>
        <v>14.440740740740736</v>
      </c>
      <c r="AG1112" s="9">
        <f t="shared" si="511"/>
        <v>-100.60370370370372</v>
      </c>
      <c r="AH1112" s="9">
        <f t="shared" si="511"/>
        <v>0</v>
      </c>
    </row>
    <row r="1113" spans="1:34">
      <c r="A1113" s="5">
        <f t="shared" si="500"/>
        <v>955</v>
      </c>
      <c r="B1113" s="5">
        <f t="shared" si="501"/>
        <v>112</v>
      </c>
      <c r="C1113" s="5">
        <f t="shared" si="502"/>
        <v>-17.935606060606062</v>
      </c>
      <c r="D1113" s="5">
        <f t="shared" si="503"/>
        <v>23.253030303030286</v>
      </c>
      <c r="E1113" s="5">
        <f t="shared" si="504"/>
        <v>0</v>
      </c>
      <c r="F1113" s="5">
        <f t="shared" si="505"/>
        <v>1.8666666666666671</v>
      </c>
      <c r="G1113" s="5">
        <f t="shared" si="506"/>
        <v>16</v>
      </c>
      <c r="H1113" s="5">
        <f t="shared" si="507"/>
        <v>0</v>
      </c>
      <c r="AA1113" s="9">
        <f>'Match Score and Team Input'!G113</f>
        <v>955</v>
      </c>
      <c r="AB1113" s="9">
        <v>112</v>
      </c>
      <c r="AC1113" s="9">
        <f t="shared" ref="AC1113:AH1113" si="512">AC913</f>
        <v>-17.935606060606062</v>
      </c>
      <c r="AD1113" s="9">
        <f t="shared" si="512"/>
        <v>23.253030303030286</v>
      </c>
      <c r="AE1113" s="9">
        <f t="shared" si="512"/>
        <v>0</v>
      </c>
      <c r="AF1113" s="9">
        <f t="shared" si="512"/>
        <v>1.8666666666666671</v>
      </c>
      <c r="AG1113" s="9">
        <f t="shared" si="512"/>
        <v>16</v>
      </c>
      <c r="AH1113" s="9">
        <f t="shared" si="512"/>
        <v>0</v>
      </c>
    </row>
    <row r="1114" spans="1:34">
      <c r="A1114" s="5">
        <f t="shared" si="500"/>
        <v>1318</v>
      </c>
      <c r="B1114" s="5">
        <f t="shared" si="501"/>
        <v>113</v>
      </c>
      <c r="C1114" s="5">
        <f t="shared" si="502"/>
        <v>-13.186274509803923</v>
      </c>
      <c r="D1114" s="5">
        <f t="shared" si="503"/>
        <v>8.9235294117647186</v>
      </c>
      <c r="E1114" s="5">
        <f t="shared" si="504"/>
        <v>0</v>
      </c>
      <c r="F1114" s="5">
        <f t="shared" si="505"/>
        <v>-12.425925925925924</v>
      </c>
      <c r="G1114" s="5">
        <f t="shared" si="506"/>
        <v>13.737037037037027</v>
      </c>
      <c r="H1114" s="5">
        <f t="shared" si="507"/>
        <v>20</v>
      </c>
      <c r="AA1114" s="9">
        <f>'Match Score and Team Input'!G114</f>
        <v>1318</v>
      </c>
      <c r="AB1114" s="9">
        <v>113</v>
      </c>
      <c r="AC1114" s="9">
        <f t="shared" ref="AC1114:AH1114" si="513">AC914</f>
        <v>-13.186274509803923</v>
      </c>
      <c r="AD1114" s="9">
        <f t="shared" si="513"/>
        <v>8.9235294117647186</v>
      </c>
      <c r="AE1114" s="9">
        <f t="shared" si="513"/>
        <v>0</v>
      </c>
      <c r="AF1114" s="9">
        <f t="shared" si="513"/>
        <v>-12.425925925925924</v>
      </c>
      <c r="AG1114" s="9">
        <f t="shared" si="513"/>
        <v>13.737037037037027</v>
      </c>
      <c r="AH1114" s="9">
        <f t="shared" si="513"/>
        <v>20</v>
      </c>
    </row>
    <row r="1115" spans="1:34">
      <c r="A1115" s="5">
        <f t="shared" si="500"/>
        <v>4965</v>
      </c>
      <c r="B1115" s="5">
        <f t="shared" si="501"/>
        <v>114</v>
      </c>
      <c r="C1115" s="5">
        <f t="shared" si="502"/>
        <v>-7.44444444444445</v>
      </c>
      <c r="D1115" s="5">
        <f t="shared" si="503"/>
        <v>-37.572222222222223</v>
      </c>
      <c r="E1115" s="5">
        <f t="shared" si="504"/>
        <v>0</v>
      </c>
      <c r="F1115" s="5">
        <f t="shared" si="505"/>
        <v>6.3333333333333357</v>
      </c>
      <c r="G1115" s="5">
        <f t="shared" si="506"/>
        <v>-27.899999999999991</v>
      </c>
      <c r="H1115" s="5">
        <f t="shared" si="507"/>
        <v>0</v>
      </c>
      <c r="AA1115" s="9">
        <f>'Match Score and Team Input'!G115</f>
        <v>4965</v>
      </c>
      <c r="AB1115" s="9">
        <v>114</v>
      </c>
      <c r="AC1115" s="9">
        <f t="shared" ref="AC1115:AH1115" si="514">AC915</f>
        <v>-7.44444444444445</v>
      </c>
      <c r="AD1115" s="9">
        <f t="shared" si="514"/>
        <v>-37.572222222222223</v>
      </c>
      <c r="AE1115" s="9">
        <f t="shared" si="514"/>
        <v>0</v>
      </c>
      <c r="AF1115" s="9">
        <f t="shared" si="514"/>
        <v>6.3333333333333357</v>
      </c>
      <c r="AG1115" s="9">
        <f t="shared" si="514"/>
        <v>-27.899999999999991</v>
      </c>
      <c r="AH1115" s="9">
        <f t="shared" si="514"/>
        <v>0</v>
      </c>
    </row>
    <row r="1116" spans="1:34">
      <c r="A1116" s="5">
        <f t="shared" si="500"/>
        <v>5320</v>
      </c>
      <c r="B1116" s="5">
        <f t="shared" si="501"/>
        <v>115</v>
      </c>
      <c r="C1116" s="5">
        <f t="shared" si="502"/>
        <v>3.5</v>
      </c>
      <c r="D1116" s="5">
        <f t="shared" si="503"/>
        <v>31.36666666666666</v>
      </c>
      <c r="E1116" s="5">
        <f t="shared" si="504"/>
        <v>0</v>
      </c>
      <c r="F1116" s="5">
        <f t="shared" si="505"/>
        <v>2.1722222222222243</v>
      </c>
      <c r="G1116" s="5">
        <f t="shared" si="506"/>
        <v>-62.422222222222217</v>
      </c>
      <c r="H1116" s="5">
        <f t="shared" si="507"/>
        <v>0</v>
      </c>
      <c r="AA1116" s="9">
        <f>'Match Score and Team Input'!G116</f>
        <v>5320</v>
      </c>
      <c r="AB1116" s="9">
        <v>115</v>
      </c>
      <c r="AC1116" s="9">
        <f t="shared" ref="AC1116:AH1116" si="515">AC916</f>
        <v>3.5</v>
      </c>
      <c r="AD1116" s="9">
        <f t="shared" si="515"/>
        <v>31.36666666666666</v>
      </c>
      <c r="AE1116" s="9">
        <f t="shared" si="515"/>
        <v>0</v>
      </c>
      <c r="AF1116" s="9">
        <f t="shared" si="515"/>
        <v>2.1722222222222243</v>
      </c>
      <c r="AG1116" s="9">
        <f t="shared" si="515"/>
        <v>-62.422222222222217</v>
      </c>
      <c r="AH1116" s="9">
        <f t="shared" si="515"/>
        <v>0</v>
      </c>
    </row>
    <row r="1117" spans="1:34">
      <c r="A1117" s="5">
        <f t="shared" si="500"/>
        <v>2424</v>
      </c>
      <c r="B1117" s="5">
        <f t="shared" si="501"/>
        <v>116</v>
      </c>
      <c r="C1117" s="5">
        <f t="shared" si="502"/>
        <v>21.548148148148144</v>
      </c>
      <c r="D1117" s="5">
        <f t="shared" si="503"/>
        <v>31.900000000000006</v>
      </c>
      <c r="E1117" s="5">
        <f t="shared" si="504"/>
        <v>0</v>
      </c>
      <c r="F1117" s="5">
        <f t="shared" si="505"/>
        <v>-0.91904761904761756</v>
      </c>
      <c r="G1117" s="5">
        <f t="shared" si="506"/>
        <v>22.36666666666666</v>
      </c>
      <c r="H1117" s="5">
        <f t="shared" si="507"/>
        <v>0</v>
      </c>
      <c r="AA1117" s="9">
        <f>'Match Score and Team Input'!G117</f>
        <v>2424</v>
      </c>
      <c r="AB1117" s="9">
        <v>116</v>
      </c>
      <c r="AC1117" s="9">
        <f t="shared" ref="AC1117:AH1117" si="516">AC917</f>
        <v>21.548148148148144</v>
      </c>
      <c r="AD1117" s="9">
        <f t="shared" si="516"/>
        <v>31.900000000000006</v>
      </c>
      <c r="AE1117" s="9">
        <f t="shared" si="516"/>
        <v>0</v>
      </c>
      <c r="AF1117" s="9">
        <f t="shared" si="516"/>
        <v>-0.91904761904761756</v>
      </c>
      <c r="AG1117" s="9">
        <f t="shared" si="516"/>
        <v>22.36666666666666</v>
      </c>
      <c r="AH1117" s="9">
        <f t="shared" si="516"/>
        <v>0</v>
      </c>
    </row>
    <row r="1118" spans="1:34">
      <c r="A1118" s="5">
        <f t="shared" si="500"/>
        <v>973</v>
      </c>
      <c r="B1118" s="5">
        <f t="shared" si="501"/>
        <v>117</v>
      </c>
      <c r="C1118" s="5">
        <f t="shared" si="502"/>
        <v>2.7144522144522227</v>
      </c>
      <c r="D1118" s="5">
        <f t="shared" si="503"/>
        <v>-21.814167314167321</v>
      </c>
      <c r="E1118" s="5">
        <f t="shared" si="504"/>
        <v>50</v>
      </c>
      <c r="F1118" s="5">
        <f t="shared" si="505"/>
        <v>0.87037037037036669</v>
      </c>
      <c r="G1118" s="5">
        <f t="shared" si="506"/>
        <v>64.662962962962951</v>
      </c>
      <c r="H1118" s="5">
        <f t="shared" si="507"/>
        <v>0</v>
      </c>
      <c r="AA1118" s="9">
        <f>'Match Score and Team Input'!G118</f>
        <v>973</v>
      </c>
      <c r="AB1118" s="9">
        <v>117</v>
      </c>
      <c r="AC1118" s="9">
        <f t="shared" ref="AC1118:AH1118" si="517">AC918</f>
        <v>2.7144522144522227</v>
      </c>
      <c r="AD1118" s="9">
        <f t="shared" si="517"/>
        <v>-21.814167314167321</v>
      </c>
      <c r="AE1118" s="9">
        <f t="shared" si="517"/>
        <v>50</v>
      </c>
      <c r="AF1118" s="9">
        <f t="shared" si="517"/>
        <v>0.87037037037036669</v>
      </c>
      <c r="AG1118" s="9">
        <f t="shared" si="517"/>
        <v>64.662962962962951</v>
      </c>
      <c r="AH1118" s="9">
        <f t="shared" si="517"/>
        <v>0</v>
      </c>
    </row>
    <row r="1119" spans="1:34">
      <c r="A1119" s="5">
        <f t="shared" si="500"/>
        <v>869</v>
      </c>
      <c r="B1119" s="5">
        <f t="shared" si="501"/>
        <v>118</v>
      </c>
      <c r="C1119" s="5">
        <f t="shared" si="502"/>
        <v>1.9037037037036981</v>
      </c>
      <c r="D1119" s="5">
        <f t="shared" si="503"/>
        <v>40.737037037037041</v>
      </c>
      <c r="E1119" s="5">
        <f t="shared" si="504"/>
        <v>0</v>
      </c>
      <c r="F1119" s="5">
        <f t="shared" si="505"/>
        <v>-4.4888888888888943</v>
      </c>
      <c r="G1119" s="5">
        <f t="shared" si="506"/>
        <v>-1.1444444444444457</v>
      </c>
      <c r="H1119" s="5">
        <f t="shared" si="507"/>
        <v>0</v>
      </c>
      <c r="AA1119" s="9">
        <f>'Match Score and Team Input'!G119</f>
        <v>869</v>
      </c>
      <c r="AB1119" s="9">
        <v>118</v>
      </c>
      <c r="AC1119" s="9">
        <f t="shared" ref="AC1119:AH1119" si="518">AC919</f>
        <v>1.9037037037036981</v>
      </c>
      <c r="AD1119" s="9">
        <f t="shared" si="518"/>
        <v>40.737037037037041</v>
      </c>
      <c r="AE1119" s="9">
        <f t="shared" si="518"/>
        <v>0</v>
      </c>
      <c r="AF1119" s="9">
        <f t="shared" si="518"/>
        <v>-4.4888888888888943</v>
      </c>
      <c r="AG1119" s="9">
        <f t="shared" si="518"/>
        <v>-1.1444444444444457</v>
      </c>
      <c r="AH1119" s="9">
        <f t="shared" si="518"/>
        <v>0</v>
      </c>
    </row>
    <row r="1120" spans="1:34">
      <c r="A1120" s="5">
        <f t="shared" si="500"/>
        <v>228</v>
      </c>
      <c r="B1120" s="5">
        <f t="shared" si="501"/>
        <v>119</v>
      </c>
      <c r="C1120" s="5">
        <f t="shared" si="502"/>
        <v>10.56666666666667</v>
      </c>
      <c r="D1120" s="5">
        <f t="shared" si="503"/>
        <v>10.833333333333329</v>
      </c>
      <c r="E1120" s="5">
        <f t="shared" si="504"/>
        <v>50</v>
      </c>
      <c r="F1120" s="5">
        <f t="shared" si="505"/>
        <v>-19.15826330532213</v>
      </c>
      <c r="G1120" s="5">
        <f t="shared" si="506"/>
        <v>-53.045938375350133</v>
      </c>
      <c r="H1120" s="5">
        <f t="shared" si="507"/>
        <v>0</v>
      </c>
      <c r="AA1120" s="9">
        <f>'Match Score and Team Input'!G120</f>
        <v>228</v>
      </c>
      <c r="AB1120" s="9">
        <v>119</v>
      </c>
      <c r="AC1120" s="9">
        <f t="shared" ref="AC1120:AH1120" si="519">AC920</f>
        <v>10.56666666666667</v>
      </c>
      <c r="AD1120" s="9">
        <f t="shared" si="519"/>
        <v>10.833333333333329</v>
      </c>
      <c r="AE1120" s="9">
        <f t="shared" si="519"/>
        <v>50</v>
      </c>
      <c r="AF1120" s="9">
        <f t="shared" si="519"/>
        <v>-19.15826330532213</v>
      </c>
      <c r="AG1120" s="9">
        <f t="shared" si="519"/>
        <v>-53.045938375350133</v>
      </c>
      <c r="AH1120" s="9">
        <f t="shared" si="519"/>
        <v>0</v>
      </c>
    </row>
    <row r="1121" spans="1:34">
      <c r="A1121" s="5">
        <f t="shared" si="500"/>
        <v>3504</v>
      </c>
      <c r="B1121" s="5">
        <f t="shared" si="501"/>
        <v>120</v>
      </c>
      <c r="C1121" s="5">
        <f t="shared" si="502"/>
        <v>21.06666666666667</v>
      </c>
      <c r="D1121" s="5">
        <f t="shared" si="503"/>
        <v>-1.8000000000000114</v>
      </c>
      <c r="E1121" s="5">
        <f t="shared" si="504"/>
        <v>0</v>
      </c>
      <c r="F1121" s="5">
        <f t="shared" si="505"/>
        <v>3.3888888888888857</v>
      </c>
      <c r="G1121" s="5">
        <f t="shared" si="506"/>
        <v>-48.461111111111109</v>
      </c>
      <c r="H1121" s="5">
        <f t="shared" si="507"/>
        <v>0</v>
      </c>
      <c r="AA1121" s="9">
        <f>'Match Score and Team Input'!G121</f>
        <v>3504</v>
      </c>
      <c r="AB1121" s="9">
        <v>120</v>
      </c>
      <c r="AC1121" s="9">
        <f t="shared" ref="AC1121:AH1121" si="520">AC921</f>
        <v>21.06666666666667</v>
      </c>
      <c r="AD1121" s="9">
        <f t="shared" si="520"/>
        <v>-1.8000000000000114</v>
      </c>
      <c r="AE1121" s="9">
        <f t="shared" si="520"/>
        <v>0</v>
      </c>
      <c r="AF1121" s="9">
        <f t="shared" si="520"/>
        <v>3.3888888888888857</v>
      </c>
      <c r="AG1121" s="9">
        <f t="shared" si="520"/>
        <v>-48.461111111111109</v>
      </c>
      <c r="AH1121" s="9">
        <f t="shared" si="520"/>
        <v>0</v>
      </c>
    </row>
    <row r="1122" spans="1:34">
      <c r="A1122" s="5">
        <f t="shared" si="500"/>
        <v>1218</v>
      </c>
      <c r="B1122" s="5">
        <f t="shared" si="501"/>
        <v>121</v>
      </c>
      <c r="C1122" s="5">
        <f t="shared" si="502"/>
        <v>-17.785714285714278</v>
      </c>
      <c r="D1122" s="5">
        <f t="shared" si="503"/>
        <v>41.950793650793656</v>
      </c>
      <c r="E1122" s="5">
        <f t="shared" si="504"/>
        <v>0</v>
      </c>
      <c r="F1122" s="5">
        <f t="shared" si="505"/>
        <v>-15.027272727272731</v>
      </c>
      <c r="G1122" s="5">
        <f t="shared" si="506"/>
        <v>50.624242424242425</v>
      </c>
      <c r="H1122" s="5">
        <f t="shared" si="507"/>
        <v>0</v>
      </c>
      <c r="AA1122" s="9">
        <f>'Match Score and Team Input'!G122</f>
        <v>1218</v>
      </c>
      <c r="AB1122" s="9">
        <v>121</v>
      </c>
      <c r="AC1122" s="9">
        <f t="shared" ref="AC1122:AH1122" si="521">AC922</f>
        <v>-17.785714285714278</v>
      </c>
      <c r="AD1122" s="9">
        <f t="shared" si="521"/>
        <v>41.950793650793656</v>
      </c>
      <c r="AE1122" s="9">
        <f t="shared" si="521"/>
        <v>0</v>
      </c>
      <c r="AF1122" s="9">
        <f t="shared" si="521"/>
        <v>-15.027272727272731</v>
      </c>
      <c r="AG1122" s="9">
        <f t="shared" si="521"/>
        <v>50.624242424242425</v>
      </c>
      <c r="AH1122" s="9">
        <f t="shared" si="521"/>
        <v>0</v>
      </c>
    </row>
    <row r="1123" spans="1:34">
      <c r="A1123" s="5">
        <f t="shared" si="500"/>
        <v>1310</v>
      </c>
      <c r="B1123" s="5">
        <f t="shared" si="501"/>
        <v>122</v>
      </c>
      <c r="C1123" s="5">
        <f t="shared" si="502"/>
        <v>2.3760683760683747</v>
      </c>
      <c r="D1123" s="5">
        <f t="shared" si="503"/>
        <v>17.148148148148138</v>
      </c>
      <c r="E1123" s="5">
        <f t="shared" si="504"/>
        <v>0</v>
      </c>
      <c r="F1123" s="5">
        <f t="shared" si="505"/>
        <v>26.61904761904762</v>
      </c>
      <c r="G1123" s="5">
        <f t="shared" si="506"/>
        <v>31.448412698412696</v>
      </c>
      <c r="H1123" s="5">
        <f t="shared" si="507"/>
        <v>0</v>
      </c>
      <c r="AA1123" s="9">
        <f>'Match Score and Team Input'!G123</f>
        <v>1310</v>
      </c>
      <c r="AB1123" s="9">
        <v>122</v>
      </c>
      <c r="AC1123" s="9">
        <f t="shared" ref="AC1123:AH1123" si="522">AC923</f>
        <v>2.3760683760683747</v>
      </c>
      <c r="AD1123" s="9">
        <f t="shared" si="522"/>
        <v>17.148148148148138</v>
      </c>
      <c r="AE1123" s="9">
        <f t="shared" si="522"/>
        <v>0</v>
      </c>
      <c r="AF1123" s="9">
        <f t="shared" si="522"/>
        <v>26.61904761904762</v>
      </c>
      <c r="AG1123" s="9">
        <f t="shared" si="522"/>
        <v>31.448412698412696</v>
      </c>
      <c r="AH1123" s="9">
        <f t="shared" si="522"/>
        <v>0</v>
      </c>
    </row>
    <row r="1124" spans="1:34">
      <c r="A1124" s="5">
        <f t="shared" si="500"/>
        <v>67</v>
      </c>
      <c r="B1124" s="5">
        <f t="shared" si="501"/>
        <v>123</v>
      </c>
      <c r="C1124" s="5">
        <f t="shared" si="502"/>
        <v>-11.166019166019161</v>
      </c>
      <c r="D1124" s="5">
        <f t="shared" si="503"/>
        <v>2.65630665630664</v>
      </c>
      <c r="E1124" s="5">
        <f t="shared" si="504"/>
        <v>0</v>
      </c>
      <c r="F1124" s="5">
        <f t="shared" si="505"/>
        <v>-12.833333333333329</v>
      </c>
      <c r="G1124" s="5">
        <f t="shared" si="506"/>
        <v>0.86666666666666003</v>
      </c>
      <c r="H1124" s="5">
        <f t="shared" si="507"/>
        <v>0</v>
      </c>
      <c r="AA1124" s="9">
        <f>'Match Score and Team Input'!G124</f>
        <v>67</v>
      </c>
      <c r="AB1124" s="9">
        <v>123</v>
      </c>
      <c r="AC1124" s="9">
        <f t="shared" ref="AC1124:AH1124" si="523">AC924</f>
        <v>-11.166019166019161</v>
      </c>
      <c r="AD1124" s="9">
        <f t="shared" si="523"/>
        <v>2.65630665630664</v>
      </c>
      <c r="AE1124" s="9">
        <f t="shared" si="523"/>
        <v>0</v>
      </c>
      <c r="AF1124" s="9">
        <f t="shared" si="523"/>
        <v>-12.833333333333329</v>
      </c>
      <c r="AG1124" s="9">
        <f t="shared" si="523"/>
        <v>0.86666666666666003</v>
      </c>
      <c r="AH1124" s="9">
        <f t="shared" si="523"/>
        <v>0</v>
      </c>
    </row>
    <row r="1125" spans="1:34">
      <c r="A1125" s="5">
        <f t="shared" si="500"/>
        <v>1885</v>
      </c>
      <c r="B1125" s="5">
        <f t="shared" si="501"/>
        <v>124</v>
      </c>
      <c r="C1125" s="5">
        <f t="shared" si="502"/>
        <v>15.200000000000003</v>
      </c>
      <c r="D1125" s="5">
        <f t="shared" si="503"/>
        <v>-71.166666666666671</v>
      </c>
      <c r="E1125" s="5">
        <f t="shared" si="504"/>
        <v>0</v>
      </c>
      <c r="F1125" s="5">
        <f t="shared" si="505"/>
        <v>-17.299999999999997</v>
      </c>
      <c r="G1125" s="5">
        <f t="shared" si="506"/>
        <v>-43.866666666666674</v>
      </c>
      <c r="H1125" s="5">
        <f t="shared" si="507"/>
        <v>20</v>
      </c>
      <c r="AA1125" s="9">
        <f>'Match Score and Team Input'!G125</f>
        <v>1885</v>
      </c>
      <c r="AB1125" s="9">
        <v>124</v>
      </c>
      <c r="AC1125" s="9">
        <f t="shared" ref="AC1125:AH1125" si="524">AC925</f>
        <v>15.200000000000003</v>
      </c>
      <c r="AD1125" s="9">
        <f t="shared" si="524"/>
        <v>-71.166666666666671</v>
      </c>
      <c r="AE1125" s="9">
        <f t="shared" si="524"/>
        <v>0</v>
      </c>
      <c r="AF1125" s="9">
        <f t="shared" si="524"/>
        <v>-17.299999999999997</v>
      </c>
      <c r="AG1125" s="9">
        <f t="shared" si="524"/>
        <v>-43.866666666666674</v>
      </c>
      <c r="AH1125" s="9">
        <f t="shared" si="524"/>
        <v>20</v>
      </c>
    </row>
    <row r="1126" spans="1:34">
      <c r="A1126" s="5">
        <f t="shared" si="500"/>
        <v>1756</v>
      </c>
      <c r="B1126" s="5">
        <f t="shared" si="501"/>
        <v>125</v>
      </c>
      <c r="C1126" s="5">
        <f t="shared" si="502"/>
        <v>8.2282051282051327</v>
      </c>
      <c r="D1126" s="5">
        <f t="shared" si="503"/>
        <v>-46.466666666666669</v>
      </c>
      <c r="E1126" s="5">
        <f t="shared" si="504"/>
        <v>0</v>
      </c>
      <c r="F1126" s="5">
        <f t="shared" si="505"/>
        <v>2.56666666666667</v>
      </c>
      <c r="G1126" s="5">
        <f t="shared" si="506"/>
        <v>30.166666666666671</v>
      </c>
      <c r="H1126" s="5">
        <f t="shared" si="507"/>
        <v>0</v>
      </c>
      <c r="AA1126" s="9">
        <f>'Match Score and Team Input'!G126</f>
        <v>1756</v>
      </c>
      <c r="AB1126" s="9">
        <v>125</v>
      </c>
      <c r="AC1126" s="9">
        <f t="shared" ref="AC1126:AH1126" si="525">AC926</f>
        <v>8.2282051282051327</v>
      </c>
      <c r="AD1126" s="9">
        <f t="shared" si="525"/>
        <v>-46.466666666666669</v>
      </c>
      <c r="AE1126" s="9">
        <f t="shared" si="525"/>
        <v>0</v>
      </c>
      <c r="AF1126" s="9">
        <f t="shared" si="525"/>
        <v>2.56666666666667</v>
      </c>
      <c r="AG1126" s="9">
        <f t="shared" si="525"/>
        <v>30.166666666666671</v>
      </c>
      <c r="AH1126" s="9">
        <f t="shared" si="525"/>
        <v>0</v>
      </c>
    </row>
    <row r="1127" spans="1:34">
      <c r="A1127" s="5">
        <f t="shared" si="500"/>
        <v>4991</v>
      </c>
      <c r="B1127" s="5">
        <f t="shared" si="501"/>
        <v>126</v>
      </c>
      <c r="C1127" s="5">
        <f t="shared" si="502"/>
        <v>9.3481481481481481</v>
      </c>
      <c r="D1127" s="5">
        <f t="shared" si="503"/>
        <v>-5.3999999999999915</v>
      </c>
      <c r="E1127" s="5">
        <f t="shared" si="504"/>
        <v>0</v>
      </c>
      <c r="F1127" s="5">
        <f t="shared" si="505"/>
        <v>9.56666666666667</v>
      </c>
      <c r="G1127" s="5">
        <f t="shared" si="506"/>
        <v>34.233333333333334</v>
      </c>
      <c r="H1127" s="5">
        <f t="shared" si="507"/>
        <v>0</v>
      </c>
      <c r="AA1127" s="9">
        <f>'Match Score and Team Input'!G127</f>
        <v>4991</v>
      </c>
      <c r="AB1127" s="9">
        <v>126</v>
      </c>
      <c r="AC1127" s="9">
        <f t="shared" ref="AC1127:AH1127" si="526">AC927</f>
        <v>9.3481481481481481</v>
      </c>
      <c r="AD1127" s="9">
        <f t="shared" si="526"/>
        <v>-5.3999999999999915</v>
      </c>
      <c r="AE1127" s="9">
        <f t="shared" si="526"/>
        <v>0</v>
      </c>
      <c r="AF1127" s="9">
        <f t="shared" si="526"/>
        <v>9.56666666666667</v>
      </c>
      <c r="AG1127" s="9">
        <f t="shared" si="526"/>
        <v>34.233333333333334</v>
      </c>
      <c r="AH1127" s="9">
        <f t="shared" si="526"/>
        <v>0</v>
      </c>
    </row>
    <row r="1128" spans="1:34">
      <c r="A1128" s="5">
        <f t="shared" si="500"/>
        <v>1153</v>
      </c>
      <c r="B1128" s="5">
        <f t="shared" si="501"/>
        <v>127</v>
      </c>
      <c r="C1128" s="5">
        <f t="shared" si="502"/>
        <v>14.160784313725486</v>
      </c>
      <c r="D1128" s="5">
        <f t="shared" si="503"/>
        <v>-22.141176470588235</v>
      </c>
      <c r="E1128" s="5">
        <f t="shared" si="504"/>
        <v>0</v>
      </c>
      <c r="F1128" s="5">
        <f t="shared" si="505"/>
        <v>-5.0000000000000071</v>
      </c>
      <c r="G1128" s="5">
        <f t="shared" si="506"/>
        <v>7.8666666666666742</v>
      </c>
      <c r="H1128" s="5">
        <f t="shared" si="507"/>
        <v>0</v>
      </c>
      <c r="AA1128" s="9">
        <f>'Match Score and Team Input'!G128</f>
        <v>1153</v>
      </c>
      <c r="AB1128" s="9">
        <v>127</v>
      </c>
      <c r="AC1128" s="9">
        <f t="shared" ref="AC1128:AH1128" si="527">AC928</f>
        <v>14.160784313725486</v>
      </c>
      <c r="AD1128" s="9">
        <f t="shared" si="527"/>
        <v>-22.141176470588235</v>
      </c>
      <c r="AE1128" s="9">
        <f t="shared" si="527"/>
        <v>0</v>
      </c>
      <c r="AF1128" s="9">
        <f t="shared" si="527"/>
        <v>-5.0000000000000071</v>
      </c>
      <c r="AG1128" s="9">
        <f t="shared" si="527"/>
        <v>7.8666666666666742</v>
      </c>
      <c r="AH1128" s="9">
        <f t="shared" si="527"/>
        <v>0</v>
      </c>
    </row>
    <row r="1129" spans="1:34">
      <c r="A1129" s="5">
        <f t="shared" si="500"/>
        <v>2665</v>
      </c>
      <c r="B1129" s="5">
        <f t="shared" si="501"/>
        <v>128</v>
      </c>
      <c r="C1129" s="5">
        <f t="shared" si="502"/>
        <v>-20.027777777777779</v>
      </c>
      <c r="D1129" s="5">
        <f t="shared" si="503"/>
        <v>-7.0722222222222229</v>
      </c>
      <c r="E1129" s="5">
        <f t="shared" si="504"/>
        <v>0</v>
      </c>
      <c r="F1129" s="5">
        <f t="shared" si="505"/>
        <v>-3.0820512820512818</v>
      </c>
      <c r="G1129" s="5">
        <f t="shared" si="506"/>
        <v>24.361253561253562</v>
      </c>
      <c r="H1129" s="5">
        <f t="shared" si="507"/>
        <v>50</v>
      </c>
      <c r="AA1129" s="9">
        <f>'Match Score and Team Input'!G129</f>
        <v>2665</v>
      </c>
      <c r="AB1129" s="9">
        <v>128</v>
      </c>
      <c r="AC1129" s="9">
        <f t="shared" ref="AC1129:AH1129" si="528">AC929</f>
        <v>-20.027777777777779</v>
      </c>
      <c r="AD1129" s="9">
        <f t="shared" si="528"/>
        <v>-7.0722222222222229</v>
      </c>
      <c r="AE1129" s="9">
        <f t="shared" si="528"/>
        <v>0</v>
      </c>
      <c r="AF1129" s="9">
        <f t="shared" si="528"/>
        <v>-3.0820512820512818</v>
      </c>
      <c r="AG1129" s="9">
        <f t="shared" si="528"/>
        <v>24.361253561253562</v>
      </c>
      <c r="AH1129" s="9">
        <f t="shared" si="528"/>
        <v>50</v>
      </c>
    </row>
    <row r="1130" spans="1:34">
      <c r="A1130" s="5">
        <f t="shared" si="500"/>
        <v>2481</v>
      </c>
      <c r="B1130" s="5">
        <f t="shared" si="501"/>
        <v>129</v>
      </c>
      <c r="C1130" s="5">
        <f t="shared" si="502"/>
        <v>20.129629629629626</v>
      </c>
      <c r="D1130" s="5">
        <f t="shared" si="503"/>
        <v>17.566666666666663</v>
      </c>
      <c r="E1130" s="5">
        <f t="shared" si="504"/>
        <v>20</v>
      </c>
      <c r="F1130" s="5">
        <f t="shared" si="505"/>
        <v>-11.266666666666666</v>
      </c>
      <c r="G1130" s="5">
        <f t="shared" si="506"/>
        <v>-31.907407407407419</v>
      </c>
      <c r="H1130" s="5">
        <f t="shared" si="507"/>
        <v>20</v>
      </c>
      <c r="AA1130" s="9">
        <f>'Match Score and Team Input'!G130</f>
        <v>2481</v>
      </c>
      <c r="AB1130" s="9">
        <v>129</v>
      </c>
      <c r="AC1130" s="9">
        <f t="shared" ref="AC1130:AH1130" si="529">AC930</f>
        <v>20.129629629629626</v>
      </c>
      <c r="AD1130" s="9">
        <f t="shared" si="529"/>
        <v>17.566666666666663</v>
      </c>
      <c r="AE1130" s="9">
        <f t="shared" si="529"/>
        <v>20</v>
      </c>
      <c r="AF1130" s="9">
        <f t="shared" si="529"/>
        <v>-11.266666666666666</v>
      </c>
      <c r="AG1130" s="9">
        <f t="shared" si="529"/>
        <v>-31.907407407407419</v>
      </c>
      <c r="AH1130" s="9">
        <f t="shared" si="529"/>
        <v>20</v>
      </c>
    </row>
    <row r="1131" spans="1:34">
      <c r="A1131" s="5">
        <f t="shared" si="500"/>
        <v>303</v>
      </c>
      <c r="B1131" s="5">
        <f t="shared" si="501"/>
        <v>130</v>
      </c>
      <c r="C1131" s="5">
        <f t="shared" si="502"/>
        <v>20.747619047619047</v>
      </c>
      <c r="D1131" s="5">
        <f t="shared" si="503"/>
        <v>-11.004761904761892</v>
      </c>
      <c r="E1131" s="5">
        <f t="shared" si="504"/>
        <v>0</v>
      </c>
      <c r="F1131" s="5">
        <f t="shared" si="505"/>
        <v>3.542592592592591</v>
      </c>
      <c r="G1131" s="5">
        <f t="shared" si="506"/>
        <v>1.4481481481481495</v>
      </c>
      <c r="H1131" s="5">
        <f t="shared" si="507"/>
        <v>0</v>
      </c>
      <c r="AA1131" s="9">
        <f>'Match Score and Team Input'!G131</f>
        <v>303</v>
      </c>
      <c r="AB1131" s="9">
        <v>130</v>
      </c>
      <c r="AC1131" s="9">
        <f t="shared" ref="AC1131:AH1131" si="530">AC931</f>
        <v>20.747619047619047</v>
      </c>
      <c r="AD1131" s="9">
        <f t="shared" si="530"/>
        <v>-11.004761904761892</v>
      </c>
      <c r="AE1131" s="9">
        <f t="shared" si="530"/>
        <v>0</v>
      </c>
      <c r="AF1131" s="9">
        <f t="shared" si="530"/>
        <v>3.542592592592591</v>
      </c>
      <c r="AG1131" s="9">
        <f t="shared" si="530"/>
        <v>1.4481481481481495</v>
      </c>
      <c r="AH1131" s="9">
        <f t="shared" si="530"/>
        <v>0</v>
      </c>
    </row>
    <row r="1132" spans="1:34">
      <c r="A1132" s="5">
        <f t="shared" si="500"/>
        <v>353</v>
      </c>
      <c r="B1132" s="5">
        <f t="shared" si="501"/>
        <v>131</v>
      </c>
      <c r="C1132" s="5">
        <f t="shared" si="502"/>
        <v>-20.925505050505052</v>
      </c>
      <c r="D1132" s="5">
        <f t="shared" si="503"/>
        <v>30.217171717171709</v>
      </c>
      <c r="E1132" s="5">
        <f t="shared" si="504"/>
        <v>20</v>
      </c>
      <c r="F1132" s="5">
        <f t="shared" si="505"/>
        <v>-3.7333333333333343</v>
      </c>
      <c r="G1132" s="5">
        <f t="shared" si="506"/>
        <v>45.5</v>
      </c>
      <c r="H1132" s="5">
        <f t="shared" si="507"/>
        <v>0</v>
      </c>
      <c r="AA1132" s="9">
        <f>'Match Score and Team Input'!G132</f>
        <v>353</v>
      </c>
      <c r="AB1132" s="9">
        <v>131</v>
      </c>
      <c r="AC1132" s="9">
        <f t="shared" ref="AC1132:AH1132" si="531">AC932</f>
        <v>-20.925505050505052</v>
      </c>
      <c r="AD1132" s="9">
        <f t="shared" si="531"/>
        <v>30.217171717171709</v>
      </c>
      <c r="AE1132" s="9">
        <f t="shared" si="531"/>
        <v>20</v>
      </c>
      <c r="AF1132" s="9">
        <f t="shared" si="531"/>
        <v>-3.7333333333333343</v>
      </c>
      <c r="AG1132" s="9">
        <f t="shared" si="531"/>
        <v>45.5</v>
      </c>
      <c r="AH1132" s="9">
        <f t="shared" si="531"/>
        <v>0</v>
      </c>
    </row>
    <row r="1133" spans="1:34">
      <c r="A1133" s="5">
        <f t="shared" si="500"/>
        <v>70</v>
      </c>
      <c r="B1133" s="5">
        <f t="shared" si="501"/>
        <v>132</v>
      </c>
      <c r="C1133" s="5">
        <f t="shared" si="502"/>
        <v>2.4809523809523739</v>
      </c>
      <c r="D1133" s="5">
        <f t="shared" si="503"/>
        <v>-27.900000000000006</v>
      </c>
      <c r="E1133" s="5">
        <f t="shared" si="504"/>
        <v>0</v>
      </c>
      <c r="F1133" s="5">
        <f t="shared" si="505"/>
        <v>-22</v>
      </c>
      <c r="G1133" s="5">
        <f t="shared" si="506"/>
        <v>-6.63333333333334</v>
      </c>
      <c r="H1133" s="5">
        <f t="shared" si="507"/>
        <v>0</v>
      </c>
      <c r="AA1133" s="9">
        <f>'Match Score and Team Input'!G133</f>
        <v>70</v>
      </c>
      <c r="AB1133" s="9">
        <v>132</v>
      </c>
      <c r="AC1133" s="9">
        <f t="shared" ref="AC1133:AH1133" si="532">AC933</f>
        <v>2.4809523809523739</v>
      </c>
      <c r="AD1133" s="9">
        <f t="shared" si="532"/>
        <v>-27.900000000000006</v>
      </c>
      <c r="AE1133" s="9">
        <f t="shared" si="532"/>
        <v>0</v>
      </c>
      <c r="AF1133" s="9">
        <f t="shared" si="532"/>
        <v>-22</v>
      </c>
      <c r="AG1133" s="9">
        <f t="shared" si="532"/>
        <v>-6.63333333333334</v>
      </c>
      <c r="AH1133" s="9">
        <f t="shared" si="532"/>
        <v>0</v>
      </c>
    </row>
    <row r="1134" spans="1:34">
      <c r="A1134" s="5">
        <f t="shared" si="500"/>
        <v>193</v>
      </c>
      <c r="B1134" s="5">
        <f t="shared" si="501"/>
        <v>133</v>
      </c>
      <c r="C1134" s="5">
        <f t="shared" si="502"/>
        <v>-13.214285714285708</v>
      </c>
      <c r="D1134" s="5">
        <f t="shared" si="503"/>
        <v>-31.280952380952385</v>
      </c>
      <c r="E1134" s="5">
        <f t="shared" si="504"/>
        <v>20</v>
      </c>
      <c r="F1134" s="5">
        <f t="shared" si="505"/>
        <v>-5.1196078431372527</v>
      </c>
      <c r="G1134" s="5">
        <f t="shared" si="506"/>
        <v>6.5235294117647129</v>
      </c>
      <c r="H1134" s="5">
        <f t="shared" si="507"/>
        <v>0</v>
      </c>
      <c r="AA1134" s="9">
        <f>'Match Score and Team Input'!G134</f>
        <v>193</v>
      </c>
      <c r="AB1134" s="9">
        <v>133</v>
      </c>
      <c r="AC1134" s="9">
        <f t="shared" ref="AC1134:AH1134" si="533">AC934</f>
        <v>-13.214285714285708</v>
      </c>
      <c r="AD1134" s="9">
        <f t="shared" si="533"/>
        <v>-31.280952380952385</v>
      </c>
      <c r="AE1134" s="9">
        <f t="shared" si="533"/>
        <v>20</v>
      </c>
      <c r="AF1134" s="9">
        <f t="shared" si="533"/>
        <v>-5.1196078431372527</v>
      </c>
      <c r="AG1134" s="9">
        <f t="shared" si="533"/>
        <v>6.5235294117647129</v>
      </c>
      <c r="AH1134" s="9">
        <f t="shared" si="533"/>
        <v>0</v>
      </c>
    </row>
    <row r="1135" spans="1:34">
      <c r="A1135" s="5">
        <f t="shared" si="500"/>
        <v>4982</v>
      </c>
      <c r="B1135" s="5">
        <f t="shared" si="501"/>
        <v>134</v>
      </c>
      <c r="C1135" s="5">
        <f t="shared" si="502"/>
        <v>-2.5</v>
      </c>
      <c r="D1135" s="5">
        <f t="shared" si="503"/>
        <v>-5.2148148148148152</v>
      </c>
      <c r="E1135" s="5">
        <f t="shared" si="504"/>
        <v>50</v>
      </c>
      <c r="F1135" s="5">
        <f t="shared" si="505"/>
        <v>18.388888888888886</v>
      </c>
      <c r="G1135" s="5">
        <f t="shared" si="506"/>
        <v>32.977777777777789</v>
      </c>
      <c r="H1135" s="5">
        <f t="shared" si="507"/>
        <v>50</v>
      </c>
      <c r="AA1135" s="9">
        <f>'Match Score and Team Input'!G135</f>
        <v>4982</v>
      </c>
      <c r="AB1135" s="9">
        <v>134</v>
      </c>
      <c r="AC1135" s="9">
        <f t="shared" ref="AC1135:AH1135" si="534">AC935</f>
        <v>-2.5</v>
      </c>
      <c r="AD1135" s="9">
        <f t="shared" si="534"/>
        <v>-5.2148148148148152</v>
      </c>
      <c r="AE1135" s="9">
        <f t="shared" si="534"/>
        <v>50</v>
      </c>
      <c r="AF1135" s="9">
        <f t="shared" si="534"/>
        <v>18.388888888888886</v>
      </c>
      <c r="AG1135" s="9">
        <f t="shared" si="534"/>
        <v>32.977777777777789</v>
      </c>
      <c r="AH1135" s="9">
        <f t="shared" si="534"/>
        <v>50</v>
      </c>
    </row>
    <row r="1136" spans="1:34">
      <c r="A1136" s="5">
        <f t="shared" si="500"/>
        <v>5137</v>
      </c>
      <c r="B1136" s="5">
        <f t="shared" si="501"/>
        <v>135</v>
      </c>
      <c r="C1136" s="5">
        <f t="shared" si="502"/>
        <v>31.501994301994301</v>
      </c>
      <c r="D1136" s="5">
        <f t="shared" si="503"/>
        <v>-13.179487179487182</v>
      </c>
      <c r="E1136" s="5">
        <f t="shared" si="504"/>
        <v>0</v>
      </c>
      <c r="F1136" s="5">
        <f t="shared" si="505"/>
        <v>-11.900000000000006</v>
      </c>
      <c r="G1136" s="5">
        <f t="shared" si="506"/>
        <v>6.6666666666662877E-2</v>
      </c>
      <c r="H1136" s="5">
        <f t="shared" si="507"/>
        <v>0</v>
      </c>
      <c r="AA1136" s="9">
        <f>'Match Score and Team Input'!G136</f>
        <v>5137</v>
      </c>
      <c r="AB1136" s="9">
        <v>135</v>
      </c>
      <c r="AC1136" s="9">
        <f t="shared" ref="AC1136:AH1136" si="535">AC936</f>
        <v>31.501994301994301</v>
      </c>
      <c r="AD1136" s="9">
        <f t="shared" si="535"/>
        <v>-13.179487179487182</v>
      </c>
      <c r="AE1136" s="9">
        <f t="shared" si="535"/>
        <v>0</v>
      </c>
      <c r="AF1136" s="9">
        <f t="shared" si="535"/>
        <v>-11.900000000000006</v>
      </c>
      <c r="AG1136" s="9">
        <f t="shared" si="535"/>
        <v>6.6666666666662877E-2</v>
      </c>
      <c r="AH1136" s="9">
        <f t="shared" si="535"/>
        <v>0</v>
      </c>
    </row>
    <row r="1137" spans="1:34">
      <c r="A1137" s="5">
        <f t="shared" si="500"/>
        <v>3480</v>
      </c>
      <c r="B1137" s="5">
        <f t="shared" si="501"/>
        <v>136</v>
      </c>
      <c r="C1137" s="5">
        <f t="shared" si="502"/>
        <v>-21.638888888888893</v>
      </c>
      <c r="D1137" s="5">
        <f t="shared" si="503"/>
        <v>34.633333333333326</v>
      </c>
      <c r="E1137" s="5">
        <f t="shared" si="504"/>
        <v>0</v>
      </c>
      <c r="F1137" s="5">
        <f t="shared" si="505"/>
        <v>21.270370370370372</v>
      </c>
      <c r="G1137" s="5">
        <f t="shared" si="506"/>
        <v>52.296296296296305</v>
      </c>
      <c r="H1137" s="5">
        <f t="shared" si="507"/>
        <v>0</v>
      </c>
      <c r="AA1137" s="9">
        <f>'Match Score and Team Input'!G137</f>
        <v>3480</v>
      </c>
      <c r="AB1137" s="9">
        <v>136</v>
      </c>
      <c r="AC1137" s="9">
        <f t="shared" ref="AC1137:AH1137" si="536">AC937</f>
        <v>-21.638888888888893</v>
      </c>
      <c r="AD1137" s="9">
        <f t="shared" si="536"/>
        <v>34.633333333333326</v>
      </c>
      <c r="AE1137" s="9">
        <f t="shared" si="536"/>
        <v>0</v>
      </c>
      <c r="AF1137" s="9">
        <f t="shared" si="536"/>
        <v>21.270370370370372</v>
      </c>
      <c r="AG1137" s="9">
        <f t="shared" si="536"/>
        <v>52.296296296296305</v>
      </c>
      <c r="AH1137" s="9">
        <f t="shared" si="536"/>
        <v>0</v>
      </c>
    </row>
    <row r="1138" spans="1:34">
      <c r="A1138" s="5">
        <f t="shared" si="500"/>
        <v>2974</v>
      </c>
      <c r="B1138" s="5">
        <f t="shared" si="501"/>
        <v>137</v>
      </c>
      <c r="C1138" s="5">
        <f t="shared" si="502"/>
        <v>8.9333333333333371</v>
      </c>
      <c r="D1138" s="5">
        <f t="shared" si="503"/>
        <v>13.566666666666663</v>
      </c>
      <c r="E1138" s="5">
        <f t="shared" si="504"/>
        <v>0</v>
      </c>
      <c r="F1138" s="5">
        <f t="shared" si="505"/>
        <v>-1.1333333333333329</v>
      </c>
      <c r="G1138" s="5">
        <f t="shared" si="506"/>
        <v>-5.7717948717948673</v>
      </c>
      <c r="H1138" s="5">
        <f t="shared" si="507"/>
        <v>0</v>
      </c>
      <c r="AA1138" s="9">
        <f>'Match Score and Team Input'!G138</f>
        <v>2974</v>
      </c>
      <c r="AB1138" s="9">
        <v>137</v>
      </c>
      <c r="AC1138" s="9">
        <f t="shared" ref="AC1138:AH1138" si="537">AC938</f>
        <v>8.9333333333333371</v>
      </c>
      <c r="AD1138" s="9">
        <f t="shared" si="537"/>
        <v>13.566666666666663</v>
      </c>
      <c r="AE1138" s="9">
        <f t="shared" si="537"/>
        <v>0</v>
      </c>
      <c r="AF1138" s="9">
        <f t="shared" si="537"/>
        <v>-1.1333333333333329</v>
      </c>
      <c r="AG1138" s="9">
        <f t="shared" si="537"/>
        <v>-5.7717948717948673</v>
      </c>
      <c r="AH1138" s="9">
        <f t="shared" si="537"/>
        <v>0</v>
      </c>
    </row>
    <row r="1139" spans="1:34">
      <c r="A1139" s="5">
        <f t="shared" si="500"/>
        <v>1266</v>
      </c>
      <c r="B1139" s="5">
        <f t="shared" si="501"/>
        <v>138</v>
      </c>
      <c r="C1139" s="5">
        <f t="shared" si="502"/>
        <v>-1.0962962962962948</v>
      </c>
      <c r="D1139" s="5">
        <f t="shared" si="503"/>
        <v>-16.529629629629625</v>
      </c>
      <c r="E1139" s="5">
        <f t="shared" si="504"/>
        <v>100</v>
      </c>
      <c r="F1139" s="5">
        <f t="shared" si="505"/>
        <v>-1.2999999999999972</v>
      </c>
      <c r="G1139" s="5">
        <f t="shared" si="506"/>
        <v>-17.349999999999994</v>
      </c>
      <c r="H1139" s="5">
        <f t="shared" si="507"/>
        <v>0</v>
      </c>
      <c r="AA1139" s="9">
        <f>'Match Score and Team Input'!G139</f>
        <v>1266</v>
      </c>
      <c r="AB1139" s="9">
        <v>138</v>
      </c>
      <c r="AC1139" s="9">
        <f t="shared" ref="AC1139:AH1139" si="538">AC939</f>
        <v>-1.0962962962962948</v>
      </c>
      <c r="AD1139" s="9">
        <f t="shared" si="538"/>
        <v>-16.529629629629625</v>
      </c>
      <c r="AE1139" s="9">
        <f t="shared" si="538"/>
        <v>100</v>
      </c>
      <c r="AF1139" s="9">
        <f t="shared" si="538"/>
        <v>-1.2999999999999972</v>
      </c>
      <c r="AG1139" s="9">
        <f t="shared" si="538"/>
        <v>-17.349999999999994</v>
      </c>
      <c r="AH1139" s="9">
        <f t="shared" si="538"/>
        <v>0</v>
      </c>
    </row>
    <row r="1140" spans="1:34">
      <c r="A1140" s="5">
        <f t="shared" si="500"/>
        <v>179</v>
      </c>
      <c r="B1140" s="5">
        <f t="shared" si="501"/>
        <v>139</v>
      </c>
      <c r="C1140" s="5">
        <f t="shared" si="502"/>
        <v>9.5846153846153896</v>
      </c>
      <c r="D1140" s="5">
        <f t="shared" si="503"/>
        <v>18.320512820512818</v>
      </c>
      <c r="E1140" s="5">
        <f t="shared" si="504"/>
        <v>0</v>
      </c>
      <c r="F1140" s="5">
        <f t="shared" si="505"/>
        <v>-8.961080586080584</v>
      </c>
      <c r="G1140" s="5">
        <f t="shared" si="506"/>
        <v>-69.44047619047619</v>
      </c>
      <c r="H1140" s="5">
        <f t="shared" si="507"/>
        <v>0</v>
      </c>
      <c r="AA1140" s="9">
        <f>'Match Score and Team Input'!G140</f>
        <v>179</v>
      </c>
      <c r="AB1140" s="9">
        <v>139</v>
      </c>
      <c r="AC1140" s="9">
        <f t="shared" ref="AC1140:AH1140" si="539">AC940</f>
        <v>9.5846153846153896</v>
      </c>
      <c r="AD1140" s="9">
        <f t="shared" si="539"/>
        <v>18.320512820512818</v>
      </c>
      <c r="AE1140" s="9">
        <f t="shared" si="539"/>
        <v>0</v>
      </c>
      <c r="AF1140" s="9">
        <f t="shared" si="539"/>
        <v>-8.961080586080584</v>
      </c>
      <c r="AG1140" s="9">
        <f t="shared" si="539"/>
        <v>-69.44047619047619</v>
      </c>
      <c r="AH1140" s="9">
        <f t="shared" si="539"/>
        <v>0</v>
      </c>
    </row>
    <row r="1141" spans="1:34">
      <c r="A1141" s="5">
        <f t="shared" si="500"/>
        <v>4063</v>
      </c>
      <c r="B1141" s="5">
        <f t="shared" si="501"/>
        <v>140</v>
      </c>
      <c r="C1141" s="5">
        <f t="shared" si="502"/>
        <v>-1.1611111111111114</v>
      </c>
      <c r="D1141" s="5">
        <f t="shared" si="503"/>
        <v>6.6444444444444457</v>
      </c>
      <c r="E1141" s="5">
        <f t="shared" si="504"/>
        <v>0</v>
      </c>
      <c r="F1141" s="5">
        <f t="shared" si="505"/>
        <v>-13.277777777777779</v>
      </c>
      <c r="G1141" s="5">
        <f t="shared" si="506"/>
        <v>47.81481481481481</v>
      </c>
      <c r="H1141" s="5">
        <f t="shared" si="507"/>
        <v>0</v>
      </c>
      <c r="AA1141" s="9">
        <f>'Match Score and Team Input'!G141</f>
        <v>4063</v>
      </c>
      <c r="AB1141" s="9">
        <v>140</v>
      </c>
      <c r="AC1141" s="9">
        <f t="shared" ref="AC1141:AH1141" si="540">AC941</f>
        <v>-1.1611111111111114</v>
      </c>
      <c r="AD1141" s="9">
        <f t="shared" si="540"/>
        <v>6.6444444444444457</v>
      </c>
      <c r="AE1141" s="9">
        <f t="shared" si="540"/>
        <v>0</v>
      </c>
      <c r="AF1141" s="9">
        <f t="shared" si="540"/>
        <v>-13.277777777777779</v>
      </c>
      <c r="AG1141" s="9">
        <f t="shared" si="540"/>
        <v>47.81481481481481</v>
      </c>
      <c r="AH1141" s="9">
        <f t="shared" si="540"/>
        <v>0</v>
      </c>
    </row>
    <row r="1142" spans="1:34">
      <c r="A1142" s="5">
        <f t="shared" si="500"/>
        <v>1011</v>
      </c>
      <c r="B1142" s="5">
        <f t="shared" si="501"/>
        <v>141</v>
      </c>
      <c r="C1142" s="5">
        <f t="shared" si="502"/>
        <v>-15.852380952380948</v>
      </c>
      <c r="D1142" s="5">
        <f t="shared" si="503"/>
        <v>-18.938095238095244</v>
      </c>
      <c r="E1142" s="5">
        <f t="shared" si="504"/>
        <v>0</v>
      </c>
      <c r="F1142" s="5">
        <f t="shared" si="505"/>
        <v>-2.393939393939398</v>
      </c>
      <c r="G1142" s="5">
        <f t="shared" si="506"/>
        <v>-45.76363636363638</v>
      </c>
      <c r="H1142" s="5">
        <f t="shared" si="507"/>
        <v>0</v>
      </c>
      <c r="AA1142" s="9">
        <f>'Match Score and Team Input'!G142</f>
        <v>1011</v>
      </c>
      <c r="AB1142" s="9">
        <v>141</v>
      </c>
      <c r="AC1142" s="9">
        <f t="shared" ref="AC1142:AH1142" si="541">AC942</f>
        <v>-15.852380952380948</v>
      </c>
      <c r="AD1142" s="9">
        <f t="shared" si="541"/>
        <v>-18.938095238095244</v>
      </c>
      <c r="AE1142" s="9">
        <f t="shared" si="541"/>
        <v>0</v>
      </c>
      <c r="AF1142" s="9">
        <f t="shared" si="541"/>
        <v>-2.393939393939398</v>
      </c>
      <c r="AG1142" s="9">
        <f t="shared" si="541"/>
        <v>-45.76363636363638</v>
      </c>
      <c r="AH1142" s="9">
        <f t="shared" si="541"/>
        <v>0</v>
      </c>
    </row>
    <row r="1143" spans="1:34">
      <c r="A1143" s="5">
        <f t="shared" si="500"/>
        <v>5145</v>
      </c>
      <c r="B1143" s="5">
        <f t="shared" si="501"/>
        <v>142</v>
      </c>
      <c r="C1143" s="5">
        <f t="shared" si="502"/>
        <v>5.2999999999999972</v>
      </c>
      <c r="D1143" s="5">
        <f t="shared" si="503"/>
        <v>2.3740740740740733</v>
      </c>
      <c r="E1143" s="5">
        <f t="shared" si="504"/>
        <v>0</v>
      </c>
      <c r="F1143" s="5">
        <f t="shared" si="505"/>
        <v>-11.079487179487188</v>
      </c>
      <c r="G1143" s="5">
        <f t="shared" si="506"/>
        <v>-17.494871794871798</v>
      </c>
      <c r="H1143" s="5">
        <f t="shared" si="507"/>
        <v>0</v>
      </c>
      <c r="AA1143" s="9">
        <f>'Match Score and Team Input'!G143</f>
        <v>5145</v>
      </c>
      <c r="AB1143" s="9">
        <v>142</v>
      </c>
      <c r="AC1143" s="9">
        <f t="shared" ref="AC1143:AH1143" si="542">AC943</f>
        <v>5.2999999999999972</v>
      </c>
      <c r="AD1143" s="9">
        <f t="shared" si="542"/>
        <v>2.3740740740740733</v>
      </c>
      <c r="AE1143" s="9">
        <f t="shared" si="542"/>
        <v>0</v>
      </c>
      <c r="AF1143" s="9">
        <f t="shared" si="542"/>
        <v>-11.079487179487188</v>
      </c>
      <c r="AG1143" s="9">
        <f t="shared" si="542"/>
        <v>-17.494871794871798</v>
      </c>
      <c r="AH1143" s="9">
        <f t="shared" si="542"/>
        <v>0</v>
      </c>
    </row>
    <row r="1144" spans="1:34">
      <c r="A1144" s="5">
        <f t="shared" si="500"/>
        <v>337</v>
      </c>
      <c r="B1144" s="5">
        <f t="shared" si="501"/>
        <v>143</v>
      </c>
      <c r="C1144" s="5">
        <f t="shared" si="502"/>
        <v>-16.388888888888886</v>
      </c>
      <c r="D1144" s="5">
        <f t="shared" si="503"/>
        <v>-17.344444444444434</v>
      </c>
      <c r="E1144" s="5">
        <f t="shared" si="504"/>
        <v>0</v>
      </c>
      <c r="F1144" s="5">
        <f t="shared" si="505"/>
        <v>-14.179487179487182</v>
      </c>
      <c r="G1144" s="5">
        <f t="shared" si="506"/>
        <v>-16.046153846153842</v>
      </c>
      <c r="H1144" s="5">
        <f t="shared" si="507"/>
        <v>50</v>
      </c>
      <c r="AA1144" s="9">
        <f>'Match Score and Team Input'!G144</f>
        <v>337</v>
      </c>
      <c r="AB1144" s="9">
        <v>143</v>
      </c>
      <c r="AC1144" s="9">
        <f t="shared" ref="AC1144:AH1144" si="543">AC944</f>
        <v>-16.388888888888886</v>
      </c>
      <c r="AD1144" s="9">
        <f t="shared" si="543"/>
        <v>-17.344444444444434</v>
      </c>
      <c r="AE1144" s="9">
        <f t="shared" si="543"/>
        <v>0</v>
      </c>
      <c r="AF1144" s="9">
        <f t="shared" si="543"/>
        <v>-14.179487179487182</v>
      </c>
      <c r="AG1144" s="9">
        <f t="shared" si="543"/>
        <v>-16.046153846153842</v>
      </c>
      <c r="AH1144" s="9">
        <f t="shared" si="543"/>
        <v>50</v>
      </c>
    </row>
    <row r="1145" spans="1:34">
      <c r="A1145" s="5">
        <f t="shared" si="500"/>
        <v>2471</v>
      </c>
      <c r="B1145" s="5">
        <f t="shared" si="501"/>
        <v>144</v>
      </c>
      <c r="C1145" s="5">
        <f t="shared" si="502"/>
        <v>25.400000000000006</v>
      </c>
      <c r="D1145" s="5">
        <f t="shared" si="503"/>
        <v>4.63333333333334</v>
      </c>
      <c r="E1145" s="5">
        <f t="shared" si="504"/>
        <v>0</v>
      </c>
      <c r="F1145" s="5">
        <f t="shared" si="505"/>
        <v>9.3205128205128176</v>
      </c>
      <c r="G1145" s="5">
        <f t="shared" si="506"/>
        <v>-11.561538461538476</v>
      </c>
      <c r="H1145" s="5">
        <f t="shared" si="507"/>
        <v>0</v>
      </c>
      <c r="AA1145" s="9">
        <f>'Match Score and Team Input'!G145</f>
        <v>2471</v>
      </c>
      <c r="AB1145" s="9">
        <v>144</v>
      </c>
      <c r="AC1145" s="9">
        <f t="shared" ref="AC1145:AH1145" si="544">AC945</f>
        <v>25.400000000000006</v>
      </c>
      <c r="AD1145" s="9">
        <f t="shared" si="544"/>
        <v>4.63333333333334</v>
      </c>
      <c r="AE1145" s="9">
        <f t="shared" si="544"/>
        <v>0</v>
      </c>
      <c r="AF1145" s="9">
        <f t="shared" si="544"/>
        <v>9.3205128205128176</v>
      </c>
      <c r="AG1145" s="9">
        <f t="shared" si="544"/>
        <v>-11.561538461538476</v>
      </c>
      <c r="AH1145" s="9">
        <f t="shared" si="544"/>
        <v>0</v>
      </c>
    </row>
    <row r="1146" spans="1:34">
      <c r="A1146" s="5">
        <f t="shared" si="500"/>
        <v>1683</v>
      </c>
      <c r="B1146" s="5">
        <f t="shared" si="501"/>
        <v>145</v>
      </c>
      <c r="C1146" s="5">
        <f t="shared" si="502"/>
        <v>-18.199999999999996</v>
      </c>
      <c r="D1146" s="5">
        <f t="shared" si="503"/>
        <v>-51.977777777777774</v>
      </c>
      <c r="E1146" s="5">
        <f t="shared" si="504"/>
        <v>0</v>
      </c>
      <c r="F1146" s="5">
        <f t="shared" si="505"/>
        <v>-4.7486772486772466</v>
      </c>
      <c r="G1146" s="5">
        <f t="shared" si="506"/>
        <v>14.106349206349208</v>
      </c>
      <c r="H1146" s="5">
        <f t="shared" si="507"/>
        <v>0</v>
      </c>
      <c r="AA1146" s="9">
        <f>'Match Score and Team Input'!G146</f>
        <v>1683</v>
      </c>
      <c r="AB1146" s="9">
        <v>145</v>
      </c>
      <c r="AC1146" s="9">
        <f t="shared" ref="AC1146:AH1146" si="545">AC946</f>
        <v>-18.199999999999996</v>
      </c>
      <c r="AD1146" s="9">
        <f t="shared" si="545"/>
        <v>-51.977777777777774</v>
      </c>
      <c r="AE1146" s="9">
        <f t="shared" si="545"/>
        <v>0</v>
      </c>
      <c r="AF1146" s="9">
        <f t="shared" si="545"/>
        <v>-4.7486772486772466</v>
      </c>
      <c r="AG1146" s="9">
        <f t="shared" si="545"/>
        <v>14.106349206349208</v>
      </c>
      <c r="AH1146" s="9">
        <f t="shared" si="545"/>
        <v>0</v>
      </c>
    </row>
    <row r="1147" spans="1:34">
      <c r="A1147" s="5">
        <f t="shared" si="500"/>
        <v>4967</v>
      </c>
      <c r="B1147" s="5">
        <f t="shared" si="501"/>
        <v>146</v>
      </c>
      <c r="C1147" s="5">
        <f t="shared" si="502"/>
        <v>-1.3392156862745139</v>
      </c>
      <c r="D1147" s="5">
        <f t="shared" si="503"/>
        <v>-51.741176470588243</v>
      </c>
      <c r="E1147" s="5">
        <f t="shared" si="504"/>
        <v>0</v>
      </c>
      <c r="F1147" s="5">
        <f t="shared" si="505"/>
        <v>7.4727272727272691</v>
      </c>
      <c r="G1147" s="5">
        <f t="shared" si="506"/>
        <v>-4.1090909090909236</v>
      </c>
      <c r="H1147" s="5">
        <f t="shared" si="507"/>
        <v>20</v>
      </c>
      <c r="AA1147" s="9">
        <f>'Match Score and Team Input'!G147</f>
        <v>4967</v>
      </c>
      <c r="AB1147" s="9">
        <v>146</v>
      </c>
      <c r="AC1147" s="9">
        <f t="shared" ref="AC1147:AH1147" si="546">AC947</f>
        <v>-1.3392156862745139</v>
      </c>
      <c r="AD1147" s="9">
        <f t="shared" si="546"/>
        <v>-51.741176470588243</v>
      </c>
      <c r="AE1147" s="9">
        <f t="shared" si="546"/>
        <v>0</v>
      </c>
      <c r="AF1147" s="9">
        <f t="shared" si="546"/>
        <v>7.4727272727272691</v>
      </c>
      <c r="AG1147" s="9">
        <f t="shared" si="546"/>
        <v>-4.1090909090909236</v>
      </c>
      <c r="AH1147" s="9">
        <f t="shared" si="546"/>
        <v>20</v>
      </c>
    </row>
    <row r="1148" spans="1:34">
      <c r="A1148" s="5">
        <f t="shared" si="500"/>
        <v>5098</v>
      </c>
      <c r="B1148" s="5">
        <f t="shared" si="501"/>
        <v>147</v>
      </c>
      <c r="C1148" s="5">
        <f t="shared" si="502"/>
        <v>17.166666666666664</v>
      </c>
      <c r="D1148" s="5">
        <f t="shared" si="503"/>
        <v>50.633333333333326</v>
      </c>
      <c r="E1148" s="5">
        <f t="shared" si="504"/>
        <v>0</v>
      </c>
      <c r="F1148" s="5">
        <f t="shared" si="505"/>
        <v>31.699999999999996</v>
      </c>
      <c r="G1148" s="5">
        <f t="shared" si="506"/>
        <v>35.951851851851842</v>
      </c>
      <c r="H1148" s="5">
        <f t="shared" si="507"/>
        <v>50</v>
      </c>
      <c r="AA1148" s="9">
        <f>'Match Score and Team Input'!G148</f>
        <v>5098</v>
      </c>
      <c r="AB1148" s="9">
        <v>147</v>
      </c>
      <c r="AC1148" s="9">
        <f t="shared" ref="AC1148:AH1148" si="547">AC948</f>
        <v>17.166666666666664</v>
      </c>
      <c r="AD1148" s="9">
        <f t="shared" si="547"/>
        <v>50.633333333333326</v>
      </c>
      <c r="AE1148" s="9">
        <f t="shared" si="547"/>
        <v>0</v>
      </c>
      <c r="AF1148" s="9">
        <f t="shared" si="547"/>
        <v>31.699999999999996</v>
      </c>
      <c r="AG1148" s="9">
        <f t="shared" si="547"/>
        <v>35.951851851851842</v>
      </c>
      <c r="AH1148" s="9">
        <f t="shared" si="547"/>
        <v>50</v>
      </c>
    </row>
    <row r="1149" spans="1:34">
      <c r="A1149" s="5">
        <f t="shared" si="500"/>
        <v>4982</v>
      </c>
      <c r="B1149" s="5">
        <f t="shared" si="501"/>
        <v>148</v>
      </c>
      <c r="C1149" s="5">
        <f t="shared" si="502"/>
        <v>10.981481481481481</v>
      </c>
      <c r="D1149" s="5">
        <f t="shared" si="503"/>
        <v>40.233333333333334</v>
      </c>
      <c r="E1149" s="5">
        <f t="shared" si="504"/>
        <v>0</v>
      </c>
      <c r="F1149" s="5">
        <f t="shared" si="505"/>
        <v>-2.1111111111111143</v>
      </c>
      <c r="G1149" s="5">
        <f t="shared" si="506"/>
        <v>-0.10185185185184764</v>
      </c>
      <c r="H1149" s="5">
        <f t="shared" si="507"/>
        <v>0</v>
      </c>
      <c r="AA1149" s="9">
        <f>'Match Score and Team Input'!G149</f>
        <v>4982</v>
      </c>
      <c r="AB1149" s="9">
        <v>148</v>
      </c>
      <c r="AC1149" s="9">
        <f t="shared" ref="AC1149:AH1149" si="548">AC949</f>
        <v>10.981481481481481</v>
      </c>
      <c r="AD1149" s="9">
        <f t="shared" si="548"/>
        <v>40.233333333333334</v>
      </c>
      <c r="AE1149" s="9">
        <f t="shared" si="548"/>
        <v>0</v>
      </c>
      <c r="AF1149" s="9">
        <f t="shared" si="548"/>
        <v>-2.1111111111111143</v>
      </c>
      <c r="AG1149" s="9">
        <f t="shared" si="548"/>
        <v>-0.10185185185184764</v>
      </c>
      <c r="AH1149" s="9">
        <f t="shared" si="548"/>
        <v>0</v>
      </c>
    </row>
    <row r="1150" spans="1:34">
      <c r="A1150" s="5">
        <f t="shared" si="500"/>
        <v>3504</v>
      </c>
      <c r="B1150" s="5">
        <f t="shared" si="501"/>
        <v>149</v>
      </c>
      <c r="C1150" s="5">
        <f t="shared" si="502"/>
        <v>23.533333333333331</v>
      </c>
      <c r="D1150" s="5">
        <f t="shared" si="503"/>
        <v>64.666666666666657</v>
      </c>
      <c r="E1150" s="5">
        <f t="shared" si="504"/>
        <v>20</v>
      </c>
      <c r="F1150" s="5">
        <f t="shared" si="505"/>
        <v>-18.225925925925921</v>
      </c>
      <c r="G1150" s="5">
        <f t="shared" si="506"/>
        <v>-8.9370370370370438</v>
      </c>
      <c r="H1150" s="5">
        <f t="shared" si="507"/>
        <v>0</v>
      </c>
      <c r="AA1150" s="9">
        <f>'Match Score and Team Input'!G150</f>
        <v>3504</v>
      </c>
      <c r="AB1150" s="9">
        <v>149</v>
      </c>
      <c r="AC1150" s="9">
        <f t="shared" ref="AC1150:AH1150" si="549">AC950</f>
        <v>23.533333333333331</v>
      </c>
      <c r="AD1150" s="9">
        <f t="shared" si="549"/>
        <v>64.666666666666657</v>
      </c>
      <c r="AE1150" s="9">
        <f t="shared" si="549"/>
        <v>20</v>
      </c>
      <c r="AF1150" s="9">
        <f t="shared" si="549"/>
        <v>-18.225925925925921</v>
      </c>
      <c r="AG1150" s="9">
        <f t="shared" si="549"/>
        <v>-8.9370370370370438</v>
      </c>
      <c r="AH1150" s="9">
        <f t="shared" si="549"/>
        <v>0</v>
      </c>
    </row>
    <row r="1151" spans="1:34">
      <c r="A1151" s="5">
        <f t="shared" si="500"/>
        <v>3103</v>
      </c>
      <c r="B1151" s="5">
        <f t="shared" si="501"/>
        <v>150</v>
      </c>
      <c r="C1151" s="5">
        <f t="shared" si="502"/>
        <v>1.3888888888888857</v>
      </c>
      <c r="D1151" s="5">
        <f t="shared" si="503"/>
        <v>47.86666666666666</v>
      </c>
      <c r="E1151" s="5">
        <f t="shared" si="504"/>
        <v>0</v>
      </c>
      <c r="F1151" s="5">
        <f t="shared" si="505"/>
        <v>-16.49183006535948</v>
      </c>
      <c r="G1151" s="5">
        <f t="shared" si="506"/>
        <v>-37.954248366013076</v>
      </c>
      <c r="H1151" s="5">
        <f t="shared" si="507"/>
        <v>0</v>
      </c>
      <c r="AA1151" s="9">
        <f>'Match Score and Team Input'!G151</f>
        <v>3103</v>
      </c>
      <c r="AB1151" s="9">
        <v>150</v>
      </c>
      <c r="AC1151" s="9">
        <f t="shared" ref="AC1151:AH1151" si="550">AC951</f>
        <v>1.3888888888888857</v>
      </c>
      <c r="AD1151" s="9">
        <f t="shared" si="550"/>
        <v>47.86666666666666</v>
      </c>
      <c r="AE1151" s="9">
        <f t="shared" si="550"/>
        <v>0</v>
      </c>
      <c r="AF1151" s="9">
        <f t="shared" si="550"/>
        <v>-16.49183006535948</v>
      </c>
      <c r="AG1151" s="9">
        <f t="shared" si="550"/>
        <v>-37.954248366013076</v>
      </c>
      <c r="AH1151" s="9">
        <f t="shared" si="550"/>
        <v>0</v>
      </c>
    </row>
    <row r="1152" spans="1:34">
      <c r="A1152" s="5">
        <f t="shared" si="500"/>
        <v>3937</v>
      </c>
      <c r="B1152" s="5">
        <f t="shared" si="501"/>
        <v>151</v>
      </c>
      <c r="C1152" s="5">
        <f t="shared" si="502"/>
        <v>-15.296296296296291</v>
      </c>
      <c r="D1152" s="5">
        <f t="shared" si="503"/>
        <v>17.896296296296299</v>
      </c>
      <c r="E1152" s="5">
        <f t="shared" si="504"/>
        <v>0</v>
      </c>
      <c r="F1152" s="5">
        <f t="shared" si="505"/>
        <v>1.1074074074074076</v>
      </c>
      <c r="G1152" s="5">
        <f t="shared" si="506"/>
        <v>-13.68518518518519</v>
      </c>
      <c r="H1152" s="5">
        <f t="shared" si="507"/>
        <v>0</v>
      </c>
      <c r="AA1152" s="9">
        <f>'Match Score and Team Input'!G152</f>
        <v>3937</v>
      </c>
      <c r="AB1152" s="9">
        <v>151</v>
      </c>
      <c r="AC1152" s="9">
        <f t="shared" ref="AC1152:AH1152" si="551">AC952</f>
        <v>-15.296296296296291</v>
      </c>
      <c r="AD1152" s="9">
        <f t="shared" si="551"/>
        <v>17.896296296296299</v>
      </c>
      <c r="AE1152" s="9">
        <f t="shared" si="551"/>
        <v>0</v>
      </c>
      <c r="AF1152" s="9">
        <f t="shared" si="551"/>
        <v>1.1074074074074076</v>
      </c>
      <c r="AG1152" s="9">
        <f t="shared" si="551"/>
        <v>-13.68518518518519</v>
      </c>
      <c r="AH1152" s="9">
        <f t="shared" si="551"/>
        <v>0</v>
      </c>
    </row>
    <row r="1153" spans="1:34">
      <c r="A1153" s="5">
        <f t="shared" si="500"/>
        <v>2135</v>
      </c>
      <c r="B1153" s="5">
        <f t="shared" si="501"/>
        <v>152</v>
      </c>
      <c r="C1153" s="5">
        <f t="shared" si="502"/>
        <v>0.93650793650793673</v>
      </c>
      <c r="D1153" s="5">
        <f t="shared" si="503"/>
        <v>4.4037037037036981</v>
      </c>
      <c r="E1153" s="5">
        <f t="shared" si="504"/>
        <v>0</v>
      </c>
      <c r="F1153" s="5">
        <f t="shared" si="505"/>
        <v>0.12727272727272521</v>
      </c>
      <c r="G1153" s="5">
        <f t="shared" si="506"/>
        <v>-12.693939393939388</v>
      </c>
      <c r="H1153" s="5">
        <f t="shared" si="507"/>
        <v>0</v>
      </c>
      <c r="AA1153" s="9">
        <f>'Match Score and Team Input'!G153</f>
        <v>2135</v>
      </c>
      <c r="AB1153" s="9">
        <v>152</v>
      </c>
      <c r="AC1153" s="9">
        <f t="shared" ref="AC1153:AH1153" si="552">AC953</f>
        <v>0.93650793650793673</v>
      </c>
      <c r="AD1153" s="9">
        <f t="shared" si="552"/>
        <v>4.4037037037036981</v>
      </c>
      <c r="AE1153" s="9">
        <f t="shared" si="552"/>
        <v>0</v>
      </c>
      <c r="AF1153" s="9">
        <f t="shared" si="552"/>
        <v>0.12727272727272521</v>
      </c>
      <c r="AG1153" s="9">
        <f t="shared" si="552"/>
        <v>-12.693939393939388</v>
      </c>
      <c r="AH1153" s="9">
        <f t="shared" si="552"/>
        <v>0</v>
      </c>
    </row>
    <row r="1154" spans="1:34">
      <c r="A1154" s="5">
        <f t="shared" si="500"/>
        <v>4917</v>
      </c>
      <c r="B1154" s="5">
        <f t="shared" si="501"/>
        <v>153</v>
      </c>
      <c r="C1154" s="5">
        <f t="shared" si="502"/>
        <v>2.4333333333333371</v>
      </c>
      <c r="D1154" s="5">
        <f t="shared" si="503"/>
        <v>40.133333333333326</v>
      </c>
      <c r="E1154" s="5">
        <f t="shared" si="504"/>
        <v>0</v>
      </c>
      <c r="F1154" s="5">
        <f t="shared" si="505"/>
        <v>17.313492063492063</v>
      </c>
      <c r="G1154" s="5">
        <f t="shared" si="506"/>
        <v>-47.247619047619054</v>
      </c>
      <c r="H1154" s="5">
        <f t="shared" si="507"/>
        <v>0</v>
      </c>
      <c r="AA1154" s="9">
        <f>'Match Score and Team Input'!G154</f>
        <v>4917</v>
      </c>
      <c r="AB1154" s="9">
        <v>153</v>
      </c>
      <c r="AC1154" s="9">
        <f t="shared" ref="AC1154:AH1154" si="553">AC954</f>
        <v>2.4333333333333371</v>
      </c>
      <c r="AD1154" s="9">
        <f t="shared" si="553"/>
        <v>40.133333333333326</v>
      </c>
      <c r="AE1154" s="9">
        <f t="shared" si="553"/>
        <v>0</v>
      </c>
      <c r="AF1154" s="9">
        <f t="shared" si="553"/>
        <v>17.313492063492063</v>
      </c>
      <c r="AG1154" s="9">
        <f t="shared" si="553"/>
        <v>-47.247619047619054</v>
      </c>
      <c r="AH1154" s="9">
        <f t="shared" si="553"/>
        <v>0</v>
      </c>
    </row>
    <row r="1155" spans="1:34">
      <c r="A1155" s="5">
        <f t="shared" si="500"/>
        <v>4719</v>
      </c>
      <c r="B1155" s="5">
        <f t="shared" si="501"/>
        <v>154</v>
      </c>
      <c r="C1155" s="5">
        <f t="shared" si="502"/>
        <v>-1.480952380952381</v>
      </c>
      <c r="D1155" s="5">
        <f t="shared" si="503"/>
        <v>-108.25714285714287</v>
      </c>
      <c r="E1155" s="5">
        <f t="shared" si="504"/>
        <v>0</v>
      </c>
      <c r="F1155" s="5">
        <f t="shared" si="505"/>
        <v>34.700000000000003</v>
      </c>
      <c r="G1155" s="5">
        <f t="shared" si="506"/>
        <v>79.300000000000011</v>
      </c>
      <c r="H1155" s="5">
        <f t="shared" si="507"/>
        <v>0</v>
      </c>
      <c r="AA1155" s="9">
        <f>'Match Score and Team Input'!G155</f>
        <v>4719</v>
      </c>
      <c r="AB1155" s="9">
        <v>154</v>
      </c>
      <c r="AC1155" s="9">
        <f t="shared" ref="AC1155:AH1155" si="554">AC955</f>
        <v>-1.480952380952381</v>
      </c>
      <c r="AD1155" s="9">
        <f t="shared" si="554"/>
        <v>-108.25714285714287</v>
      </c>
      <c r="AE1155" s="9">
        <f t="shared" si="554"/>
        <v>0</v>
      </c>
      <c r="AF1155" s="9">
        <f t="shared" si="554"/>
        <v>34.700000000000003</v>
      </c>
      <c r="AG1155" s="9">
        <f t="shared" si="554"/>
        <v>79.300000000000011</v>
      </c>
      <c r="AH1155" s="9">
        <f t="shared" si="554"/>
        <v>0</v>
      </c>
    </row>
    <row r="1156" spans="1:34">
      <c r="A1156" s="5">
        <f t="shared" si="500"/>
        <v>4060</v>
      </c>
      <c r="B1156" s="5">
        <f t="shared" si="501"/>
        <v>155</v>
      </c>
      <c r="C1156" s="5">
        <f t="shared" si="502"/>
        <v>29.9</v>
      </c>
      <c r="D1156" s="5">
        <f t="shared" si="503"/>
        <v>38.318518518518516</v>
      </c>
      <c r="E1156" s="5">
        <f t="shared" si="504"/>
        <v>0</v>
      </c>
      <c r="F1156" s="5">
        <f t="shared" si="505"/>
        <v>10.991666666666667</v>
      </c>
      <c r="G1156" s="5">
        <f t="shared" si="506"/>
        <v>44.083333333333329</v>
      </c>
      <c r="H1156" s="5">
        <f t="shared" si="507"/>
        <v>0</v>
      </c>
      <c r="AA1156" s="9">
        <f>'Match Score and Team Input'!G156</f>
        <v>4060</v>
      </c>
      <c r="AB1156" s="9">
        <v>155</v>
      </c>
      <c r="AC1156" s="9">
        <f t="shared" ref="AC1156:AH1156" si="555">AC956</f>
        <v>29.9</v>
      </c>
      <c r="AD1156" s="9">
        <f t="shared" si="555"/>
        <v>38.318518518518516</v>
      </c>
      <c r="AE1156" s="9">
        <f t="shared" si="555"/>
        <v>0</v>
      </c>
      <c r="AF1156" s="9">
        <f t="shared" si="555"/>
        <v>10.991666666666667</v>
      </c>
      <c r="AG1156" s="9">
        <f t="shared" si="555"/>
        <v>44.083333333333329</v>
      </c>
      <c r="AH1156" s="9">
        <f t="shared" si="555"/>
        <v>0</v>
      </c>
    </row>
    <row r="1157" spans="1:34">
      <c r="A1157" s="5">
        <f t="shared" si="500"/>
        <v>1885</v>
      </c>
      <c r="B1157" s="5">
        <f t="shared" si="501"/>
        <v>156</v>
      </c>
      <c r="C1157" s="5">
        <f t="shared" si="502"/>
        <v>-14.312820512820508</v>
      </c>
      <c r="D1157" s="5">
        <f t="shared" si="503"/>
        <v>-2.7948717948717956</v>
      </c>
      <c r="E1157" s="5">
        <f t="shared" si="504"/>
        <v>0</v>
      </c>
      <c r="F1157" s="5">
        <f t="shared" si="505"/>
        <v>-1.4666666666666686</v>
      </c>
      <c r="G1157" s="5">
        <f t="shared" si="506"/>
        <v>47.616666666666674</v>
      </c>
      <c r="H1157" s="5">
        <f t="shared" si="507"/>
        <v>0</v>
      </c>
      <c r="AA1157" s="9">
        <f>'Match Score and Team Input'!G157</f>
        <v>1885</v>
      </c>
      <c r="AB1157" s="9">
        <v>156</v>
      </c>
      <c r="AC1157" s="9">
        <f t="shared" ref="AC1157:AH1157" si="556">AC957</f>
        <v>-14.312820512820508</v>
      </c>
      <c r="AD1157" s="9">
        <f t="shared" si="556"/>
        <v>-2.7948717948717956</v>
      </c>
      <c r="AE1157" s="9">
        <f t="shared" si="556"/>
        <v>0</v>
      </c>
      <c r="AF1157" s="9">
        <f t="shared" si="556"/>
        <v>-1.4666666666666686</v>
      </c>
      <c r="AG1157" s="9">
        <f t="shared" si="556"/>
        <v>47.616666666666674</v>
      </c>
      <c r="AH1157" s="9">
        <f t="shared" si="556"/>
        <v>0</v>
      </c>
    </row>
    <row r="1158" spans="1:34">
      <c r="A1158" s="5">
        <f t="shared" si="500"/>
        <v>1775</v>
      </c>
      <c r="B1158" s="5">
        <f t="shared" si="501"/>
        <v>157</v>
      </c>
      <c r="C1158" s="5">
        <f t="shared" si="502"/>
        <v>-4.8820512820512789</v>
      </c>
      <c r="D1158" s="5">
        <f t="shared" si="503"/>
        <v>-57.046153846153857</v>
      </c>
      <c r="E1158" s="5">
        <f t="shared" si="504"/>
        <v>0</v>
      </c>
      <c r="F1158" s="5">
        <f t="shared" si="505"/>
        <v>-13.585714285714289</v>
      </c>
      <c r="G1158" s="5">
        <f t="shared" si="506"/>
        <v>42.161904761904765</v>
      </c>
      <c r="H1158" s="5">
        <f t="shared" si="507"/>
        <v>0</v>
      </c>
      <c r="AA1158" s="9">
        <f>'Match Score and Team Input'!G158</f>
        <v>1775</v>
      </c>
      <c r="AB1158" s="9">
        <v>157</v>
      </c>
      <c r="AC1158" s="9">
        <f t="shared" ref="AC1158:AH1158" si="557">AC958</f>
        <v>-4.8820512820512789</v>
      </c>
      <c r="AD1158" s="9">
        <f t="shared" si="557"/>
        <v>-57.046153846153857</v>
      </c>
      <c r="AE1158" s="9">
        <f t="shared" si="557"/>
        <v>0</v>
      </c>
      <c r="AF1158" s="9">
        <f t="shared" si="557"/>
        <v>-13.585714285714289</v>
      </c>
      <c r="AG1158" s="9">
        <f t="shared" si="557"/>
        <v>42.161904761904765</v>
      </c>
      <c r="AH1158" s="9">
        <f t="shared" si="557"/>
        <v>0</v>
      </c>
    </row>
    <row r="1159" spans="1:34">
      <c r="A1159" s="5">
        <f t="shared" si="500"/>
        <v>1515</v>
      </c>
      <c r="B1159" s="5">
        <f t="shared" si="501"/>
        <v>158</v>
      </c>
      <c r="C1159" s="5">
        <f t="shared" si="502"/>
        <v>-7.2333333333333343</v>
      </c>
      <c r="D1159" s="5">
        <f t="shared" si="503"/>
        <v>-6.2333333333333343</v>
      </c>
      <c r="E1159" s="5">
        <f t="shared" si="504"/>
        <v>0</v>
      </c>
      <c r="F1159" s="5">
        <f t="shared" si="505"/>
        <v>34.143097643097647</v>
      </c>
      <c r="G1159" s="5">
        <f t="shared" si="506"/>
        <v>10.561279461279454</v>
      </c>
      <c r="H1159" s="5">
        <f t="shared" si="507"/>
        <v>0</v>
      </c>
      <c r="AA1159" s="9">
        <f>'Match Score and Team Input'!G159</f>
        <v>1515</v>
      </c>
      <c r="AB1159" s="9">
        <v>158</v>
      </c>
      <c r="AC1159" s="9">
        <f t="shared" ref="AC1159:AH1159" si="558">AC959</f>
        <v>-7.2333333333333343</v>
      </c>
      <c r="AD1159" s="9">
        <f t="shared" si="558"/>
        <v>-6.2333333333333343</v>
      </c>
      <c r="AE1159" s="9">
        <f t="shared" si="558"/>
        <v>0</v>
      </c>
      <c r="AF1159" s="9">
        <f t="shared" si="558"/>
        <v>34.143097643097647</v>
      </c>
      <c r="AG1159" s="9">
        <f t="shared" si="558"/>
        <v>10.561279461279454</v>
      </c>
      <c r="AH1159" s="9">
        <f t="shared" si="558"/>
        <v>0</v>
      </c>
    </row>
    <row r="1160" spans="1:34">
      <c r="A1160" s="5">
        <f t="shared" si="500"/>
        <v>4256</v>
      </c>
      <c r="B1160" s="5">
        <f t="shared" si="501"/>
        <v>159</v>
      </c>
      <c r="C1160" s="5">
        <f t="shared" si="502"/>
        <v>-16.111111111111114</v>
      </c>
      <c r="D1160" s="5">
        <f t="shared" si="503"/>
        <v>-68.494444444444454</v>
      </c>
      <c r="E1160" s="5">
        <f t="shared" si="504"/>
        <v>0</v>
      </c>
      <c r="F1160" s="5">
        <f t="shared" si="505"/>
        <v>17.537037037037038</v>
      </c>
      <c r="G1160" s="5">
        <f t="shared" si="506"/>
        <v>32.277777777777771</v>
      </c>
      <c r="H1160" s="5">
        <f t="shared" si="507"/>
        <v>0</v>
      </c>
      <c r="AA1160" s="9">
        <f>'Match Score and Team Input'!G160</f>
        <v>4256</v>
      </c>
      <c r="AB1160" s="9">
        <v>159</v>
      </c>
      <c r="AC1160" s="9">
        <f t="shared" ref="AC1160:AH1160" si="559">AC960</f>
        <v>-16.111111111111114</v>
      </c>
      <c r="AD1160" s="9">
        <f t="shared" si="559"/>
        <v>-68.494444444444454</v>
      </c>
      <c r="AE1160" s="9">
        <f t="shared" si="559"/>
        <v>0</v>
      </c>
      <c r="AF1160" s="9">
        <f t="shared" si="559"/>
        <v>17.537037037037038</v>
      </c>
      <c r="AG1160" s="9">
        <f t="shared" si="559"/>
        <v>32.277777777777771</v>
      </c>
      <c r="AH1160" s="9">
        <f t="shared" si="559"/>
        <v>0</v>
      </c>
    </row>
    <row r="1161" spans="1:34">
      <c r="A1161" s="5">
        <f t="shared" si="500"/>
        <v>5145</v>
      </c>
      <c r="B1161" s="5">
        <f t="shared" si="501"/>
        <v>160</v>
      </c>
      <c r="C1161" s="5">
        <f t="shared" si="502"/>
        <v>21.4</v>
      </c>
      <c r="D1161" s="5">
        <f t="shared" si="503"/>
        <v>46.007407407407413</v>
      </c>
      <c r="E1161" s="5">
        <f t="shared" si="504"/>
        <v>0</v>
      </c>
      <c r="F1161" s="5">
        <f t="shared" si="505"/>
        <v>14.900000000000006</v>
      </c>
      <c r="G1161" s="5">
        <f t="shared" si="506"/>
        <v>-75.2</v>
      </c>
      <c r="H1161" s="5">
        <f t="shared" si="507"/>
        <v>0</v>
      </c>
      <c r="AA1161" s="9">
        <f>'Match Score and Team Input'!G161</f>
        <v>5145</v>
      </c>
      <c r="AB1161" s="9">
        <v>160</v>
      </c>
      <c r="AC1161" s="9">
        <f t="shared" ref="AC1161:AH1161" si="560">AC961</f>
        <v>21.4</v>
      </c>
      <c r="AD1161" s="9">
        <f t="shared" si="560"/>
        <v>46.007407407407413</v>
      </c>
      <c r="AE1161" s="9">
        <f t="shared" si="560"/>
        <v>0</v>
      </c>
      <c r="AF1161" s="9">
        <f t="shared" si="560"/>
        <v>14.900000000000006</v>
      </c>
      <c r="AG1161" s="9">
        <f t="shared" si="560"/>
        <v>-75.2</v>
      </c>
      <c r="AH1161" s="9">
        <f t="shared" si="560"/>
        <v>0</v>
      </c>
    </row>
    <row r="1162" spans="1:34">
      <c r="A1162" s="5">
        <f t="shared" si="500"/>
        <v>1108</v>
      </c>
      <c r="B1162" s="5">
        <f t="shared" si="501"/>
        <v>161</v>
      </c>
      <c r="C1162" s="5">
        <f t="shared" si="502"/>
        <v>-6.0666666666666629</v>
      </c>
      <c r="D1162" s="5">
        <f t="shared" si="503"/>
        <v>44.488888888888894</v>
      </c>
      <c r="E1162" s="5">
        <f t="shared" si="504"/>
        <v>0</v>
      </c>
      <c r="F1162" s="5">
        <f t="shared" si="505"/>
        <v>13.138888888888886</v>
      </c>
      <c r="G1162" s="5">
        <f t="shared" si="506"/>
        <v>24.653703703703712</v>
      </c>
      <c r="H1162" s="5">
        <f t="shared" si="507"/>
        <v>0</v>
      </c>
      <c r="AA1162" s="9">
        <f>'Match Score and Team Input'!G162</f>
        <v>1108</v>
      </c>
      <c r="AB1162" s="9">
        <v>161</v>
      </c>
      <c r="AC1162" s="9">
        <f t="shared" ref="AC1162:AH1162" si="561">AC962</f>
        <v>-6.0666666666666629</v>
      </c>
      <c r="AD1162" s="9">
        <f t="shared" si="561"/>
        <v>44.488888888888894</v>
      </c>
      <c r="AE1162" s="9">
        <f t="shared" si="561"/>
        <v>0</v>
      </c>
      <c r="AF1162" s="9">
        <f t="shared" si="561"/>
        <v>13.138888888888886</v>
      </c>
      <c r="AG1162" s="9">
        <f t="shared" si="561"/>
        <v>24.653703703703712</v>
      </c>
      <c r="AH1162" s="9">
        <f t="shared" si="561"/>
        <v>0</v>
      </c>
    </row>
    <row r="1163" spans="1:34">
      <c r="A1163" s="5">
        <f t="shared" si="500"/>
        <v>45</v>
      </c>
      <c r="B1163" s="5">
        <f t="shared" si="501"/>
        <v>162</v>
      </c>
      <c r="C1163" s="5">
        <f t="shared" si="502"/>
        <v>4.5</v>
      </c>
      <c r="D1163" s="5">
        <f t="shared" si="503"/>
        <v>61.122222222222234</v>
      </c>
      <c r="E1163" s="5">
        <f t="shared" si="504"/>
        <v>0</v>
      </c>
      <c r="F1163" s="5">
        <f t="shared" si="505"/>
        <v>-0.22592592592592808</v>
      </c>
      <c r="G1163" s="5">
        <f t="shared" si="506"/>
        <v>24.162962962962965</v>
      </c>
      <c r="H1163" s="5">
        <f t="shared" si="507"/>
        <v>0</v>
      </c>
      <c r="AA1163" s="9">
        <f>'Match Score and Team Input'!G163</f>
        <v>45</v>
      </c>
      <c r="AB1163" s="9">
        <v>162</v>
      </c>
      <c r="AC1163" s="9">
        <f t="shared" ref="AC1163:AH1163" si="562">AC963</f>
        <v>4.5</v>
      </c>
      <c r="AD1163" s="9">
        <f t="shared" si="562"/>
        <v>61.122222222222234</v>
      </c>
      <c r="AE1163" s="9">
        <f t="shared" si="562"/>
        <v>0</v>
      </c>
      <c r="AF1163" s="9">
        <f t="shared" si="562"/>
        <v>-0.22592592592592808</v>
      </c>
      <c r="AG1163" s="9">
        <f t="shared" si="562"/>
        <v>24.162962962962965</v>
      </c>
      <c r="AH1163" s="9">
        <f t="shared" si="562"/>
        <v>0</v>
      </c>
    </row>
    <row r="1164" spans="1:34">
      <c r="A1164" s="5">
        <f t="shared" si="500"/>
        <v>1310</v>
      </c>
      <c r="B1164" s="5">
        <f t="shared" si="501"/>
        <v>163</v>
      </c>
      <c r="C1164" s="5">
        <f t="shared" si="502"/>
        <v>-5.4718222953517142</v>
      </c>
      <c r="D1164" s="5">
        <f t="shared" si="503"/>
        <v>-22.365281777046491</v>
      </c>
      <c r="E1164" s="5">
        <f t="shared" si="504"/>
        <v>0</v>
      </c>
      <c r="F1164" s="5">
        <f t="shared" si="505"/>
        <v>-3.5222222222222257</v>
      </c>
      <c r="G1164" s="5">
        <f t="shared" si="506"/>
        <v>-33.744444444444454</v>
      </c>
      <c r="H1164" s="5">
        <f t="shared" si="507"/>
        <v>0</v>
      </c>
      <c r="AA1164" s="9">
        <f>'Match Score and Team Input'!G164</f>
        <v>1310</v>
      </c>
      <c r="AB1164" s="9">
        <v>163</v>
      </c>
      <c r="AC1164" s="9">
        <f t="shared" ref="AC1164:AH1164" si="563">AC964</f>
        <v>-5.4718222953517142</v>
      </c>
      <c r="AD1164" s="9">
        <f t="shared" si="563"/>
        <v>-22.365281777046491</v>
      </c>
      <c r="AE1164" s="9">
        <f t="shared" si="563"/>
        <v>0</v>
      </c>
      <c r="AF1164" s="9">
        <f t="shared" si="563"/>
        <v>-3.5222222222222257</v>
      </c>
      <c r="AG1164" s="9">
        <f t="shared" si="563"/>
        <v>-33.744444444444454</v>
      </c>
      <c r="AH1164" s="9">
        <f t="shared" si="563"/>
        <v>0</v>
      </c>
    </row>
    <row r="1165" spans="1:34">
      <c r="A1165" s="5">
        <f t="shared" si="500"/>
        <v>1153</v>
      </c>
      <c r="B1165" s="5">
        <f t="shared" si="501"/>
        <v>164</v>
      </c>
      <c r="C1165" s="5">
        <f t="shared" si="502"/>
        <v>1.8033769063180785</v>
      </c>
      <c r="D1165" s="5">
        <f t="shared" si="503"/>
        <v>18.058823529411768</v>
      </c>
      <c r="E1165" s="5">
        <f t="shared" si="504"/>
        <v>0</v>
      </c>
      <c r="F1165" s="5">
        <f t="shared" si="505"/>
        <v>-13.670370370370364</v>
      </c>
      <c r="G1165" s="5">
        <f t="shared" si="506"/>
        <v>-98.590740740740742</v>
      </c>
      <c r="H1165" s="5">
        <f t="shared" si="507"/>
        <v>0</v>
      </c>
      <c r="AA1165" s="9">
        <f>'Match Score and Team Input'!G165</f>
        <v>1153</v>
      </c>
      <c r="AB1165" s="9">
        <v>164</v>
      </c>
      <c r="AC1165" s="9">
        <f t="shared" ref="AC1165:AH1165" si="564">AC965</f>
        <v>1.8033769063180785</v>
      </c>
      <c r="AD1165" s="9">
        <f t="shared" si="564"/>
        <v>18.058823529411768</v>
      </c>
      <c r="AE1165" s="9">
        <f t="shared" si="564"/>
        <v>0</v>
      </c>
      <c r="AF1165" s="9">
        <f t="shared" si="564"/>
        <v>-13.670370370370364</v>
      </c>
      <c r="AG1165" s="9">
        <f t="shared" si="564"/>
        <v>-98.590740740740742</v>
      </c>
      <c r="AH1165" s="9">
        <f t="shared" si="564"/>
        <v>0</v>
      </c>
    </row>
    <row r="1166" spans="1:34">
      <c r="A1166" s="5">
        <f t="shared" si="500"/>
        <v>2337</v>
      </c>
      <c r="B1166" s="5">
        <f t="shared" si="501"/>
        <v>165</v>
      </c>
      <c r="C1166" s="5">
        <f t="shared" si="502"/>
        <v>10.952380952380949</v>
      </c>
      <c r="D1166" s="5">
        <f t="shared" si="503"/>
        <v>-50.052747252747253</v>
      </c>
      <c r="E1166" s="5">
        <f t="shared" si="504"/>
        <v>0</v>
      </c>
      <c r="F1166" s="5">
        <f t="shared" si="505"/>
        <v>-1.2074074074074019</v>
      </c>
      <c r="G1166" s="5">
        <f t="shared" si="506"/>
        <v>-33.059259259259264</v>
      </c>
      <c r="H1166" s="5">
        <f t="shared" si="507"/>
        <v>0</v>
      </c>
      <c r="AA1166" s="9">
        <f>'Match Score and Team Input'!G166</f>
        <v>2337</v>
      </c>
      <c r="AB1166" s="9">
        <v>165</v>
      </c>
      <c r="AC1166" s="9">
        <f t="shared" ref="AC1166:AH1166" si="565">AC966</f>
        <v>10.952380952380949</v>
      </c>
      <c r="AD1166" s="9">
        <f t="shared" si="565"/>
        <v>-50.052747252747253</v>
      </c>
      <c r="AE1166" s="9">
        <f t="shared" si="565"/>
        <v>0</v>
      </c>
      <c r="AF1166" s="9">
        <f t="shared" si="565"/>
        <v>-1.2074074074074019</v>
      </c>
      <c r="AG1166" s="9">
        <f t="shared" si="565"/>
        <v>-33.059259259259264</v>
      </c>
      <c r="AH1166" s="9">
        <f t="shared" si="565"/>
        <v>0</v>
      </c>
    </row>
    <row r="1167" spans="1:34">
      <c r="A1167" s="5">
        <f t="shared" si="500"/>
        <v>1334</v>
      </c>
      <c r="B1167" s="5">
        <f t="shared" si="501"/>
        <v>166</v>
      </c>
      <c r="C1167" s="5">
        <f t="shared" si="502"/>
        <v>19.826068376068378</v>
      </c>
      <c r="D1167" s="5">
        <f t="shared" si="503"/>
        <v>-11.6017094017094</v>
      </c>
      <c r="E1167" s="5">
        <f t="shared" si="504"/>
        <v>0</v>
      </c>
      <c r="F1167" s="5">
        <f t="shared" si="505"/>
        <v>-17.666666666666664</v>
      </c>
      <c r="G1167" s="5">
        <f t="shared" si="506"/>
        <v>59.333333333333329</v>
      </c>
      <c r="H1167" s="5">
        <f t="shared" si="507"/>
        <v>20</v>
      </c>
      <c r="AA1167" s="9">
        <f>'Match Score and Team Input'!G167</f>
        <v>1334</v>
      </c>
      <c r="AB1167" s="9">
        <v>166</v>
      </c>
      <c r="AC1167" s="9">
        <f t="shared" ref="AC1167:AH1167" si="566">AC967</f>
        <v>19.826068376068378</v>
      </c>
      <c r="AD1167" s="9">
        <f t="shared" si="566"/>
        <v>-11.6017094017094</v>
      </c>
      <c r="AE1167" s="9">
        <f t="shared" si="566"/>
        <v>0</v>
      </c>
      <c r="AF1167" s="9">
        <f t="shared" si="566"/>
        <v>-17.666666666666664</v>
      </c>
      <c r="AG1167" s="9">
        <f t="shared" si="566"/>
        <v>59.333333333333329</v>
      </c>
      <c r="AH1167" s="9">
        <f t="shared" si="566"/>
        <v>20</v>
      </c>
    </row>
    <row r="1168" spans="1:34">
      <c r="A1168" s="5">
        <f t="shared" si="500"/>
        <v>365</v>
      </c>
      <c r="B1168" s="5">
        <f t="shared" si="501"/>
        <v>167</v>
      </c>
      <c r="C1168" s="5">
        <f t="shared" si="502"/>
        <v>23.439393939393938</v>
      </c>
      <c r="D1168" s="5">
        <f t="shared" si="503"/>
        <v>-28.896969696969705</v>
      </c>
      <c r="E1168" s="5">
        <f t="shared" si="504"/>
        <v>0</v>
      </c>
      <c r="F1168" s="5">
        <f t="shared" si="505"/>
        <v>-7.5999999999999943</v>
      </c>
      <c r="G1168" s="5">
        <f t="shared" si="506"/>
        <v>-4.2666666666666657</v>
      </c>
      <c r="H1168" s="5">
        <f t="shared" si="507"/>
        <v>20</v>
      </c>
      <c r="AA1168" s="9">
        <f>'Match Score and Team Input'!G168</f>
        <v>365</v>
      </c>
      <c r="AB1168" s="9">
        <v>167</v>
      </c>
      <c r="AC1168" s="9">
        <f t="shared" ref="AC1168:AH1168" si="567">AC968</f>
        <v>23.439393939393938</v>
      </c>
      <c r="AD1168" s="9">
        <f t="shared" si="567"/>
        <v>-28.896969696969705</v>
      </c>
      <c r="AE1168" s="9">
        <f t="shared" si="567"/>
        <v>0</v>
      </c>
      <c r="AF1168" s="9">
        <f t="shared" si="567"/>
        <v>-7.5999999999999943</v>
      </c>
      <c r="AG1168" s="9">
        <f t="shared" si="567"/>
        <v>-4.2666666666666657</v>
      </c>
      <c r="AH1168" s="9">
        <f t="shared" si="567"/>
        <v>20</v>
      </c>
    </row>
    <row r="1169" spans="1:34">
      <c r="A1169" s="5">
        <f t="shared" si="500"/>
        <v>2980</v>
      </c>
      <c r="B1169" s="5">
        <f t="shared" si="501"/>
        <v>168</v>
      </c>
      <c r="C1169" s="5">
        <f t="shared" si="502"/>
        <v>33.336507936507928</v>
      </c>
      <c r="D1169" s="5">
        <f t="shared" si="503"/>
        <v>-18.701058201058189</v>
      </c>
      <c r="E1169" s="5">
        <f t="shared" si="504"/>
        <v>0</v>
      </c>
      <c r="F1169" s="5">
        <f t="shared" si="505"/>
        <v>15.266666666666666</v>
      </c>
      <c r="G1169" s="5">
        <f t="shared" si="506"/>
        <v>25.199999999999989</v>
      </c>
      <c r="H1169" s="5">
        <f t="shared" si="507"/>
        <v>0</v>
      </c>
      <c r="AA1169" s="9">
        <f>'Match Score and Team Input'!G169</f>
        <v>2980</v>
      </c>
      <c r="AB1169" s="9">
        <v>168</v>
      </c>
      <c r="AC1169" s="9">
        <f t="shared" ref="AC1169:AH1169" si="568">AC969</f>
        <v>33.336507936507928</v>
      </c>
      <c r="AD1169" s="9">
        <f t="shared" si="568"/>
        <v>-18.701058201058189</v>
      </c>
      <c r="AE1169" s="9">
        <f t="shared" si="568"/>
        <v>0</v>
      </c>
      <c r="AF1169" s="9">
        <f t="shared" si="568"/>
        <v>15.266666666666666</v>
      </c>
      <c r="AG1169" s="9">
        <f t="shared" si="568"/>
        <v>25.199999999999989</v>
      </c>
      <c r="AH1169" s="9">
        <f t="shared" si="568"/>
        <v>0</v>
      </c>
    </row>
    <row r="1170" spans="1:34">
      <c r="A1170" s="5">
        <f t="shared" si="500"/>
        <v>70</v>
      </c>
      <c r="B1170" s="5">
        <f t="shared" si="501"/>
        <v>169</v>
      </c>
      <c r="C1170" s="5">
        <f t="shared" si="502"/>
        <v>-13.819047619047623</v>
      </c>
      <c r="D1170" s="5">
        <f t="shared" si="503"/>
        <v>24.36666666666666</v>
      </c>
      <c r="E1170" s="5">
        <f t="shared" si="504"/>
        <v>0</v>
      </c>
      <c r="F1170" s="5">
        <f t="shared" si="505"/>
        <v>2.8504273504273527</v>
      </c>
      <c r="G1170" s="5">
        <f t="shared" si="506"/>
        <v>-10.385185185185179</v>
      </c>
      <c r="H1170" s="5">
        <f t="shared" si="507"/>
        <v>0</v>
      </c>
      <c r="AA1170" s="9">
        <f>'Match Score and Team Input'!G170</f>
        <v>70</v>
      </c>
      <c r="AB1170" s="9">
        <v>169</v>
      </c>
      <c r="AC1170" s="9">
        <f t="shared" ref="AC1170:AH1170" si="569">AC970</f>
        <v>-13.819047619047623</v>
      </c>
      <c r="AD1170" s="9">
        <f t="shared" si="569"/>
        <v>24.36666666666666</v>
      </c>
      <c r="AE1170" s="9">
        <f t="shared" si="569"/>
        <v>0</v>
      </c>
      <c r="AF1170" s="9">
        <f t="shared" si="569"/>
        <v>2.8504273504273527</v>
      </c>
      <c r="AG1170" s="9">
        <f t="shared" si="569"/>
        <v>-10.385185185185179</v>
      </c>
      <c r="AH1170" s="9">
        <f t="shared" si="569"/>
        <v>0</v>
      </c>
    </row>
    <row r="1171" spans="1:34">
      <c r="A1171" s="5">
        <f t="shared" si="500"/>
        <v>4945</v>
      </c>
      <c r="B1171" s="5">
        <f t="shared" si="501"/>
        <v>170</v>
      </c>
      <c r="C1171" s="5">
        <f t="shared" si="502"/>
        <v>-7.0272727272727238</v>
      </c>
      <c r="D1171" s="5">
        <f t="shared" si="503"/>
        <v>7.5242424242424306</v>
      </c>
      <c r="E1171" s="5">
        <f t="shared" si="504"/>
        <v>20</v>
      </c>
      <c r="F1171" s="5">
        <f t="shared" si="505"/>
        <v>-15.299999999999997</v>
      </c>
      <c r="G1171" s="5">
        <f t="shared" si="506"/>
        <v>-8.13333333333334</v>
      </c>
      <c r="H1171" s="5">
        <f t="shared" si="507"/>
        <v>0</v>
      </c>
      <c r="AA1171" s="9">
        <f>'Match Score and Team Input'!G171</f>
        <v>4945</v>
      </c>
      <c r="AB1171" s="9">
        <v>170</v>
      </c>
      <c r="AC1171" s="9">
        <f t="shared" ref="AC1171:AH1171" si="570">AC971</f>
        <v>-7.0272727272727238</v>
      </c>
      <c r="AD1171" s="9">
        <f t="shared" si="570"/>
        <v>7.5242424242424306</v>
      </c>
      <c r="AE1171" s="9">
        <f t="shared" si="570"/>
        <v>20</v>
      </c>
      <c r="AF1171" s="9">
        <f t="shared" si="570"/>
        <v>-15.299999999999997</v>
      </c>
      <c r="AG1171" s="9">
        <f t="shared" si="570"/>
        <v>-8.13333333333334</v>
      </c>
      <c r="AH1171" s="9">
        <f t="shared" si="570"/>
        <v>0</v>
      </c>
    </row>
    <row r="1172" spans="1:34">
      <c r="A1172" s="5">
        <f t="shared" si="500"/>
        <v>1515</v>
      </c>
      <c r="B1172" s="5">
        <f t="shared" si="501"/>
        <v>171</v>
      </c>
      <c r="C1172" s="5">
        <f t="shared" si="502"/>
        <v>1.5666666666666629</v>
      </c>
      <c r="D1172" s="5">
        <f t="shared" si="503"/>
        <v>32.433333333333337</v>
      </c>
      <c r="E1172" s="5">
        <f t="shared" si="504"/>
        <v>0</v>
      </c>
      <c r="F1172" s="5">
        <f t="shared" si="505"/>
        <v>1.87222222222222</v>
      </c>
      <c r="G1172" s="5">
        <f t="shared" si="506"/>
        <v>-24.538888888888891</v>
      </c>
      <c r="H1172" s="5">
        <f t="shared" si="507"/>
        <v>0</v>
      </c>
      <c r="AA1172" s="9">
        <f>'Match Score and Team Input'!G172</f>
        <v>1515</v>
      </c>
      <c r="AB1172" s="9">
        <v>171</v>
      </c>
      <c r="AC1172" s="9">
        <f t="shared" ref="AC1172:AH1172" si="571">AC972</f>
        <v>1.5666666666666629</v>
      </c>
      <c r="AD1172" s="9">
        <f t="shared" si="571"/>
        <v>32.433333333333337</v>
      </c>
      <c r="AE1172" s="9">
        <f t="shared" si="571"/>
        <v>0</v>
      </c>
      <c r="AF1172" s="9">
        <f t="shared" si="571"/>
        <v>1.87222222222222</v>
      </c>
      <c r="AG1172" s="9">
        <f t="shared" si="571"/>
        <v>-24.538888888888891</v>
      </c>
      <c r="AH1172" s="9">
        <f t="shared" si="571"/>
        <v>0</v>
      </c>
    </row>
    <row r="1173" spans="1:34">
      <c r="A1173" s="5">
        <f t="shared" ref="A1173:A1201" si="572">AA1173</f>
        <v>2974</v>
      </c>
      <c r="B1173" s="5">
        <f t="shared" ref="B1173:B1201" si="573">AB1173</f>
        <v>172</v>
      </c>
      <c r="C1173" s="5">
        <f t="shared" ref="C1173:C1201" si="574">AC1173</f>
        <v>4.0000000000000071</v>
      </c>
      <c r="D1173" s="5">
        <f t="shared" ref="D1173:D1201" si="575">AD1173</f>
        <v>35.433333333333337</v>
      </c>
      <c r="E1173" s="5">
        <f t="shared" ref="E1173:E1201" si="576">AE1173</f>
        <v>0</v>
      </c>
      <c r="F1173" s="5">
        <f t="shared" ref="F1173:F1201" si="577">AF1173</f>
        <v>-14.214285714285715</v>
      </c>
      <c r="G1173" s="5">
        <f t="shared" ref="G1173:G1201" si="578">AG1173</f>
        <v>-23.690476190476204</v>
      </c>
      <c r="H1173" s="5">
        <f t="shared" ref="H1173:H1201" si="579">AH1173</f>
        <v>0</v>
      </c>
      <c r="AA1173" s="9">
        <f>'Match Score and Team Input'!G173</f>
        <v>2974</v>
      </c>
      <c r="AB1173" s="9">
        <v>172</v>
      </c>
      <c r="AC1173" s="9">
        <f t="shared" ref="AC1173:AH1173" si="580">AC973</f>
        <v>4.0000000000000071</v>
      </c>
      <c r="AD1173" s="9">
        <f t="shared" si="580"/>
        <v>35.433333333333337</v>
      </c>
      <c r="AE1173" s="9">
        <f t="shared" si="580"/>
        <v>0</v>
      </c>
      <c r="AF1173" s="9">
        <f t="shared" si="580"/>
        <v>-14.214285714285715</v>
      </c>
      <c r="AG1173" s="9">
        <f t="shared" si="580"/>
        <v>-23.690476190476204</v>
      </c>
      <c r="AH1173" s="9">
        <f t="shared" si="580"/>
        <v>0</v>
      </c>
    </row>
    <row r="1174" spans="1:34">
      <c r="A1174" s="5">
        <f t="shared" si="572"/>
        <v>3360</v>
      </c>
      <c r="B1174" s="5">
        <f t="shared" si="573"/>
        <v>173</v>
      </c>
      <c r="C1174" s="5">
        <f t="shared" si="574"/>
        <v>-18.466666666666669</v>
      </c>
      <c r="D1174" s="5">
        <f t="shared" si="575"/>
        <v>-11.23333333333332</v>
      </c>
      <c r="E1174" s="5">
        <f t="shared" si="576"/>
        <v>0</v>
      </c>
      <c r="F1174" s="5">
        <f t="shared" si="577"/>
        <v>8.4000000000000057</v>
      </c>
      <c r="G1174" s="5">
        <f t="shared" si="578"/>
        <v>-5.671794871794873</v>
      </c>
      <c r="H1174" s="5">
        <f t="shared" si="579"/>
        <v>0</v>
      </c>
      <c r="AA1174" s="9">
        <f>'Match Score and Team Input'!G174</f>
        <v>3360</v>
      </c>
      <c r="AB1174" s="9">
        <v>173</v>
      </c>
      <c r="AC1174" s="9">
        <f t="shared" ref="AC1174:AH1174" si="581">AC974</f>
        <v>-18.466666666666669</v>
      </c>
      <c r="AD1174" s="9">
        <f t="shared" si="581"/>
        <v>-11.23333333333332</v>
      </c>
      <c r="AE1174" s="9">
        <f t="shared" si="581"/>
        <v>0</v>
      </c>
      <c r="AF1174" s="9">
        <f t="shared" si="581"/>
        <v>8.4000000000000057</v>
      </c>
      <c r="AG1174" s="9">
        <f t="shared" si="581"/>
        <v>-5.671794871794873</v>
      </c>
      <c r="AH1174" s="9">
        <f t="shared" si="581"/>
        <v>0</v>
      </c>
    </row>
    <row r="1175" spans="1:34">
      <c r="A1175" s="5">
        <f t="shared" si="572"/>
        <v>5145</v>
      </c>
      <c r="B1175" s="5">
        <f t="shared" si="573"/>
        <v>174</v>
      </c>
      <c r="C1175" s="5">
        <f t="shared" si="574"/>
        <v>15.400000000000006</v>
      </c>
      <c r="D1175" s="5">
        <f t="shared" si="575"/>
        <v>31.040740740740745</v>
      </c>
      <c r="E1175" s="5">
        <f t="shared" si="576"/>
        <v>0</v>
      </c>
      <c r="F1175" s="5">
        <f t="shared" si="577"/>
        <v>4.1346801346801314</v>
      </c>
      <c r="G1175" s="5">
        <f t="shared" si="578"/>
        <v>-39.375420875420872</v>
      </c>
      <c r="H1175" s="5">
        <f t="shared" si="579"/>
        <v>0</v>
      </c>
      <c r="AA1175" s="9">
        <f>'Match Score and Team Input'!G175</f>
        <v>5145</v>
      </c>
      <c r="AB1175" s="9">
        <v>174</v>
      </c>
      <c r="AC1175" s="9">
        <f t="shared" ref="AC1175:AH1175" si="582">AC975</f>
        <v>15.400000000000006</v>
      </c>
      <c r="AD1175" s="9">
        <f t="shared" si="582"/>
        <v>31.040740740740745</v>
      </c>
      <c r="AE1175" s="9">
        <f t="shared" si="582"/>
        <v>0</v>
      </c>
      <c r="AF1175" s="9">
        <f t="shared" si="582"/>
        <v>4.1346801346801314</v>
      </c>
      <c r="AG1175" s="9">
        <f t="shared" si="582"/>
        <v>-39.375420875420872</v>
      </c>
      <c r="AH1175" s="9">
        <f t="shared" si="582"/>
        <v>0</v>
      </c>
    </row>
    <row r="1176" spans="1:34">
      <c r="A1176" s="5">
        <f t="shared" si="572"/>
        <v>2177</v>
      </c>
      <c r="B1176" s="5">
        <f t="shared" si="573"/>
        <v>175</v>
      </c>
      <c r="C1176" s="5">
        <f t="shared" si="574"/>
        <v>1.794117647058826</v>
      </c>
      <c r="D1176" s="5">
        <f t="shared" si="575"/>
        <v>17.281045751633982</v>
      </c>
      <c r="E1176" s="5">
        <f t="shared" si="576"/>
        <v>0</v>
      </c>
      <c r="F1176" s="5">
        <f t="shared" si="577"/>
        <v>15.799999999999997</v>
      </c>
      <c r="G1176" s="5">
        <f t="shared" si="578"/>
        <v>18</v>
      </c>
      <c r="H1176" s="5">
        <f t="shared" si="579"/>
        <v>0</v>
      </c>
      <c r="AA1176" s="9">
        <f>'Match Score and Team Input'!G176</f>
        <v>2177</v>
      </c>
      <c r="AB1176" s="9">
        <v>175</v>
      </c>
      <c r="AC1176" s="9">
        <f t="shared" ref="AC1176:AH1176" si="583">AC976</f>
        <v>1.794117647058826</v>
      </c>
      <c r="AD1176" s="9">
        <f t="shared" si="583"/>
        <v>17.281045751633982</v>
      </c>
      <c r="AE1176" s="9">
        <f t="shared" si="583"/>
        <v>0</v>
      </c>
      <c r="AF1176" s="9">
        <f t="shared" si="583"/>
        <v>15.799999999999997</v>
      </c>
      <c r="AG1176" s="9">
        <f t="shared" si="583"/>
        <v>18</v>
      </c>
      <c r="AH1176" s="9">
        <f t="shared" si="583"/>
        <v>0</v>
      </c>
    </row>
    <row r="1177" spans="1:34">
      <c r="A1177" s="5">
        <f t="shared" si="572"/>
        <v>4288</v>
      </c>
      <c r="B1177" s="5">
        <f t="shared" si="573"/>
        <v>176</v>
      </c>
      <c r="C1177" s="5">
        <f t="shared" si="574"/>
        <v>-4.2111111111111086</v>
      </c>
      <c r="D1177" s="5">
        <f t="shared" si="575"/>
        <v>8.0111111111111057</v>
      </c>
      <c r="E1177" s="5">
        <f t="shared" si="576"/>
        <v>0</v>
      </c>
      <c r="F1177" s="5">
        <f t="shared" si="577"/>
        <v>21.922222222222217</v>
      </c>
      <c r="G1177" s="5">
        <f t="shared" si="578"/>
        <v>-43.996296296296293</v>
      </c>
      <c r="H1177" s="5">
        <f t="shared" si="579"/>
        <v>0</v>
      </c>
      <c r="AA1177" s="9">
        <f>'Match Score and Team Input'!G177</f>
        <v>4288</v>
      </c>
      <c r="AB1177" s="9">
        <v>176</v>
      </c>
      <c r="AC1177" s="9">
        <f t="shared" ref="AC1177:AH1177" si="584">AC977</f>
        <v>-4.2111111111111086</v>
      </c>
      <c r="AD1177" s="9">
        <f t="shared" si="584"/>
        <v>8.0111111111111057</v>
      </c>
      <c r="AE1177" s="9">
        <f t="shared" si="584"/>
        <v>0</v>
      </c>
      <c r="AF1177" s="9">
        <f t="shared" si="584"/>
        <v>21.922222222222217</v>
      </c>
      <c r="AG1177" s="9">
        <f t="shared" si="584"/>
        <v>-43.996296296296293</v>
      </c>
      <c r="AH1177" s="9">
        <f t="shared" si="584"/>
        <v>0</v>
      </c>
    </row>
    <row r="1178" spans="1:34">
      <c r="A1178" s="5">
        <f t="shared" si="572"/>
        <v>4536</v>
      </c>
      <c r="B1178" s="5">
        <f t="shared" si="573"/>
        <v>177</v>
      </c>
      <c r="C1178" s="5">
        <f t="shared" si="574"/>
        <v>13.037037037037038</v>
      </c>
      <c r="D1178" s="5">
        <f t="shared" si="575"/>
        <v>8.0777777777777828</v>
      </c>
      <c r="E1178" s="5">
        <f t="shared" si="576"/>
        <v>0</v>
      </c>
      <c r="F1178" s="5">
        <f t="shared" si="577"/>
        <v>5.6538461538461533</v>
      </c>
      <c r="G1178" s="5">
        <f t="shared" si="578"/>
        <v>-22.912820512820502</v>
      </c>
      <c r="H1178" s="5">
        <f t="shared" si="579"/>
        <v>0</v>
      </c>
      <c r="AA1178" s="9">
        <f>'Match Score and Team Input'!G178</f>
        <v>4536</v>
      </c>
      <c r="AB1178" s="9">
        <v>177</v>
      </c>
      <c r="AC1178" s="9">
        <f t="shared" ref="AC1178:AH1178" si="585">AC978</f>
        <v>13.037037037037038</v>
      </c>
      <c r="AD1178" s="9">
        <f t="shared" si="585"/>
        <v>8.0777777777777828</v>
      </c>
      <c r="AE1178" s="9">
        <f t="shared" si="585"/>
        <v>0</v>
      </c>
      <c r="AF1178" s="9">
        <f t="shared" si="585"/>
        <v>5.6538461538461533</v>
      </c>
      <c r="AG1178" s="9">
        <f t="shared" si="585"/>
        <v>-22.912820512820502</v>
      </c>
      <c r="AH1178" s="9">
        <f t="shared" si="585"/>
        <v>0</v>
      </c>
    </row>
    <row r="1179" spans="1:34">
      <c r="A1179" s="5">
        <f t="shared" si="572"/>
        <v>1310</v>
      </c>
      <c r="B1179" s="5">
        <f t="shared" si="573"/>
        <v>178</v>
      </c>
      <c r="C1179" s="5">
        <f t="shared" si="574"/>
        <v>15.409401709401706</v>
      </c>
      <c r="D1179" s="5">
        <f t="shared" si="575"/>
        <v>-35.833760683760687</v>
      </c>
      <c r="E1179" s="5">
        <f t="shared" si="576"/>
        <v>0</v>
      </c>
      <c r="F1179" s="5">
        <f t="shared" si="577"/>
        <v>27.699999999999996</v>
      </c>
      <c r="G1179" s="5">
        <f t="shared" si="578"/>
        <v>19.433333333333323</v>
      </c>
      <c r="H1179" s="5">
        <f t="shared" si="579"/>
        <v>0</v>
      </c>
      <c r="AA1179" s="9">
        <f>'Match Score and Team Input'!G179</f>
        <v>1310</v>
      </c>
      <c r="AB1179" s="9">
        <v>178</v>
      </c>
      <c r="AC1179" s="9">
        <f t="shared" ref="AC1179:AH1179" si="586">AC979</f>
        <v>15.409401709401706</v>
      </c>
      <c r="AD1179" s="9">
        <f t="shared" si="586"/>
        <v>-35.833760683760687</v>
      </c>
      <c r="AE1179" s="9">
        <f t="shared" si="586"/>
        <v>0</v>
      </c>
      <c r="AF1179" s="9">
        <f t="shared" si="586"/>
        <v>27.699999999999996</v>
      </c>
      <c r="AG1179" s="9">
        <f t="shared" si="586"/>
        <v>19.433333333333323</v>
      </c>
      <c r="AH1179" s="9">
        <f t="shared" si="586"/>
        <v>0</v>
      </c>
    </row>
    <row r="1180" spans="1:34">
      <c r="A1180" s="5">
        <f t="shared" si="572"/>
        <v>1023</v>
      </c>
      <c r="B1180" s="5">
        <f t="shared" si="573"/>
        <v>179</v>
      </c>
      <c r="C1180" s="5">
        <f t="shared" si="574"/>
        <v>2.2555555555555529</v>
      </c>
      <c r="D1180" s="5">
        <f t="shared" si="575"/>
        <v>29.272222222222226</v>
      </c>
      <c r="E1180" s="5">
        <f t="shared" si="576"/>
        <v>0</v>
      </c>
      <c r="F1180" s="5">
        <f t="shared" si="577"/>
        <v>12.887179487179488</v>
      </c>
      <c r="G1180" s="5">
        <f t="shared" si="578"/>
        <v>0.27179487179488149</v>
      </c>
      <c r="H1180" s="5">
        <f t="shared" si="579"/>
        <v>0</v>
      </c>
      <c r="AA1180" s="9">
        <f>'Match Score and Team Input'!G180</f>
        <v>1023</v>
      </c>
      <c r="AB1180" s="9">
        <v>179</v>
      </c>
      <c r="AC1180" s="9">
        <f t="shared" ref="AC1180:AH1180" si="587">AC980</f>
        <v>2.2555555555555529</v>
      </c>
      <c r="AD1180" s="9">
        <f t="shared" si="587"/>
        <v>29.272222222222226</v>
      </c>
      <c r="AE1180" s="9">
        <f t="shared" si="587"/>
        <v>0</v>
      </c>
      <c r="AF1180" s="9">
        <f t="shared" si="587"/>
        <v>12.887179487179488</v>
      </c>
      <c r="AG1180" s="9">
        <f t="shared" si="587"/>
        <v>0.27179487179488149</v>
      </c>
      <c r="AH1180" s="9">
        <f t="shared" si="587"/>
        <v>0</v>
      </c>
    </row>
    <row r="1181" spans="1:34">
      <c r="A1181" s="5">
        <f t="shared" si="572"/>
        <v>225</v>
      </c>
      <c r="B1181" s="5">
        <f t="shared" si="573"/>
        <v>180</v>
      </c>
      <c r="C1181" s="5">
        <f t="shared" si="574"/>
        <v>-17.972222222222221</v>
      </c>
      <c r="D1181" s="5">
        <f t="shared" si="575"/>
        <v>12.200000000000003</v>
      </c>
      <c r="E1181" s="5">
        <f t="shared" si="576"/>
        <v>0</v>
      </c>
      <c r="F1181" s="5">
        <f t="shared" si="577"/>
        <v>16.766666666666666</v>
      </c>
      <c r="G1181" s="5">
        <f t="shared" si="578"/>
        <v>73.900000000000006</v>
      </c>
      <c r="H1181" s="5">
        <f t="shared" si="579"/>
        <v>40</v>
      </c>
      <c r="AA1181" s="9">
        <f>'Match Score and Team Input'!G181</f>
        <v>225</v>
      </c>
      <c r="AB1181" s="9">
        <v>180</v>
      </c>
      <c r="AC1181" s="9">
        <f t="shared" ref="AC1181:AH1181" si="588">AC981</f>
        <v>-17.972222222222221</v>
      </c>
      <c r="AD1181" s="9">
        <f t="shared" si="588"/>
        <v>12.200000000000003</v>
      </c>
      <c r="AE1181" s="9">
        <f t="shared" si="588"/>
        <v>0</v>
      </c>
      <c r="AF1181" s="9">
        <f t="shared" si="588"/>
        <v>16.766666666666666</v>
      </c>
      <c r="AG1181" s="9">
        <f t="shared" si="588"/>
        <v>73.900000000000006</v>
      </c>
      <c r="AH1181" s="9">
        <f t="shared" si="588"/>
        <v>40</v>
      </c>
    </row>
    <row r="1182" spans="1:34">
      <c r="A1182" s="5">
        <f t="shared" si="572"/>
        <v>3937</v>
      </c>
      <c r="B1182" s="5">
        <f t="shared" si="573"/>
        <v>181</v>
      </c>
      <c r="C1182" s="5">
        <f t="shared" si="574"/>
        <v>-12.415343915343911</v>
      </c>
      <c r="D1182" s="5">
        <f t="shared" si="575"/>
        <v>-5.9703703703703752</v>
      </c>
      <c r="E1182" s="5">
        <f t="shared" si="576"/>
        <v>0</v>
      </c>
      <c r="F1182" s="5">
        <f t="shared" si="577"/>
        <v>-16.49404761904762</v>
      </c>
      <c r="G1182" s="5">
        <f t="shared" si="578"/>
        <v>-37.454761904761909</v>
      </c>
      <c r="H1182" s="5">
        <f t="shared" si="579"/>
        <v>0</v>
      </c>
      <c r="AA1182" s="9">
        <f>'Match Score and Team Input'!G182</f>
        <v>3937</v>
      </c>
      <c r="AB1182" s="9">
        <v>181</v>
      </c>
      <c r="AC1182" s="9">
        <f t="shared" ref="AC1182:AH1182" si="589">AC982</f>
        <v>-12.415343915343911</v>
      </c>
      <c r="AD1182" s="9">
        <f t="shared" si="589"/>
        <v>-5.9703703703703752</v>
      </c>
      <c r="AE1182" s="9">
        <f t="shared" si="589"/>
        <v>0</v>
      </c>
      <c r="AF1182" s="9">
        <f t="shared" si="589"/>
        <v>-16.49404761904762</v>
      </c>
      <c r="AG1182" s="9">
        <f t="shared" si="589"/>
        <v>-37.454761904761909</v>
      </c>
      <c r="AH1182" s="9">
        <f t="shared" si="589"/>
        <v>0</v>
      </c>
    </row>
    <row r="1183" spans="1:34">
      <c r="A1183" s="5">
        <f t="shared" si="572"/>
        <v>604</v>
      </c>
      <c r="B1183" s="5">
        <f t="shared" si="573"/>
        <v>182</v>
      </c>
      <c r="C1183" s="5">
        <f t="shared" si="574"/>
        <v>4.4222222222222243</v>
      </c>
      <c r="D1183" s="5">
        <f t="shared" si="575"/>
        <v>47.94814814814815</v>
      </c>
      <c r="E1183" s="5">
        <f t="shared" si="576"/>
        <v>0</v>
      </c>
      <c r="F1183" s="5">
        <f t="shared" si="577"/>
        <v>-5.7783068783068785</v>
      </c>
      <c r="G1183" s="5">
        <f t="shared" si="578"/>
        <v>-44.723280423280414</v>
      </c>
      <c r="H1183" s="5">
        <f t="shared" si="579"/>
        <v>0</v>
      </c>
      <c r="AA1183" s="9">
        <f>'Match Score and Team Input'!G183</f>
        <v>604</v>
      </c>
      <c r="AB1183" s="9">
        <v>182</v>
      </c>
      <c r="AC1183" s="9">
        <f t="shared" ref="AC1183:AH1183" si="590">AC983</f>
        <v>4.4222222222222243</v>
      </c>
      <c r="AD1183" s="9">
        <f t="shared" si="590"/>
        <v>47.94814814814815</v>
      </c>
      <c r="AE1183" s="9">
        <f t="shared" si="590"/>
        <v>0</v>
      </c>
      <c r="AF1183" s="9">
        <f t="shared" si="590"/>
        <v>-5.7783068783068785</v>
      </c>
      <c r="AG1183" s="9">
        <f t="shared" si="590"/>
        <v>-44.723280423280414</v>
      </c>
      <c r="AH1183" s="9">
        <f t="shared" si="590"/>
        <v>0</v>
      </c>
    </row>
    <row r="1184" spans="1:34">
      <c r="A1184" s="5">
        <f t="shared" si="572"/>
        <v>836</v>
      </c>
      <c r="B1184" s="5">
        <f t="shared" si="573"/>
        <v>183</v>
      </c>
      <c r="C1184" s="5">
        <f t="shared" si="574"/>
        <v>18.017171717171721</v>
      </c>
      <c r="D1184" s="5">
        <f t="shared" si="575"/>
        <v>-58.108080808080814</v>
      </c>
      <c r="E1184" s="5">
        <f t="shared" si="576"/>
        <v>0</v>
      </c>
      <c r="F1184" s="5">
        <f t="shared" si="577"/>
        <v>18.170329670329672</v>
      </c>
      <c r="G1184" s="5">
        <f t="shared" si="578"/>
        <v>-32.327106227106228</v>
      </c>
      <c r="H1184" s="5">
        <f t="shared" si="579"/>
        <v>0</v>
      </c>
      <c r="AA1184" s="9">
        <f>'Match Score and Team Input'!G184</f>
        <v>836</v>
      </c>
      <c r="AB1184" s="9">
        <v>183</v>
      </c>
      <c r="AC1184" s="9">
        <f t="shared" ref="AC1184:AH1184" si="591">AC984</f>
        <v>18.017171717171721</v>
      </c>
      <c r="AD1184" s="9">
        <f t="shared" si="591"/>
        <v>-58.108080808080814</v>
      </c>
      <c r="AE1184" s="9">
        <f t="shared" si="591"/>
        <v>0</v>
      </c>
      <c r="AF1184" s="9">
        <f t="shared" si="591"/>
        <v>18.170329670329672</v>
      </c>
      <c r="AG1184" s="9">
        <f t="shared" si="591"/>
        <v>-32.327106227106228</v>
      </c>
      <c r="AH1184" s="9">
        <f t="shared" si="591"/>
        <v>0</v>
      </c>
    </row>
    <row r="1185" spans="1:34">
      <c r="A1185" s="5">
        <f t="shared" si="572"/>
        <v>1610</v>
      </c>
      <c r="B1185" s="5">
        <f t="shared" si="573"/>
        <v>184</v>
      </c>
      <c r="C1185" s="5">
        <f t="shared" si="574"/>
        <v>5.3319088319088337</v>
      </c>
      <c r="D1185" s="5">
        <f t="shared" si="575"/>
        <v>-3.4629629629629619</v>
      </c>
      <c r="E1185" s="5">
        <f t="shared" si="576"/>
        <v>0</v>
      </c>
      <c r="F1185" s="5">
        <f t="shared" si="577"/>
        <v>10.433333333333337</v>
      </c>
      <c r="G1185" s="5">
        <f t="shared" si="578"/>
        <v>11.425925925925924</v>
      </c>
      <c r="H1185" s="5">
        <f t="shared" si="579"/>
        <v>0</v>
      </c>
      <c r="AA1185" s="9">
        <f>'Match Score and Team Input'!G185</f>
        <v>1610</v>
      </c>
      <c r="AB1185" s="9">
        <v>184</v>
      </c>
      <c r="AC1185" s="9">
        <f t="shared" ref="AC1185:AH1185" si="592">AC985</f>
        <v>5.3319088319088337</v>
      </c>
      <c r="AD1185" s="9">
        <f t="shared" si="592"/>
        <v>-3.4629629629629619</v>
      </c>
      <c r="AE1185" s="9">
        <f t="shared" si="592"/>
        <v>0</v>
      </c>
      <c r="AF1185" s="9">
        <f t="shared" si="592"/>
        <v>10.433333333333337</v>
      </c>
      <c r="AG1185" s="9">
        <f t="shared" si="592"/>
        <v>11.425925925925924</v>
      </c>
      <c r="AH1185" s="9">
        <f t="shared" si="592"/>
        <v>0</v>
      </c>
    </row>
    <row r="1186" spans="1:34">
      <c r="A1186" s="5">
        <f t="shared" si="572"/>
        <v>4979</v>
      </c>
      <c r="B1186" s="5">
        <f t="shared" si="573"/>
        <v>185</v>
      </c>
      <c r="C1186" s="5">
        <f t="shared" si="574"/>
        <v>-7.5381263616557774</v>
      </c>
      <c r="D1186" s="5">
        <f t="shared" si="575"/>
        <v>-19.409803921568638</v>
      </c>
      <c r="E1186" s="5">
        <f t="shared" si="576"/>
        <v>0</v>
      </c>
      <c r="F1186" s="5">
        <f t="shared" si="577"/>
        <v>29.6</v>
      </c>
      <c r="G1186" s="5">
        <f t="shared" si="578"/>
        <v>75.833333333333329</v>
      </c>
      <c r="H1186" s="5">
        <f t="shared" si="579"/>
        <v>100</v>
      </c>
      <c r="AA1186" s="9">
        <f>'Match Score and Team Input'!G186</f>
        <v>4979</v>
      </c>
      <c r="AB1186" s="9">
        <v>185</v>
      </c>
      <c r="AC1186" s="9">
        <f t="shared" ref="AC1186:AH1186" si="593">AC986</f>
        <v>-7.5381263616557774</v>
      </c>
      <c r="AD1186" s="9">
        <f t="shared" si="593"/>
        <v>-19.409803921568638</v>
      </c>
      <c r="AE1186" s="9">
        <f t="shared" si="593"/>
        <v>0</v>
      </c>
      <c r="AF1186" s="9">
        <f t="shared" si="593"/>
        <v>29.6</v>
      </c>
      <c r="AG1186" s="9">
        <f t="shared" si="593"/>
        <v>75.833333333333329</v>
      </c>
      <c r="AH1186" s="9">
        <f t="shared" si="593"/>
        <v>100</v>
      </c>
    </row>
    <row r="1187" spans="1:34">
      <c r="A1187" s="5">
        <f t="shared" si="572"/>
        <v>4060</v>
      </c>
      <c r="B1187" s="5">
        <f t="shared" si="573"/>
        <v>186</v>
      </c>
      <c r="C1187" s="5">
        <f t="shared" si="574"/>
        <v>22.166666666666664</v>
      </c>
      <c r="D1187" s="5">
        <f t="shared" si="575"/>
        <v>37.885185185185179</v>
      </c>
      <c r="E1187" s="5">
        <f t="shared" si="576"/>
        <v>0</v>
      </c>
      <c r="F1187" s="5">
        <f t="shared" si="577"/>
        <v>35.138888888888886</v>
      </c>
      <c r="G1187" s="5">
        <f t="shared" si="578"/>
        <v>44.561111111111103</v>
      </c>
      <c r="H1187" s="5">
        <f t="shared" si="579"/>
        <v>0</v>
      </c>
      <c r="AA1187" s="9">
        <f>'Match Score and Team Input'!G187</f>
        <v>4060</v>
      </c>
      <c r="AB1187" s="9">
        <v>186</v>
      </c>
      <c r="AC1187" s="9">
        <f t="shared" ref="AC1187:AH1187" si="594">AC987</f>
        <v>22.166666666666664</v>
      </c>
      <c r="AD1187" s="9">
        <f t="shared" si="594"/>
        <v>37.885185185185179</v>
      </c>
      <c r="AE1187" s="9">
        <f t="shared" si="594"/>
        <v>0</v>
      </c>
      <c r="AF1187" s="9">
        <f t="shared" si="594"/>
        <v>35.138888888888886</v>
      </c>
      <c r="AG1187" s="9">
        <f t="shared" si="594"/>
        <v>44.561111111111103</v>
      </c>
      <c r="AH1187" s="9">
        <f t="shared" si="594"/>
        <v>0</v>
      </c>
    </row>
    <row r="1188" spans="1:34">
      <c r="A1188" s="5">
        <f t="shared" si="572"/>
        <v>0</v>
      </c>
      <c r="B1188" s="5">
        <f t="shared" si="573"/>
        <v>187</v>
      </c>
      <c r="C1188" s="5" t="e">
        <f t="shared" si="574"/>
        <v>#N/A</v>
      </c>
      <c r="D1188" s="5" t="e">
        <f t="shared" si="575"/>
        <v>#N/A</v>
      </c>
      <c r="E1188" s="5">
        <f t="shared" si="576"/>
        <v>0</v>
      </c>
      <c r="F1188" s="5" t="e">
        <f t="shared" si="577"/>
        <v>#N/A</v>
      </c>
      <c r="G1188" s="5" t="e">
        <f t="shared" si="578"/>
        <v>#N/A</v>
      </c>
      <c r="H1188" s="5">
        <f t="shared" si="579"/>
        <v>0</v>
      </c>
      <c r="AA1188" s="9">
        <f>'Match Score and Team Input'!G188</f>
        <v>0</v>
      </c>
      <c r="AB1188" s="9">
        <v>187</v>
      </c>
      <c r="AC1188" s="9" t="e">
        <f t="shared" ref="AC1188:AH1188" si="595">AC988</f>
        <v>#N/A</v>
      </c>
      <c r="AD1188" s="9" t="e">
        <f t="shared" si="595"/>
        <v>#N/A</v>
      </c>
      <c r="AE1188" s="9">
        <f t="shared" si="595"/>
        <v>0</v>
      </c>
      <c r="AF1188" s="9" t="e">
        <f t="shared" si="595"/>
        <v>#N/A</v>
      </c>
      <c r="AG1188" s="9" t="e">
        <f t="shared" si="595"/>
        <v>#N/A</v>
      </c>
      <c r="AH1188" s="9">
        <f t="shared" si="595"/>
        <v>0</v>
      </c>
    </row>
    <row r="1189" spans="1:34">
      <c r="A1189" s="5">
        <f t="shared" si="572"/>
        <v>0</v>
      </c>
      <c r="B1189" s="5">
        <f t="shared" si="573"/>
        <v>188</v>
      </c>
      <c r="C1189" s="5" t="e">
        <f t="shared" si="574"/>
        <v>#N/A</v>
      </c>
      <c r="D1189" s="5" t="e">
        <f t="shared" si="575"/>
        <v>#N/A</v>
      </c>
      <c r="E1189" s="5">
        <f t="shared" si="576"/>
        <v>0</v>
      </c>
      <c r="F1189" s="5" t="e">
        <f t="shared" si="577"/>
        <v>#N/A</v>
      </c>
      <c r="G1189" s="5" t="e">
        <f t="shared" si="578"/>
        <v>#N/A</v>
      </c>
      <c r="H1189" s="5">
        <f t="shared" si="579"/>
        <v>0</v>
      </c>
      <c r="AA1189" s="9">
        <f>'Match Score and Team Input'!G189</f>
        <v>0</v>
      </c>
      <c r="AB1189" s="9">
        <v>188</v>
      </c>
      <c r="AC1189" s="9" t="e">
        <f t="shared" ref="AC1189:AH1189" si="596">AC989</f>
        <v>#N/A</v>
      </c>
      <c r="AD1189" s="9" t="e">
        <f t="shared" si="596"/>
        <v>#N/A</v>
      </c>
      <c r="AE1189" s="9">
        <f t="shared" si="596"/>
        <v>0</v>
      </c>
      <c r="AF1189" s="9" t="e">
        <f t="shared" si="596"/>
        <v>#N/A</v>
      </c>
      <c r="AG1189" s="9" t="e">
        <f t="shared" si="596"/>
        <v>#N/A</v>
      </c>
      <c r="AH1189" s="9">
        <f t="shared" si="596"/>
        <v>0</v>
      </c>
    </row>
    <row r="1190" spans="1:34">
      <c r="A1190" s="5">
        <f t="shared" si="572"/>
        <v>0</v>
      </c>
      <c r="B1190" s="5">
        <f t="shared" si="573"/>
        <v>189</v>
      </c>
      <c r="C1190" s="5" t="e">
        <f t="shared" si="574"/>
        <v>#N/A</v>
      </c>
      <c r="D1190" s="5" t="e">
        <f t="shared" si="575"/>
        <v>#N/A</v>
      </c>
      <c r="E1190" s="5">
        <f t="shared" si="576"/>
        <v>0</v>
      </c>
      <c r="F1190" s="5" t="e">
        <f t="shared" si="577"/>
        <v>#N/A</v>
      </c>
      <c r="G1190" s="5" t="e">
        <f t="shared" si="578"/>
        <v>#N/A</v>
      </c>
      <c r="H1190" s="5">
        <f t="shared" si="579"/>
        <v>0</v>
      </c>
      <c r="AA1190" s="9">
        <f>'Match Score and Team Input'!G190</f>
        <v>0</v>
      </c>
      <c r="AB1190" s="9">
        <v>189</v>
      </c>
      <c r="AC1190" s="9" t="e">
        <f t="shared" ref="AC1190:AH1190" si="597">AC990</f>
        <v>#N/A</v>
      </c>
      <c r="AD1190" s="9" t="e">
        <f t="shared" si="597"/>
        <v>#N/A</v>
      </c>
      <c r="AE1190" s="9">
        <f t="shared" si="597"/>
        <v>0</v>
      </c>
      <c r="AF1190" s="9" t="e">
        <f t="shared" si="597"/>
        <v>#N/A</v>
      </c>
      <c r="AG1190" s="9" t="e">
        <f t="shared" si="597"/>
        <v>#N/A</v>
      </c>
      <c r="AH1190" s="9">
        <f t="shared" si="597"/>
        <v>0</v>
      </c>
    </row>
    <row r="1191" spans="1:34">
      <c r="A1191" s="5">
        <f t="shared" si="572"/>
        <v>0</v>
      </c>
      <c r="B1191" s="5">
        <f t="shared" si="573"/>
        <v>190</v>
      </c>
      <c r="C1191" s="5" t="e">
        <f t="shared" si="574"/>
        <v>#N/A</v>
      </c>
      <c r="D1191" s="5" t="e">
        <f t="shared" si="575"/>
        <v>#N/A</v>
      </c>
      <c r="E1191" s="5">
        <f t="shared" si="576"/>
        <v>0</v>
      </c>
      <c r="F1191" s="5" t="e">
        <f t="shared" si="577"/>
        <v>#N/A</v>
      </c>
      <c r="G1191" s="5" t="e">
        <f t="shared" si="578"/>
        <v>#N/A</v>
      </c>
      <c r="H1191" s="5">
        <f t="shared" si="579"/>
        <v>0</v>
      </c>
      <c r="AA1191" s="9">
        <f>'Match Score and Team Input'!G191</f>
        <v>0</v>
      </c>
      <c r="AB1191" s="9">
        <v>190</v>
      </c>
      <c r="AC1191" s="9" t="e">
        <f t="shared" ref="AC1191:AH1191" si="598">AC991</f>
        <v>#N/A</v>
      </c>
      <c r="AD1191" s="9" t="e">
        <f t="shared" si="598"/>
        <v>#N/A</v>
      </c>
      <c r="AE1191" s="9">
        <f t="shared" si="598"/>
        <v>0</v>
      </c>
      <c r="AF1191" s="9" t="e">
        <f t="shared" si="598"/>
        <v>#N/A</v>
      </c>
      <c r="AG1191" s="9" t="e">
        <f t="shared" si="598"/>
        <v>#N/A</v>
      </c>
      <c r="AH1191" s="9">
        <f t="shared" si="598"/>
        <v>0</v>
      </c>
    </row>
    <row r="1192" spans="1:34">
      <c r="A1192" s="5">
        <f t="shared" si="572"/>
        <v>0</v>
      </c>
      <c r="B1192" s="5">
        <f t="shared" si="573"/>
        <v>191</v>
      </c>
      <c r="C1192" s="5" t="e">
        <f t="shared" si="574"/>
        <v>#N/A</v>
      </c>
      <c r="D1192" s="5" t="e">
        <f t="shared" si="575"/>
        <v>#N/A</v>
      </c>
      <c r="E1192" s="5">
        <f t="shared" si="576"/>
        <v>0</v>
      </c>
      <c r="F1192" s="5" t="e">
        <f t="shared" si="577"/>
        <v>#N/A</v>
      </c>
      <c r="G1192" s="5" t="e">
        <f t="shared" si="578"/>
        <v>#N/A</v>
      </c>
      <c r="H1192" s="5">
        <f t="shared" si="579"/>
        <v>0</v>
      </c>
      <c r="AA1192" s="9">
        <f>'Match Score and Team Input'!G192</f>
        <v>0</v>
      </c>
      <c r="AB1192" s="9">
        <v>191</v>
      </c>
      <c r="AC1192" s="9" t="e">
        <f t="shared" ref="AC1192:AH1192" si="599">AC992</f>
        <v>#N/A</v>
      </c>
      <c r="AD1192" s="9" t="e">
        <f t="shared" si="599"/>
        <v>#N/A</v>
      </c>
      <c r="AE1192" s="9">
        <f t="shared" si="599"/>
        <v>0</v>
      </c>
      <c r="AF1192" s="9" t="e">
        <f t="shared" si="599"/>
        <v>#N/A</v>
      </c>
      <c r="AG1192" s="9" t="e">
        <f t="shared" si="599"/>
        <v>#N/A</v>
      </c>
      <c r="AH1192" s="9">
        <f t="shared" si="599"/>
        <v>0</v>
      </c>
    </row>
    <row r="1193" spans="1:34">
      <c r="A1193" s="5">
        <f t="shared" si="572"/>
        <v>0</v>
      </c>
      <c r="B1193" s="5">
        <f t="shared" si="573"/>
        <v>192</v>
      </c>
      <c r="C1193" s="5" t="e">
        <f t="shared" si="574"/>
        <v>#N/A</v>
      </c>
      <c r="D1193" s="5" t="e">
        <f t="shared" si="575"/>
        <v>#N/A</v>
      </c>
      <c r="E1193" s="5">
        <f t="shared" si="576"/>
        <v>0</v>
      </c>
      <c r="F1193" s="5" t="e">
        <f t="shared" si="577"/>
        <v>#N/A</v>
      </c>
      <c r="G1193" s="5" t="e">
        <f t="shared" si="578"/>
        <v>#N/A</v>
      </c>
      <c r="H1193" s="5">
        <f t="shared" si="579"/>
        <v>0</v>
      </c>
      <c r="AA1193" s="9">
        <f>'Match Score and Team Input'!G193</f>
        <v>0</v>
      </c>
      <c r="AB1193" s="9">
        <v>192</v>
      </c>
      <c r="AC1193" s="9" t="e">
        <f t="shared" ref="AC1193:AH1193" si="600">AC993</f>
        <v>#N/A</v>
      </c>
      <c r="AD1193" s="9" t="e">
        <f t="shared" si="600"/>
        <v>#N/A</v>
      </c>
      <c r="AE1193" s="9">
        <f t="shared" si="600"/>
        <v>0</v>
      </c>
      <c r="AF1193" s="9" t="e">
        <f t="shared" si="600"/>
        <v>#N/A</v>
      </c>
      <c r="AG1193" s="9" t="e">
        <f t="shared" si="600"/>
        <v>#N/A</v>
      </c>
      <c r="AH1193" s="9">
        <f t="shared" si="600"/>
        <v>0</v>
      </c>
    </row>
    <row r="1194" spans="1:34">
      <c r="A1194" s="5">
        <f t="shared" si="572"/>
        <v>0</v>
      </c>
      <c r="B1194" s="5">
        <f t="shared" si="573"/>
        <v>193</v>
      </c>
      <c r="C1194" s="5" t="e">
        <f t="shared" si="574"/>
        <v>#N/A</v>
      </c>
      <c r="D1194" s="5" t="e">
        <f t="shared" si="575"/>
        <v>#N/A</v>
      </c>
      <c r="E1194" s="5">
        <f t="shared" si="576"/>
        <v>0</v>
      </c>
      <c r="F1194" s="5" t="e">
        <f t="shared" si="577"/>
        <v>#N/A</v>
      </c>
      <c r="G1194" s="5" t="e">
        <f t="shared" si="578"/>
        <v>#N/A</v>
      </c>
      <c r="H1194" s="5">
        <f t="shared" si="579"/>
        <v>0</v>
      </c>
      <c r="AA1194" s="9">
        <f>'Match Score and Team Input'!G194</f>
        <v>0</v>
      </c>
      <c r="AB1194" s="9">
        <v>193</v>
      </c>
      <c r="AC1194" s="9" t="e">
        <f t="shared" ref="AC1194:AH1194" si="601">AC994</f>
        <v>#N/A</v>
      </c>
      <c r="AD1194" s="9" t="e">
        <f t="shared" si="601"/>
        <v>#N/A</v>
      </c>
      <c r="AE1194" s="9">
        <f t="shared" si="601"/>
        <v>0</v>
      </c>
      <c r="AF1194" s="9" t="e">
        <f t="shared" si="601"/>
        <v>#N/A</v>
      </c>
      <c r="AG1194" s="9" t="e">
        <f t="shared" si="601"/>
        <v>#N/A</v>
      </c>
      <c r="AH1194" s="9">
        <f t="shared" si="601"/>
        <v>0</v>
      </c>
    </row>
    <row r="1195" spans="1:34">
      <c r="A1195" s="5">
        <f t="shared" si="572"/>
        <v>0</v>
      </c>
      <c r="B1195" s="5">
        <f t="shared" si="573"/>
        <v>194</v>
      </c>
      <c r="C1195" s="5" t="e">
        <f t="shared" si="574"/>
        <v>#N/A</v>
      </c>
      <c r="D1195" s="5" t="e">
        <f t="shared" si="575"/>
        <v>#N/A</v>
      </c>
      <c r="E1195" s="5">
        <f t="shared" si="576"/>
        <v>0</v>
      </c>
      <c r="F1195" s="5" t="e">
        <f t="shared" si="577"/>
        <v>#N/A</v>
      </c>
      <c r="G1195" s="5" t="e">
        <f t="shared" si="578"/>
        <v>#N/A</v>
      </c>
      <c r="H1195" s="5">
        <f t="shared" si="579"/>
        <v>0</v>
      </c>
      <c r="AA1195" s="9">
        <f>'Match Score and Team Input'!G195</f>
        <v>0</v>
      </c>
      <c r="AB1195" s="9">
        <v>194</v>
      </c>
      <c r="AC1195" s="9" t="e">
        <f t="shared" ref="AC1195:AH1195" si="602">AC995</f>
        <v>#N/A</v>
      </c>
      <c r="AD1195" s="9" t="e">
        <f t="shared" si="602"/>
        <v>#N/A</v>
      </c>
      <c r="AE1195" s="9">
        <f t="shared" si="602"/>
        <v>0</v>
      </c>
      <c r="AF1195" s="9" t="e">
        <f t="shared" si="602"/>
        <v>#N/A</v>
      </c>
      <c r="AG1195" s="9" t="e">
        <f t="shared" si="602"/>
        <v>#N/A</v>
      </c>
      <c r="AH1195" s="9">
        <f t="shared" si="602"/>
        <v>0</v>
      </c>
    </row>
    <row r="1196" spans="1:34">
      <c r="A1196" s="5">
        <f t="shared" si="572"/>
        <v>0</v>
      </c>
      <c r="B1196" s="5">
        <f t="shared" si="573"/>
        <v>195</v>
      </c>
      <c r="C1196" s="5" t="e">
        <f t="shared" si="574"/>
        <v>#N/A</v>
      </c>
      <c r="D1196" s="5" t="e">
        <f t="shared" si="575"/>
        <v>#N/A</v>
      </c>
      <c r="E1196" s="5">
        <f t="shared" si="576"/>
        <v>0</v>
      </c>
      <c r="F1196" s="5" t="e">
        <f t="shared" si="577"/>
        <v>#N/A</v>
      </c>
      <c r="G1196" s="5" t="e">
        <f t="shared" si="578"/>
        <v>#N/A</v>
      </c>
      <c r="H1196" s="5">
        <f t="shared" si="579"/>
        <v>0</v>
      </c>
      <c r="AA1196" s="9">
        <f>'Match Score and Team Input'!G196</f>
        <v>0</v>
      </c>
      <c r="AB1196" s="9">
        <v>195</v>
      </c>
      <c r="AC1196" s="9" t="e">
        <f t="shared" ref="AC1196:AH1196" si="603">AC996</f>
        <v>#N/A</v>
      </c>
      <c r="AD1196" s="9" t="e">
        <f t="shared" si="603"/>
        <v>#N/A</v>
      </c>
      <c r="AE1196" s="9">
        <f t="shared" si="603"/>
        <v>0</v>
      </c>
      <c r="AF1196" s="9" t="e">
        <f t="shared" si="603"/>
        <v>#N/A</v>
      </c>
      <c r="AG1196" s="9" t="e">
        <f t="shared" si="603"/>
        <v>#N/A</v>
      </c>
      <c r="AH1196" s="9">
        <f t="shared" si="603"/>
        <v>0</v>
      </c>
    </row>
    <row r="1197" spans="1:34">
      <c r="A1197" s="5">
        <f t="shared" si="572"/>
        <v>0</v>
      </c>
      <c r="B1197" s="5">
        <f t="shared" si="573"/>
        <v>196</v>
      </c>
      <c r="C1197" s="5" t="e">
        <f t="shared" si="574"/>
        <v>#N/A</v>
      </c>
      <c r="D1197" s="5" t="e">
        <f t="shared" si="575"/>
        <v>#N/A</v>
      </c>
      <c r="E1197" s="5">
        <f t="shared" si="576"/>
        <v>0</v>
      </c>
      <c r="F1197" s="5" t="e">
        <f t="shared" si="577"/>
        <v>#N/A</v>
      </c>
      <c r="G1197" s="5" t="e">
        <f t="shared" si="578"/>
        <v>#N/A</v>
      </c>
      <c r="H1197" s="5">
        <f t="shared" si="579"/>
        <v>0</v>
      </c>
      <c r="AA1197" s="9">
        <f>'Match Score and Team Input'!G197</f>
        <v>0</v>
      </c>
      <c r="AB1197" s="9">
        <v>196</v>
      </c>
      <c r="AC1197" s="9" t="e">
        <f t="shared" ref="AC1197:AH1197" si="604">AC997</f>
        <v>#N/A</v>
      </c>
      <c r="AD1197" s="9" t="e">
        <f t="shared" si="604"/>
        <v>#N/A</v>
      </c>
      <c r="AE1197" s="9">
        <f t="shared" si="604"/>
        <v>0</v>
      </c>
      <c r="AF1197" s="9" t="e">
        <f t="shared" si="604"/>
        <v>#N/A</v>
      </c>
      <c r="AG1197" s="9" t="e">
        <f t="shared" si="604"/>
        <v>#N/A</v>
      </c>
      <c r="AH1197" s="9">
        <f t="shared" si="604"/>
        <v>0</v>
      </c>
    </row>
    <row r="1198" spans="1:34">
      <c r="A1198" s="5">
        <f t="shared" si="572"/>
        <v>0</v>
      </c>
      <c r="B1198" s="5">
        <f t="shared" si="573"/>
        <v>197</v>
      </c>
      <c r="C1198" s="5" t="e">
        <f t="shared" si="574"/>
        <v>#N/A</v>
      </c>
      <c r="D1198" s="5" t="e">
        <f t="shared" si="575"/>
        <v>#N/A</v>
      </c>
      <c r="E1198" s="5">
        <f t="shared" si="576"/>
        <v>0</v>
      </c>
      <c r="F1198" s="5" t="e">
        <f t="shared" si="577"/>
        <v>#N/A</v>
      </c>
      <c r="G1198" s="5" t="e">
        <f t="shared" si="578"/>
        <v>#N/A</v>
      </c>
      <c r="H1198" s="5">
        <f t="shared" si="579"/>
        <v>0</v>
      </c>
      <c r="AA1198" s="9">
        <f>'Match Score and Team Input'!G198</f>
        <v>0</v>
      </c>
      <c r="AB1198" s="9">
        <v>197</v>
      </c>
      <c r="AC1198" s="9" t="e">
        <f t="shared" ref="AC1198:AH1198" si="605">AC998</f>
        <v>#N/A</v>
      </c>
      <c r="AD1198" s="9" t="e">
        <f t="shared" si="605"/>
        <v>#N/A</v>
      </c>
      <c r="AE1198" s="9">
        <f t="shared" si="605"/>
        <v>0</v>
      </c>
      <c r="AF1198" s="9" t="e">
        <f t="shared" si="605"/>
        <v>#N/A</v>
      </c>
      <c r="AG1198" s="9" t="e">
        <f t="shared" si="605"/>
        <v>#N/A</v>
      </c>
      <c r="AH1198" s="9">
        <f t="shared" si="605"/>
        <v>0</v>
      </c>
    </row>
    <row r="1199" spans="1:34">
      <c r="A1199" s="5">
        <f t="shared" si="572"/>
        <v>0</v>
      </c>
      <c r="B1199" s="5">
        <f t="shared" si="573"/>
        <v>198</v>
      </c>
      <c r="C1199" s="5" t="e">
        <f t="shared" si="574"/>
        <v>#N/A</v>
      </c>
      <c r="D1199" s="5" t="e">
        <f t="shared" si="575"/>
        <v>#N/A</v>
      </c>
      <c r="E1199" s="5">
        <f t="shared" si="576"/>
        <v>0</v>
      </c>
      <c r="F1199" s="5" t="e">
        <f t="shared" si="577"/>
        <v>#N/A</v>
      </c>
      <c r="G1199" s="5" t="e">
        <f t="shared" si="578"/>
        <v>#N/A</v>
      </c>
      <c r="H1199" s="5">
        <f t="shared" si="579"/>
        <v>0</v>
      </c>
      <c r="AA1199" s="9">
        <f>'Match Score and Team Input'!G199</f>
        <v>0</v>
      </c>
      <c r="AB1199" s="9">
        <v>198</v>
      </c>
      <c r="AC1199" s="9" t="e">
        <f t="shared" ref="AC1199:AH1199" si="606">AC999</f>
        <v>#N/A</v>
      </c>
      <c r="AD1199" s="9" t="e">
        <f t="shared" si="606"/>
        <v>#N/A</v>
      </c>
      <c r="AE1199" s="9">
        <f t="shared" si="606"/>
        <v>0</v>
      </c>
      <c r="AF1199" s="9" t="e">
        <f t="shared" si="606"/>
        <v>#N/A</v>
      </c>
      <c r="AG1199" s="9" t="e">
        <f t="shared" si="606"/>
        <v>#N/A</v>
      </c>
      <c r="AH1199" s="9">
        <f t="shared" si="606"/>
        <v>0</v>
      </c>
    </row>
    <row r="1200" spans="1:34">
      <c r="A1200" s="5">
        <f t="shared" si="572"/>
        <v>0</v>
      </c>
      <c r="B1200" s="5">
        <f t="shared" si="573"/>
        <v>199</v>
      </c>
      <c r="C1200" s="5" t="e">
        <f t="shared" si="574"/>
        <v>#N/A</v>
      </c>
      <c r="D1200" s="5" t="e">
        <f t="shared" si="575"/>
        <v>#N/A</v>
      </c>
      <c r="E1200" s="5">
        <f t="shared" si="576"/>
        <v>0</v>
      </c>
      <c r="F1200" s="5" t="e">
        <f t="shared" si="577"/>
        <v>#N/A</v>
      </c>
      <c r="G1200" s="5" t="e">
        <f t="shared" si="578"/>
        <v>#N/A</v>
      </c>
      <c r="H1200" s="5">
        <f t="shared" si="579"/>
        <v>0</v>
      </c>
      <c r="AA1200" s="9">
        <f>'Match Score and Team Input'!G200</f>
        <v>0</v>
      </c>
      <c r="AB1200" s="9">
        <v>199</v>
      </c>
      <c r="AC1200" s="9" t="e">
        <f t="shared" ref="AC1200:AH1200" si="607">AC1000</f>
        <v>#N/A</v>
      </c>
      <c r="AD1200" s="9" t="e">
        <f t="shared" si="607"/>
        <v>#N/A</v>
      </c>
      <c r="AE1200" s="9">
        <f t="shared" si="607"/>
        <v>0</v>
      </c>
      <c r="AF1200" s="9" t="e">
        <f t="shared" si="607"/>
        <v>#N/A</v>
      </c>
      <c r="AG1200" s="9" t="e">
        <f t="shared" si="607"/>
        <v>#N/A</v>
      </c>
      <c r="AH1200" s="9">
        <f t="shared" si="607"/>
        <v>0</v>
      </c>
    </row>
    <row r="1201" spans="1:34">
      <c r="A1201" s="5">
        <f t="shared" si="572"/>
        <v>0</v>
      </c>
      <c r="B1201" s="5">
        <f t="shared" si="573"/>
        <v>200</v>
      </c>
      <c r="C1201" s="5" t="e">
        <f t="shared" si="574"/>
        <v>#N/A</v>
      </c>
      <c r="D1201" s="5" t="e">
        <f t="shared" si="575"/>
        <v>#N/A</v>
      </c>
      <c r="E1201" s="5">
        <f t="shared" si="576"/>
        <v>0</v>
      </c>
      <c r="F1201" s="5" t="e">
        <f t="shared" si="577"/>
        <v>#N/A</v>
      </c>
      <c r="G1201" s="5" t="e">
        <f t="shared" si="578"/>
        <v>#N/A</v>
      </c>
      <c r="H1201" s="5">
        <f t="shared" si="579"/>
        <v>0</v>
      </c>
      <c r="AA1201" s="9">
        <f>'Match Score and Team Input'!G201</f>
        <v>0</v>
      </c>
      <c r="AB1201" s="9">
        <v>200</v>
      </c>
      <c r="AC1201" s="9" t="e">
        <f t="shared" ref="AC1201:AH1201" si="608">AC1001</f>
        <v>#N/A</v>
      </c>
      <c r="AD1201" s="9" t="e">
        <f t="shared" si="608"/>
        <v>#N/A</v>
      </c>
      <c r="AE1201" s="9">
        <f t="shared" si="608"/>
        <v>0</v>
      </c>
      <c r="AF1201" s="9" t="e">
        <f t="shared" si="608"/>
        <v>#N/A</v>
      </c>
      <c r="AG1201" s="9" t="e">
        <f t="shared" si="608"/>
        <v>#N/A</v>
      </c>
      <c r="AH1201" s="9">
        <f t="shared" si="608"/>
        <v>0</v>
      </c>
    </row>
    <row r="1202" spans="1:34">
      <c r="AA1202" s="42"/>
      <c r="AB1202" s="42"/>
      <c r="AC1202" s="42"/>
      <c r="AD1202" s="42"/>
      <c r="AE1202" s="42"/>
      <c r="AF1202" s="42"/>
      <c r="AG1202" s="42"/>
      <c r="AH1202" s="4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51"/>
  <sheetViews>
    <sheetView workbookViewId="0">
      <pane ySplit="1" topLeftCell="A2" activePane="bottomLeft" state="frozen"/>
      <selection pane="bottomLeft" activeCell="Q52" sqref="Q52"/>
    </sheetView>
  </sheetViews>
  <sheetFormatPr defaultRowHeight="15"/>
  <cols>
    <col min="2" max="2" width="14.7109375" customWidth="1"/>
    <col min="3" max="3" width="16.28515625" customWidth="1"/>
    <col min="4" max="4" width="15" customWidth="1"/>
    <col min="5" max="5" width="14.7109375" customWidth="1"/>
    <col min="6" max="6" width="16.28515625" customWidth="1"/>
    <col min="7" max="7" width="15" customWidth="1"/>
    <col min="8" max="8" width="15.28515625" customWidth="1"/>
    <col min="9" max="9" width="16.85546875" customWidth="1"/>
    <col min="10" max="10" width="15.5703125" customWidth="1"/>
    <col min="11" max="11" width="15.28515625" customWidth="1"/>
    <col min="12" max="12" width="17.85546875" customWidth="1"/>
    <col min="13" max="13" width="15.5703125" customWidth="1"/>
  </cols>
  <sheetData>
    <row r="1" spans="1:13">
      <c r="A1" t="s">
        <v>8</v>
      </c>
      <c r="B1" t="s">
        <v>24</v>
      </c>
      <c r="C1" t="s">
        <v>25</v>
      </c>
      <c r="D1" t="s">
        <v>23</v>
      </c>
      <c r="E1" t="s">
        <v>31</v>
      </c>
      <c r="F1" t="s">
        <v>32</v>
      </c>
      <c r="G1" t="s">
        <v>33</v>
      </c>
      <c r="H1" t="s">
        <v>26</v>
      </c>
      <c r="I1" t="s">
        <v>27</v>
      </c>
      <c r="J1" t="s">
        <v>28</v>
      </c>
      <c r="K1" t="s">
        <v>29</v>
      </c>
      <c r="L1" t="s">
        <v>34</v>
      </c>
      <c r="M1" t="s">
        <v>30</v>
      </c>
    </row>
    <row r="2" spans="1:13">
      <c r="A2">
        <v>1</v>
      </c>
      <c r="B2">
        <f>'Auto Calculation'!H2</f>
        <v>-6.8518518518518547</v>
      </c>
      <c r="C2" t="e">
        <f>#REF!</f>
        <v>#REF!</v>
      </c>
      <c r="D2" t="e">
        <f>#REF!</f>
        <v>#REF!</v>
      </c>
      <c r="E2">
        <f>'Auto Calculation'!I2</f>
        <v>-14.150326797385617</v>
      </c>
      <c r="F2" t="e">
        <f>#REF!</f>
        <v>#REF!</v>
      </c>
      <c r="G2" t="e">
        <f>#REF!</f>
        <v>#REF!</v>
      </c>
      <c r="H2">
        <f>'Auto Calculation'!O2</f>
        <v>-14.150326797385617</v>
      </c>
      <c r="I2" t="e">
        <f>#REF!</f>
        <v>#REF!</v>
      </c>
      <c r="J2" t="e">
        <f>#REF!</f>
        <v>#REF!</v>
      </c>
      <c r="K2">
        <f>'Auto Calculation'!P2</f>
        <v>-6.8518518518518547</v>
      </c>
      <c r="L2" t="e">
        <f>#REF!</f>
        <v>#REF!</v>
      </c>
      <c r="M2" t="e">
        <f>#REF!</f>
        <v>#REF!</v>
      </c>
    </row>
    <row r="3" spans="1:13">
      <c r="A3">
        <v>2</v>
      </c>
      <c r="B3">
        <f>'Auto Calculation'!H3</f>
        <v>-6.8518518518518547</v>
      </c>
      <c r="C3" t="e">
        <f>#REF!</f>
        <v>#REF!</v>
      </c>
      <c r="D3" t="e">
        <f>#REF!</f>
        <v>#REF!</v>
      </c>
      <c r="E3">
        <f>'Auto Calculation'!I3</f>
        <v>5.8496732026143832</v>
      </c>
      <c r="F3" t="e">
        <f>#REF!</f>
        <v>#REF!</v>
      </c>
      <c r="G3" t="e">
        <f>#REF!</f>
        <v>#REF!</v>
      </c>
      <c r="H3">
        <f>'Auto Calculation'!O3</f>
        <v>5.8496732026143832</v>
      </c>
      <c r="I3" t="e">
        <f>#REF!</f>
        <v>#REF!</v>
      </c>
      <c r="J3" t="e">
        <f>#REF!</f>
        <v>#REF!</v>
      </c>
      <c r="K3">
        <f>'Auto Calculation'!P3</f>
        <v>-6.8518518518518547</v>
      </c>
      <c r="L3" t="e">
        <f>#REF!</f>
        <v>#REF!</v>
      </c>
      <c r="M3" t="e">
        <f>#REF!</f>
        <v>#REF!</v>
      </c>
    </row>
    <row r="4" spans="1:13">
      <c r="A4">
        <v>3</v>
      </c>
      <c r="B4">
        <f>'Auto Calculation'!H4</f>
        <v>-6.8518518518518547</v>
      </c>
      <c r="C4" t="e">
        <f>#REF!</f>
        <v>#REF!</v>
      </c>
      <c r="D4" t="e">
        <f>#REF!</f>
        <v>#REF!</v>
      </c>
      <c r="E4">
        <f>'Auto Calculation'!I4</f>
        <v>26.996732026143789</v>
      </c>
      <c r="F4" t="e">
        <f>#REF!</f>
        <v>#REF!</v>
      </c>
      <c r="G4" t="e">
        <f>#REF!</f>
        <v>#REF!</v>
      </c>
      <c r="H4">
        <f>'Auto Calculation'!O4</f>
        <v>26.996732026143789</v>
      </c>
      <c r="I4" t="e">
        <f>#REF!</f>
        <v>#REF!</v>
      </c>
      <c r="J4" t="e">
        <f>#REF!</f>
        <v>#REF!</v>
      </c>
      <c r="K4">
        <f>'Auto Calculation'!P4</f>
        <v>-6.8518518518518547</v>
      </c>
      <c r="L4" t="e">
        <f>#REF!</f>
        <v>#REF!</v>
      </c>
      <c r="M4" t="e">
        <f>#REF!</f>
        <v>#REF!</v>
      </c>
    </row>
    <row r="5" spans="1:13">
      <c r="A5">
        <v>4</v>
      </c>
      <c r="B5">
        <f>'Auto Calculation'!H5</f>
        <v>-13.003267973856211</v>
      </c>
      <c r="C5" t="e">
        <f>#REF!</f>
        <v>#REF!</v>
      </c>
      <c r="D5" t="e">
        <f>#REF!</f>
        <v>#REF!</v>
      </c>
      <c r="E5">
        <f>'Auto Calculation'!I5</f>
        <v>-14.602106227106233</v>
      </c>
      <c r="F5" t="e">
        <f>#REF!</f>
        <v>#REF!</v>
      </c>
      <c r="G5" t="e">
        <f>#REF!</f>
        <v>#REF!</v>
      </c>
      <c r="H5">
        <f>'Auto Calculation'!O5</f>
        <v>-14.602106227106233</v>
      </c>
      <c r="I5" t="e">
        <f>#REF!</f>
        <v>#REF!</v>
      </c>
      <c r="J5" t="e">
        <f>#REF!</f>
        <v>#REF!</v>
      </c>
      <c r="K5">
        <f>'Auto Calculation'!P5</f>
        <v>-13.003267973856211</v>
      </c>
      <c r="L5" t="e">
        <f>#REF!</f>
        <v>#REF!</v>
      </c>
      <c r="M5" t="e">
        <f>#REF!</f>
        <v>#REF!</v>
      </c>
    </row>
    <row r="6" spans="1:13">
      <c r="A6">
        <v>5</v>
      </c>
      <c r="B6">
        <f>'Auto Calculation'!H6</f>
        <v>-13.003267973856211</v>
      </c>
      <c r="C6" t="e">
        <f>#REF!</f>
        <v>#REF!</v>
      </c>
      <c r="D6" t="e">
        <f>#REF!</f>
        <v>#REF!</v>
      </c>
      <c r="E6">
        <f>'Auto Calculation'!I6</f>
        <v>20.397893772893767</v>
      </c>
      <c r="F6" t="e">
        <f>#REF!</f>
        <v>#REF!</v>
      </c>
      <c r="G6" t="e">
        <f>#REF!</f>
        <v>#REF!</v>
      </c>
      <c r="H6">
        <f>'Auto Calculation'!O6</f>
        <v>20.397893772893767</v>
      </c>
      <c r="I6" t="e">
        <f>#REF!</f>
        <v>#REF!</v>
      </c>
      <c r="J6" t="e">
        <f>#REF!</f>
        <v>#REF!</v>
      </c>
      <c r="K6">
        <f>'Auto Calculation'!P6</f>
        <v>-13.003267973856211</v>
      </c>
      <c r="L6" t="e">
        <f>#REF!</f>
        <v>#REF!</v>
      </c>
      <c r="M6" t="e">
        <f>#REF!</f>
        <v>#REF!</v>
      </c>
    </row>
    <row r="7" spans="1:13">
      <c r="A7">
        <v>6</v>
      </c>
      <c r="B7">
        <f>'Auto Calculation'!H7</f>
        <v>19.439393939393945</v>
      </c>
      <c r="C7" t="e">
        <f>#REF!</f>
        <v>#REF!</v>
      </c>
      <c r="D7" t="e">
        <f>#REF!</f>
        <v>#REF!</v>
      </c>
      <c r="E7">
        <f>'Auto Calculation'!I7</f>
        <v>13.148148148148145</v>
      </c>
      <c r="F7" t="e">
        <f>#REF!</f>
        <v>#REF!</v>
      </c>
      <c r="G7" t="e">
        <f>#REF!</f>
        <v>#REF!</v>
      </c>
      <c r="H7">
        <f>'Auto Calculation'!O7</f>
        <v>13.148148148148145</v>
      </c>
      <c r="I7" t="e">
        <f>#REF!</f>
        <v>#REF!</v>
      </c>
      <c r="J7" t="e">
        <f>#REF!</f>
        <v>#REF!</v>
      </c>
      <c r="K7">
        <f>'Auto Calculation'!P7</f>
        <v>19.439393939393945</v>
      </c>
      <c r="L7" t="e">
        <f>#REF!</f>
        <v>#REF!</v>
      </c>
      <c r="M7" t="e">
        <f>#REF!</f>
        <v>#REF!</v>
      </c>
    </row>
    <row r="8" spans="1:13">
      <c r="A8">
        <v>7</v>
      </c>
      <c r="B8">
        <f>'Auto Calculation'!H8</f>
        <v>-13.003267973856211</v>
      </c>
      <c r="C8" t="e">
        <f>#REF!</f>
        <v>#REF!</v>
      </c>
      <c r="D8" t="e">
        <f>#REF!</f>
        <v>#REF!</v>
      </c>
      <c r="E8">
        <f>'Auto Calculation'!I8</f>
        <v>9.3264652014651972</v>
      </c>
      <c r="F8" t="e">
        <f>#REF!</f>
        <v>#REF!</v>
      </c>
      <c r="G8" t="e">
        <f>#REF!</f>
        <v>#REF!</v>
      </c>
      <c r="H8">
        <f>'Auto Calculation'!O8</f>
        <v>9.3264652014651972</v>
      </c>
      <c r="I8" t="e">
        <f>#REF!</f>
        <v>#REF!</v>
      </c>
      <c r="J8" t="e">
        <f>#REF!</f>
        <v>#REF!</v>
      </c>
      <c r="K8">
        <f>'Auto Calculation'!P8</f>
        <v>-13.003267973856211</v>
      </c>
      <c r="L8" t="e">
        <f>#REF!</f>
        <v>#REF!</v>
      </c>
      <c r="M8" t="e">
        <f>#REF!</f>
        <v>#REF!</v>
      </c>
    </row>
    <row r="9" spans="1:13">
      <c r="A9">
        <v>8</v>
      </c>
      <c r="B9">
        <f>'Auto Calculation'!H9</f>
        <v>19.628205128205131</v>
      </c>
      <c r="C9" t="e">
        <f>#REF!</f>
        <v>#REF!</v>
      </c>
      <c r="D9" t="e">
        <f>#REF!</f>
        <v>#REF!</v>
      </c>
      <c r="E9">
        <f>'Auto Calculation'!I9</f>
        <v>-6.8518518518518547</v>
      </c>
      <c r="F9" t="e">
        <f>#REF!</f>
        <v>#REF!</v>
      </c>
      <c r="G9" t="e">
        <f>#REF!</f>
        <v>#REF!</v>
      </c>
      <c r="H9">
        <f>'Auto Calculation'!O9</f>
        <v>-6.8518518518518547</v>
      </c>
      <c r="I9" t="e">
        <f>#REF!</f>
        <v>#REF!</v>
      </c>
      <c r="J9" t="e">
        <f>#REF!</f>
        <v>#REF!</v>
      </c>
      <c r="K9">
        <f>'Auto Calculation'!P9</f>
        <v>19.628205128205131</v>
      </c>
      <c r="L9" t="e">
        <f>#REF!</f>
        <v>#REF!</v>
      </c>
      <c r="M9" t="e">
        <f>#REF!</f>
        <v>#REF!</v>
      </c>
    </row>
    <row r="10" spans="1:13">
      <c r="A10">
        <v>9</v>
      </c>
      <c r="B10">
        <f>'Auto Calculation'!H10</f>
        <v>-10.673534798534803</v>
      </c>
      <c r="C10" t="e">
        <f>#REF!</f>
        <v>#REF!</v>
      </c>
      <c r="D10" t="e">
        <f>#REF!</f>
        <v>#REF!</v>
      </c>
      <c r="E10">
        <f>'Auto Calculation'!I10</f>
        <v>-18.644688644688642</v>
      </c>
      <c r="F10" t="e">
        <f>#REF!</f>
        <v>#REF!</v>
      </c>
      <c r="G10" t="e">
        <f>#REF!</f>
        <v>#REF!</v>
      </c>
      <c r="H10">
        <f>'Auto Calculation'!O10</f>
        <v>-18.644688644688642</v>
      </c>
      <c r="I10" t="e">
        <f>#REF!</f>
        <v>#REF!</v>
      </c>
      <c r="J10" t="e">
        <f>#REF!</f>
        <v>#REF!</v>
      </c>
      <c r="K10">
        <f>'Auto Calculation'!P10</f>
        <v>-10.673534798534803</v>
      </c>
      <c r="L10" t="e">
        <f>#REF!</f>
        <v>#REF!</v>
      </c>
      <c r="M10" t="e">
        <f>#REF!</f>
        <v>#REF!</v>
      </c>
    </row>
    <row r="11" spans="1:13">
      <c r="A11">
        <v>10</v>
      </c>
      <c r="B11">
        <f>'Auto Calculation'!H11</f>
        <v>7.5359477124183059</v>
      </c>
      <c r="C11" t="e">
        <f>#REF!</f>
        <v>#REF!</v>
      </c>
      <c r="D11" t="e">
        <f>#REF!</f>
        <v>#REF!</v>
      </c>
      <c r="E11">
        <f>'Auto Calculation'!I11</f>
        <v>-10.805555555555557</v>
      </c>
      <c r="F11" t="e">
        <f>#REF!</f>
        <v>#REF!</v>
      </c>
      <c r="G11" t="e">
        <f>#REF!</f>
        <v>#REF!</v>
      </c>
      <c r="H11">
        <f>'Auto Calculation'!O11</f>
        <v>-10.805555555555557</v>
      </c>
      <c r="I11" t="e">
        <f>#REF!</f>
        <v>#REF!</v>
      </c>
      <c r="J11" t="e">
        <f>#REF!</f>
        <v>#REF!</v>
      </c>
      <c r="K11">
        <f>'Auto Calculation'!P11</f>
        <v>7.5359477124183059</v>
      </c>
      <c r="L11" t="e">
        <f>#REF!</f>
        <v>#REF!</v>
      </c>
      <c r="M11" t="e">
        <f>#REF!</f>
        <v>#REF!</v>
      </c>
    </row>
    <row r="12" spans="1:13">
      <c r="A12">
        <v>11</v>
      </c>
      <c r="B12">
        <f>'Auto Calculation'!H12</f>
        <v>4.6573426573426531</v>
      </c>
      <c r="C12" t="e">
        <f>#REF!</f>
        <v>#REF!</v>
      </c>
      <c r="D12" t="e">
        <f>#REF!</f>
        <v>#REF!</v>
      </c>
      <c r="E12">
        <f>'Auto Calculation'!I12</f>
        <v>-6.8518518518518547</v>
      </c>
      <c r="F12" t="e">
        <f>#REF!</f>
        <v>#REF!</v>
      </c>
      <c r="G12" t="e">
        <f>#REF!</f>
        <v>#REF!</v>
      </c>
      <c r="H12">
        <f>'Auto Calculation'!O12</f>
        <v>-6.8518518518518547</v>
      </c>
      <c r="I12" t="e">
        <f>#REF!</f>
        <v>#REF!</v>
      </c>
      <c r="J12" t="e">
        <f>#REF!</f>
        <v>#REF!</v>
      </c>
      <c r="K12">
        <f>'Auto Calculation'!P12</f>
        <v>4.6573426573426531</v>
      </c>
      <c r="L12" t="e">
        <f>#REF!</f>
        <v>#REF!</v>
      </c>
      <c r="M12" t="e">
        <f>#REF!</f>
        <v>#REF!</v>
      </c>
    </row>
    <row r="13" spans="1:13">
      <c r="A13">
        <v>12</v>
      </c>
      <c r="B13">
        <f>'Auto Calculation'!H13</f>
        <v>8.4583333333333286</v>
      </c>
      <c r="C13" t="e">
        <f>#REF!</f>
        <v>#REF!</v>
      </c>
      <c r="D13" t="e">
        <f>#REF!</f>
        <v>#REF!</v>
      </c>
      <c r="E13">
        <f>'Auto Calculation'!I13</f>
        <v>-18.644688644688642</v>
      </c>
      <c r="F13" t="e">
        <f>#REF!</f>
        <v>#REF!</v>
      </c>
      <c r="G13" t="e">
        <f>#REF!</f>
        <v>#REF!</v>
      </c>
      <c r="H13">
        <f>'Auto Calculation'!O13</f>
        <v>-18.644688644688642</v>
      </c>
      <c r="I13" t="e">
        <f>#REF!</f>
        <v>#REF!</v>
      </c>
      <c r="J13" t="e">
        <f>#REF!</f>
        <v>#REF!</v>
      </c>
      <c r="K13">
        <f>'Auto Calculation'!P13</f>
        <v>8.4583333333333286</v>
      </c>
      <c r="L13" t="e">
        <f>#REF!</f>
        <v>#REF!</v>
      </c>
      <c r="M13" t="e">
        <f>#REF!</f>
        <v>#REF!</v>
      </c>
    </row>
    <row r="14" spans="1:13">
      <c r="A14">
        <v>13</v>
      </c>
      <c r="B14">
        <f>'Auto Calculation'!H14</f>
        <v>6.9967320261437891</v>
      </c>
      <c r="C14" t="e">
        <f>#REF!</f>
        <v>#REF!</v>
      </c>
      <c r="D14" t="e">
        <f>#REF!</f>
        <v>#REF!</v>
      </c>
      <c r="E14">
        <f>'Auto Calculation'!I14</f>
        <v>-5.8055555555555571</v>
      </c>
      <c r="F14" t="e">
        <f>#REF!</f>
        <v>#REF!</v>
      </c>
      <c r="G14" t="e">
        <f>#REF!</f>
        <v>#REF!</v>
      </c>
      <c r="H14">
        <f>'Auto Calculation'!O14</f>
        <v>-5.8055555555555571</v>
      </c>
      <c r="I14" t="e">
        <f>#REF!</f>
        <v>#REF!</v>
      </c>
      <c r="J14" t="e">
        <f>#REF!</f>
        <v>#REF!</v>
      </c>
      <c r="K14">
        <f>'Auto Calculation'!P14</f>
        <v>6.9967320261437891</v>
      </c>
      <c r="L14" t="e">
        <f>#REF!</f>
        <v>#REF!</v>
      </c>
      <c r="M14" t="e">
        <f>#REF!</f>
        <v>#REF!</v>
      </c>
    </row>
    <row r="15" spans="1:13">
      <c r="A15">
        <v>14</v>
      </c>
      <c r="B15">
        <f>'Auto Calculation'!H15</f>
        <v>15.106837606837608</v>
      </c>
      <c r="C15" t="e">
        <f>#REF!</f>
        <v>#REF!</v>
      </c>
      <c r="D15" t="e">
        <f>#REF!</f>
        <v>#REF!</v>
      </c>
      <c r="E15">
        <f>'Auto Calculation'!I15</f>
        <v>-6.8518518518518547</v>
      </c>
      <c r="F15" t="e">
        <f>#REF!</f>
        <v>#REF!</v>
      </c>
      <c r="G15" t="e">
        <f>#REF!</f>
        <v>#REF!</v>
      </c>
      <c r="H15">
        <f>'Auto Calculation'!O15</f>
        <v>-6.8518518518518547</v>
      </c>
      <c r="I15" t="e">
        <f>#REF!</f>
        <v>#REF!</v>
      </c>
      <c r="J15" t="e">
        <f>#REF!</f>
        <v>#REF!</v>
      </c>
      <c r="K15">
        <f>'Auto Calculation'!P15</f>
        <v>15.106837606837608</v>
      </c>
      <c r="L15" t="e">
        <f>#REF!</f>
        <v>#REF!</v>
      </c>
      <c r="M15" t="e">
        <f>#REF!</f>
        <v>#REF!</v>
      </c>
    </row>
    <row r="16" spans="1:13">
      <c r="A16">
        <v>15</v>
      </c>
      <c r="B16">
        <f>'Auto Calculation'!H16</f>
        <v>-15.371794871794869</v>
      </c>
      <c r="C16" t="e">
        <f>#REF!</f>
        <v>#REF!</v>
      </c>
      <c r="D16" t="e">
        <f>#REF!</f>
        <v>#REF!</v>
      </c>
      <c r="E16">
        <f>'Auto Calculation'!I16</f>
        <v>-16.222222222222229</v>
      </c>
      <c r="F16" t="e">
        <f>#REF!</f>
        <v>#REF!</v>
      </c>
      <c r="G16" t="e">
        <f>#REF!</f>
        <v>#REF!</v>
      </c>
      <c r="H16">
        <f>'Auto Calculation'!O16</f>
        <v>-16.222222222222229</v>
      </c>
      <c r="I16" t="e">
        <f>#REF!</f>
        <v>#REF!</v>
      </c>
      <c r="J16" t="e">
        <f>#REF!</f>
        <v>#REF!</v>
      </c>
      <c r="K16">
        <f>'Auto Calculation'!P16</f>
        <v>-15.371794871794869</v>
      </c>
      <c r="L16" t="e">
        <f>#REF!</f>
        <v>#REF!</v>
      </c>
      <c r="M16" t="e">
        <f>#REF!</f>
        <v>#REF!</v>
      </c>
    </row>
    <row r="17" spans="1:13">
      <c r="A17">
        <v>16</v>
      </c>
      <c r="B17">
        <f>'Auto Calculation'!H17</f>
        <v>-11.541666666666671</v>
      </c>
      <c r="C17" t="e">
        <f>#REF!</f>
        <v>#REF!</v>
      </c>
      <c r="D17" t="e">
        <f>#REF!</f>
        <v>#REF!</v>
      </c>
      <c r="E17">
        <f>'Auto Calculation'!I17</f>
        <v>10.355311355311358</v>
      </c>
      <c r="F17" t="e">
        <f>#REF!</f>
        <v>#REF!</v>
      </c>
      <c r="G17" t="e">
        <f>#REF!</f>
        <v>#REF!</v>
      </c>
      <c r="H17">
        <f>'Auto Calculation'!O17</f>
        <v>10.355311355311358</v>
      </c>
      <c r="I17" t="e">
        <f>#REF!</f>
        <v>#REF!</v>
      </c>
      <c r="J17" t="e">
        <f>#REF!</f>
        <v>#REF!</v>
      </c>
      <c r="K17">
        <f>'Auto Calculation'!P17</f>
        <v>-11.541666666666671</v>
      </c>
      <c r="L17" t="e">
        <f>#REF!</f>
        <v>#REF!</v>
      </c>
      <c r="M17" t="e">
        <f>#REF!</f>
        <v>#REF!</v>
      </c>
    </row>
    <row r="18" spans="1:13">
      <c r="A18">
        <v>17</v>
      </c>
      <c r="B18">
        <f>'Auto Calculation'!H18</f>
        <v>-18.003267973856211</v>
      </c>
      <c r="C18" t="e">
        <f>#REF!</f>
        <v>#REF!</v>
      </c>
      <c r="D18" t="e">
        <f>#REF!</f>
        <v>#REF!</v>
      </c>
      <c r="E18">
        <f>'Auto Calculation'!I18</f>
        <v>-5.8055555555555571</v>
      </c>
      <c r="F18" t="e">
        <f>#REF!</f>
        <v>#REF!</v>
      </c>
      <c r="G18" t="e">
        <f>#REF!</f>
        <v>#REF!</v>
      </c>
      <c r="H18">
        <f>'Auto Calculation'!O18</f>
        <v>-5.8055555555555571</v>
      </c>
      <c r="I18" t="e">
        <f>#REF!</f>
        <v>#REF!</v>
      </c>
      <c r="J18" t="e">
        <f>#REF!</f>
        <v>#REF!</v>
      </c>
      <c r="K18">
        <f>'Auto Calculation'!P18</f>
        <v>-18.003267973856211</v>
      </c>
      <c r="L18" t="e">
        <f>#REF!</f>
        <v>#REF!</v>
      </c>
      <c r="M18" t="e">
        <f>#REF!</f>
        <v>#REF!</v>
      </c>
    </row>
    <row r="19" spans="1:13">
      <c r="A19">
        <v>18</v>
      </c>
      <c r="B19">
        <f>'Auto Calculation'!H19</f>
        <v>-4.8931623931623918</v>
      </c>
      <c r="C19" t="e">
        <f>#REF!</f>
        <v>#REF!</v>
      </c>
      <c r="D19" t="e">
        <f>#REF!</f>
        <v>#REF!</v>
      </c>
      <c r="E19">
        <f>'Auto Calculation'!I19</f>
        <v>-6.8518518518518547</v>
      </c>
      <c r="F19" t="e">
        <f>#REF!</f>
        <v>#REF!</v>
      </c>
      <c r="G19" t="e">
        <f>#REF!</f>
        <v>#REF!</v>
      </c>
      <c r="H19">
        <f>'Auto Calculation'!O19</f>
        <v>-6.8518518518518547</v>
      </c>
      <c r="I19" t="e">
        <f>#REF!</f>
        <v>#REF!</v>
      </c>
      <c r="J19" t="e">
        <f>#REF!</f>
        <v>#REF!</v>
      </c>
      <c r="K19">
        <f>'Auto Calculation'!P19</f>
        <v>-4.8931623931623918</v>
      </c>
      <c r="L19" t="e">
        <f>#REF!</f>
        <v>#REF!</v>
      </c>
      <c r="M19" t="e">
        <f>#REF!</f>
        <v>#REF!</v>
      </c>
    </row>
    <row r="20" spans="1:13">
      <c r="A20">
        <v>19</v>
      </c>
      <c r="B20">
        <f>'Auto Calculation'!H20</f>
        <v>-15.371794871794869</v>
      </c>
      <c r="C20" t="e">
        <f>#REF!</f>
        <v>#REF!</v>
      </c>
      <c r="D20" t="e">
        <f>#REF!</f>
        <v>#REF!</v>
      </c>
      <c r="E20">
        <f>'Auto Calculation'!I20</f>
        <v>3.7777777777777715</v>
      </c>
      <c r="F20" t="e">
        <f>#REF!</f>
        <v>#REF!</v>
      </c>
      <c r="G20" t="e">
        <f>#REF!</f>
        <v>#REF!</v>
      </c>
      <c r="H20">
        <f>'Auto Calculation'!O20</f>
        <v>3.7777777777777715</v>
      </c>
      <c r="I20" t="e">
        <f>#REF!</f>
        <v>#REF!</v>
      </c>
      <c r="J20" t="e">
        <f>#REF!</f>
        <v>#REF!</v>
      </c>
      <c r="K20">
        <f>'Auto Calculation'!P20</f>
        <v>-15.371794871794869</v>
      </c>
      <c r="L20" t="e">
        <f>#REF!</f>
        <v>#REF!</v>
      </c>
      <c r="M20" t="e">
        <f>#REF!</f>
        <v>#REF!</v>
      </c>
    </row>
    <row r="21" spans="1:13">
      <c r="A21">
        <v>20</v>
      </c>
      <c r="B21">
        <f>'Auto Calculation'!H21</f>
        <v>40.221717171717174</v>
      </c>
      <c r="C21" t="e">
        <f>#REF!</f>
        <v>#REF!</v>
      </c>
      <c r="D21" t="e">
        <f>#REF!</f>
        <v>#REF!</v>
      </c>
      <c r="E21">
        <f>'Auto Calculation'!I21</f>
        <v>-18.571428571428569</v>
      </c>
      <c r="F21" t="e">
        <f>#REF!</f>
        <v>#REF!</v>
      </c>
      <c r="G21" t="e">
        <f>#REF!</f>
        <v>#REF!</v>
      </c>
      <c r="H21">
        <f>'Auto Calculation'!O21</f>
        <v>-18.571428571428569</v>
      </c>
      <c r="I21" t="e">
        <f>#REF!</f>
        <v>#REF!</v>
      </c>
      <c r="J21" t="e">
        <f>#REF!</f>
        <v>#REF!</v>
      </c>
      <c r="K21">
        <f>'Auto Calculation'!P21</f>
        <v>40.221717171717174</v>
      </c>
      <c r="L21" t="e">
        <f>#REF!</f>
        <v>#REF!</v>
      </c>
      <c r="M21" t="e">
        <f>#REF!</f>
        <v>#REF!</v>
      </c>
    </row>
    <row r="22" spans="1:13">
      <c r="A22">
        <v>21</v>
      </c>
      <c r="B22">
        <f>'Auto Calculation'!H22</f>
        <v>5.7094017094017033</v>
      </c>
      <c r="C22" t="e">
        <f>#REF!</f>
        <v>#REF!</v>
      </c>
      <c r="D22" t="e">
        <f>#REF!</f>
        <v>#REF!</v>
      </c>
      <c r="E22">
        <f>'Auto Calculation'!I22</f>
        <v>-12.592592592592595</v>
      </c>
      <c r="F22" t="e">
        <f>#REF!</f>
        <v>#REF!</v>
      </c>
      <c r="G22" t="e">
        <f>#REF!</f>
        <v>#REF!</v>
      </c>
      <c r="H22">
        <f>'Auto Calculation'!O22</f>
        <v>-12.592592592592595</v>
      </c>
      <c r="I22" t="e">
        <f>#REF!</f>
        <v>#REF!</v>
      </c>
      <c r="J22" t="e">
        <f>#REF!</f>
        <v>#REF!</v>
      </c>
      <c r="K22">
        <f>'Auto Calculation'!P22</f>
        <v>5.7094017094017033</v>
      </c>
      <c r="L22" t="e">
        <f>#REF!</f>
        <v>#REF!</v>
      </c>
      <c r="M22" t="e">
        <f>#REF!</f>
        <v>#REF!</v>
      </c>
    </row>
    <row r="23" spans="1:13">
      <c r="A23">
        <v>22</v>
      </c>
      <c r="B23">
        <f>'Auto Calculation'!H23</f>
        <v>-7.2407407407407405</v>
      </c>
      <c r="C23" t="e">
        <f>#REF!</f>
        <v>#REF!</v>
      </c>
      <c r="D23" t="e">
        <f>#REF!</f>
        <v>#REF!</v>
      </c>
      <c r="E23">
        <f>'Auto Calculation'!I23</f>
        <v>-10.42962962962963</v>
      </c>
      <c r="F23" t="e">
        <f>#REF!</f>
        <v>#REF!</v>
      </c>
      <c r="G23" t="e">
        <f>#REF!</f>
        <v>#REF!</v>
      </c>
      <c r="H23">
        <f>'Auto Calculation'!O23</f>
        <v>-10.42962962962963</v>
      </c>
      <c r="I23" t="e">
        <f>#REF!</f>
        <v>#REF!</v>
      </c>
      <c r="J23" t="e">
        <f>#REF!</f>
        <v>#REF!</v>
      </c>
      <c r="K23">
        <f>'Auto Calculation'!P23</f>
        <v>-7.2407407407407405</v>
      </c>
      <c r="L23" t="e">
        <f>#REF!</f>
        <v>#REF!</v>
      </c>
      <c r="M23" t="e">
        <f>#REF!</f>
        <v>#REF!</v>
      </c>
    </row>
    <row r="24" spans="1:13">
      <c r="A24">
        <v>23</v>
      </c>
      <c r="B24">
        <f>'Auto Calculation'!H24</f>
        <v>-21.72727272727272</v>
      </c>
      <c r="C24" t="e">
        <f>#REF!</f>
        <v>#REF!</v>
      </c>
      <c r="D24" t="e">
        <f>#REF!</f>
        <v>#REF!</v>
      </c>
      <c r="E24">
        <f>'Auto Calculation'!I24</f>
        <v>-15.677777777777777</v>
      </c>
      <c r="F24" t="e">
        <f>#REF!</f>
        <v>#REF!</v>
      </c>
      <c r="G24" t="e">
        <f>#REF!</f>
        <v>#REF!</v>
      </c>
      <c r="H24">
        <f>'Auto Calculation'!O24</f>
        <v>-15.677777777777777</v>
      </c>
      <c r="I24" t="e">
        <f>#REF!</f>
        <v>#REF!</v>
      </c>
      <c r="J24" t="e">
        <f>#REF!</f>
        <v>#REF!</v>
      </c>
      <c r="K24">
        <f>'Auto Calculation'!P24</f>
        <v>-21.72727272727272</v>
      </c>
      <c r="L24" t="e">
        <f>#REF!</f>
        <v>#REF!</v>
      </c>
      <c r="M24" t="e">
        <f>#REF!</f>
        <v>#REF!</v>
      </c>
    </row>
    <row r="25" spans="1:13">
      <c r="A25">
        <v>24</v>
      </c>
      <c r="B25">
        <f>'Auto Calculation'!H25</f>
        <v>-15.419047619047618</v>
      </c>
      <c r="C25" t="e">
        <f>#REF!</f>
        <v>#REF!</v>
      </c>
      <c r="D25" t="e">
        <f>#REF!</f>
        <v>#REF!</v>
      </c>
      <c r="E25">
        <f>'Auto Calculation'!I25</f>
        <v>20.07222222222223</v>
      </c>
      <c r="F25" t="e">
        <f>#REF!</f>
        <v>#REF!</v>
      </c>
      <c r="G25" t="e">
        <f>#REF!</f>
        <v>#REF!</v>
      </c>
      <c r="H25">
        <f>'Auto Calculation'!O25</f>
        <v>20.07222222222223</v>
      </c>
      <c r="I25" t="e">
        <f>#REF!</f>
        <v>#REF!</v>
      </c>
      <c r="J25" t="e">
        <f>#REF!</f>
        <v>#REF!</v>
      </c>
      <c r="K25">
        <f>'Auto Calculation'!P25</f>
        <v>-15.419047619047618</v>
      </c>
      <c r="L25" t="e">
        <f>#REF!</f>
        <v>#REF!</v>
      </c>
      <c r="M25" t="e">
        <f>#REF!</f>
        <v>#REF!</v>
      </c>
    </row>
    <row r="26" spans="1:13">
      <c r="A26">
        <v>25</v>
      </c>
      <c r="B26">
        <f>'Auto Calculation'!H26</f>
        <v>3.2333333333333343</v>
      </c>
      <c r="C26" t="e">
        <f>#REF!</f>
        <v>#REF!</v>
      </c>
      <c r="D26" t="e">
        <f>#REF!</f>
        <v>#REF!</v>
      </c>
      <c r="E26">
        <f>'Auto Calculation'!I26</f>
        <v>1.6666666666666572</v>
      </c>
      <c r="F26" t="e">
        <f>#REF!</f>
        <v>#REF!</v>
      </c>
      <c r="G26" t="e">
        <f>#REF!</f>
        <v>#REF!</v>
      </c>
      <c r="H26">
        <f>'Auto Calculation'!O26</f>
        <v>1.6666666666666572</v>
      </c>
      <c r="I26" t="e">
        <f>#REF!</f>
        <v>#REF!</v>
      </c>
      <c r="J26" t="e">
        <f>#REF!</f>
        <v>#REF!</v>
      </c>
      <c r="K26">
        <f>'Auto Calculation'!P26</f>
        <v>3.2333333333333343</v>
      </c>
      <c r="L26" t="e">
        <f>#REF!</f>
        <v>#REF!</v>
      </c>
      <c r="M26" t="e">
        <f>#REF!</f>
        <v>#REF!</v>
      </c>
    </row>
    <row r="27" spans="1:13">
      <c r="A27">
        <v>26</v>
      </c>
      <c r="B27">
        <f>'Auto Calculation'!H27</f>
        <v>-9.13333333333334</v>
      </c>
      <c r="C27" t="e">
        <f>#REF!</f>
        <v>#REF!</v>
      </c>
      <c r="D27" t="e">
        <f>#REF!</f>
        <v>#REF!</v>
      </c>
      <c r="E27">
        <f>'Auto Calculation'!I27</f>
        <v>-2.2000000000000028</v>
      </c>
      <c r="F27" t="e">
        <f>#REF!</f>
        <v>#REF!</v>
      </c>
      <c r="G27" t="e">
        <f>#REF!</f>
        <v>#REF!</v>
      </c>
      <c r="H27">
        <f>'Auto Calculation'!O27</f>
        <v>-2.2000000000000028</v>
      </c>
      <c r="I27" t="e">
        <f>#REF!</f>
        <v>#REF!</v>
      </c>
      <c r="J27" t="e">
        <f>#REF!</f>
        <v>#REF!</v>
      </c>
      <c r="K27">
        <f>'Auto Calculation'!P27</f>
        <v>-9.13333333333334</v>
      </c>
      <c r="L27" t="e">
        <f>#REF!</f>
        <v>#REF!</v>
      </c>
      <c r="M27" t="e">
        <f>#REF!</f>
        <v>#REF!</v>
      </c>
    </row>
    <row r="28" spans="1:13">
      <c r="A28">
        <v>27</v>
      </c>
      <c r="B28">
        <f>'Auto Calculation'!H28</f>
        <v>31.937037037037044</v>
      </c>
      <c r="C28" t="e">
        <f>#REF!</f>
        <v>#REF!</v>
      </c>
      <c r="D28" t="e">
        <f>#REF!</f>
        <v>#REF!</v>
      </c>
      <c r="E28">
        <f>'Auto Calculation'!I28</f>
        <v>15.921652421652425</v>
      </c>
      <c r="F28" t="e">
        <f>#REF!</f>
        <v>#REF!</v>
      </c>
      <c r="G28" t="e">
        <f>#REF!</f>
        <v>#REF!</v>
      </c>
      <c r="H28">
        <f>'Auto Calculation'!O28</f>
        <v>15.921652421652425</v>
      </c>
      <c r="I28" t="e">
        <f>#REF!</f>
        <v>#REF!</v>
      </c>
      <c r="J28" t="e">
        <f>#REF!</f>
        <v>#REF!</v>
      </c>
      <c r="K28">
        <f>'Auto Calculation'!P28</f>
        <v>31.937037037037044</v>
      </c>
      <c r="L28" t="e">
        <f>#REF!</f>
        <v>#REF!</v>
      </c>
      <c r="M28" t="e">
        <f>#REF!</f>
        <v>#REF!</v>
      </c>
    </row>
    <row r="29" spans="1:13">
      <c r="A29">
        <v>28</v>
      </c>
      <c r="B29">
        <f>'Auto Calculation'!H29</f>
        <v>3.1223227752639531</v>
      </c>
      <c r="C29" t="e">
        <f>#REF!</f>
        <v>#REF!</v>
      </c>
      <c r="D29" t="e">
        <f>#REF!</f>
        <v>#REF!</v>
      </c>
      <c r="E29">
        <f>'Auto Calculation'!I29</f>
        <v>-9.4666666666666615</v>
      </c>
      <c r="F29" t="e">
        <f>#REF!</f>
        <v>#REF!</v>
      </c>
      <c r="G29" t="e">
        <f>#REF!</f>
        <v>#REF!</v>
      </c>
      <c r="H29">
        <f>'Auto Calculation'!O29</f>
        <v>-9.4666666666666615</v>
      </c>
      <c r="I29" t="e">
        <f>#REF!</f>
        <v>#REF!</v>
      </c>
      <c r="J29" t="e">
        <f>#REF!</f>
        <v>#REF!</v>
      </c>
      <c r="K29">
        <f>'Auto Calculation'!P29</f>
        <v>3.1223227752639531</v>
      </c>
      <c r="L29" t="e">
        <f>#REF!</f>
        <v>#REF!</v>
      </c>
      <c r="M29" t="e">
        <f>#REF!</f>
        <v>#REF!</v>
      </c>
    </row>
    <row r="30" spans="1:13">
      <c r="A30">
        <v>29</v>
      </c>
      <c r="B30">
        <f>'Auto Calculation'!H30</f>
        <v>23.425000000000004</v>
      </c>
      <c r="C30" t="e">
        <f>#REF!</f>
        <v>#REF!</v>
      </c>
      <c r="D30" t="e">
        <f>#REF!</f>
        <v>#REF!</v>
      </c>
      <c r="E30">
        <f>'Auto Calculation'!I30</f>
        <v>-3.3333333333333286</v>
      </c>
      <c r="F30" t="e">
        <f>#REF!</f>
        <v>#REF!</v>
      </c>
      <c r="G30" t="e">
        <f>#REF!</f>
        <v>#REF!</v>
      </c>
      <c r="H30">
        <f>'Auto Calculation'!O30</f>
        <v>-3.3333333333333286</v>
      </c>
      <c r="I30" t="e">
        <f>#REF!</f>
        <v>#REF!</v>
      </c>
      <c r="J30" t="e">
        <f>#REF!</f>
        <v>#REF!</v>
      </c>
      <c r="K30">
        <f>'Auto Calculation'!P30</f>
        <v>23.425000000000004</v>
      </c>
      <c r="L30" t="e">
        <f>#REF!</f>
        <v>#REF!</v>
      </c>
      <c r="M30" t="e">
        <f>#REF!</f>
        <v>#REF!</v>
      </c>
    </row>
    <row r="31" spans="1:13">
      <c r="A31">
        <v>30</v>
      </c>
      <c r="B31">
        <f>'Auto Calculation'!H31</f>
        <v>-6.3809523809523796</v>
      </c>
      <c r="C31" t="e">
        <f>#REF!</f>
        <v>#REF!</v>
      </c>
      <c r="D31" t="e">
        <f>#REF!</f>
        <v>#REF!</v>
      </c>
      <c r="E31">
        <f>'Auto Calculation'!I31</f>
        <v>-5.6925925925925895</v>
      </c>
      <c r="F31" t="e">
        <f>#REF!</f>
        <v>#REF!</v>
      </c>
      <c r="G31" t="e">
        <f>#REF!</f>
        <v>#REF!</v>
      </c>
      <c r="H31">
        <f>'Auto Calculation'!O31</f>
        <v>-5.6925925925925895</v>
      </c>
      <c r="I31" t="e">
        <f>#REF!</f>
        <v>#REF!</v>
      </c>
      <c r="J31" t="e">
        <f>#REF!</f>
        <v>#REF!</v>
      </c>
      <c r="K31">
        <f>'Auto Calculation'!P31</f>
        <v>-6.3809523809523796</v>
      </c>
      <c r="L31" t="e">
        <f>#REF!</f>
        <v>#REF!</v>
      </c>
      <c r="M31" t="e">
        <f>#REF!</f>
        <v>#REF!</v>
      </c>
    </row>
    <row r="32" spans="1:13">
      <c r="A32">
        <v>31</v>
      </c>
      <c r="B32">
        <f>'Auto Calculation'!H32</f>
        <v>2.1939393939394023</v>
      </c>
      <c r="C32" t="e">
        <f>#REF!</f>
        <v>#REF!</v>
      </c>
      <c r="D32" t="e">
        <f>#REF!</f>
        <v>#REF!</v>
      </c>
      <c r="E32">
        <f>'Auto Calculation'!I32</f>
        <v>-5.0000000000000071</v>
      </c>
      <c r="F32" t="e">
        <f>#REF!</f>
        <v>#REF!</v>
      </c>
      <c r="G32" t="e">
        <f>#REF!</f>
        <v>#REF!</v>
      </c>
      <c r="H32">
        <f>'Auto Calculation'!O32</f>
        <v>-5.0000000000000071</v>
      </c>
      <c r="I32" t="e">
        <f>#REF!</f>
        <v>#REF!</v>
      </c>
      <c r="J32" t="e">
        <f>#REF!</f>
        <v>#REF!</v>
      </c>
      <c r="K32">
        <f>'Auto Calculation'!P32</f>
        <v>2.1939393939394023</v>
      </c>
      <c r="L32" t="e">
        <f>#REF!</f>
        <v>#REF!</v>
      </c>
      <c r="M32" t="e">
        <f>#REF!</f>
        <v>#REF!</v>
      </c>
    </row>
    <row r="33" spans="1:13">
      <c r="A33">
        <v>32</v>
      </c>
      <c r="B33">
        <f>'Auto Calculation'!H33</f>
        <v>-6.3128205128205082</v>
      </c>
      <c r="C33" t="e">
        <f>#REF!</f>
        <v>#REF!</v>
      </c>
      <c r="D33" t="e">
        <f>#REF!</f>
        <v>#REF!</v>
      </c>
      <c r="E33">
        <f>'Auto Calculation'!I33</f>
        <v>27.426573426573427</v>
      </c>
      <c r="F33" t="e">
        <f>#REF!</f>
        <v>#REF!</v>
      </c>
      <c r="G33" t="e">
        <f>#REF!</f>
        <v>#REF!</v>
      </c>
      <c r="H33">
        <f>'Auto Calculation'!O33</f>
        <v>27.426573426573427</v>
      </c>
      <c r="I33" t="e">
        <f>#REF!</f>
        <v>#REF!</v>
      </c>
      <c r="J33" t="e">
        <f>#REF!</f>
        <v>#REF!</v>
      </c>
      <c r="K33">
        <f>'Auto Calculation'!P33</f>
        <v>-6.3128205128205082</v>
      </c>
      <c r="L33" t="e">
        <f>#REF!</f>
        <v>#REF!</v>
      </c>
      <c r="M33" t="e">
        <f>#REF!</f>
        <v>#REF!</v>
      </c>
    </row>
    <row r="34" spans="1:13">
      <c r="A34">
        <v>33</v>
      </c>
      <c r="B34">
        <f>'Auto Calculation'!H34</f>
        <v>24.788888888888884</v>
      </c>
      <c r="C34" t="e">
        <f>#REF!</f>
        <v>#REF!</v>
      </c>
      <c r="D34" t="e">
        <f>#REF!</f>
        <v>#REF!</v>
      </c>
      <c r="E34">
        <f>'Auto Calculation'!I34</f>
        <v>-3.93333333333333</v>
      </c>
      <c r="F34" t="e">
        <f>#REF!</f>
        <v>#REF!</v>
      </c>
      <c r="G34" t="e">
        <f>#REF!</f>
        <v>#REF!</v>
      </c>
      <c r="H34">
        <f>'Auto Calculation'!O34</f>
        <v>-3.93333333333333</v>
      </c>
      <c r="I34" t="e">
        <f>#REF!</f>
        <v>#REF!</v>
      </c>
      <c r="J34" t="e">
        <f>#REF!</f>
        <v>#REF!</v>
      </c>
      <c r="K34">
        <f>'Auto Calculation'!P34</f>
        <v>24.788888888888884</v>
      </c>
      <c r="L34" t="e">
        <f>#REF!</f>
        <v>#REF!</v>
      </c>
      <c r="M34" t="e">
        <f>#REF!</f>
        <v>#REF!</v>
      </c>
    </row>
    <row r="35" spans="1:13">
      <c r="A35">
        <v>34</v>
      </c>
      <c r="B35">
        <f>'Auto Calculation'!H35</f>
        <v>-5.9666666666666686</v>
      </c>
      <c r="C35" t="e">
        <f>#REF!</f>
        <v>#REF!</v>
      </c>
      <c r="D35" t="e">
        <f>#REF!</f>
        <v>#REF!</v>
      </c>
      <c r="E35">
        <f>'Auto Calculation'!I35</f>
        <v>-6.37777777777778</v>
      </c>
      <c r="F35" t="e">
        <f>#REF!</f>
        <v>#REF!</v>
      </c>
      <c r="G35" t="e">
        <f>#REF!</f>
        <v>#REF!</v>
      </c>
      <c r="H35">
        <f>'Auto Calculation'!O35</f>
        <v>-6.37777777777778</v>
      </c>
      <c r="I35" t="e">
        <f>#REF!</f>
        <v>#REF!</v>
      </c>
      <c r="J35" t="e">
        <f>#REF!</f>
        <v>#REF!</v>
      </c>
      <c r="K35">
        <f>'Auto Calculation'!P35</f>
        <v>-5.9666666666666686</v>
      </c>
      <c r="L35" t="e">
        <f>#REF!</f>
        <v>#REF!</v>
      </c>
      <c r="M35" t="e">
        <f>#REF!</f>
        <v>#REF!</v>
      </c>
    </row>
    <row r="36" spans="1:13">
      <c r="A36">
        <v>35</v>
      </c>
      <c r="B36">
        <f>'Auto Calculation'!H36</f>
        <v>-17.633333333333326</v>
      </c>
      <c r="C36" t="e">
        <f>#REF!</f>
        <v>#REF!</v>
      </c>
      <c r="D36" t="e">
        <f>#REF!</f>
        <v>#REF!</v>
      </c>
      <c r="E36">
        <f>'Auto Calculation'!I36</f>
        <v>-5.6468253968253919</v>
      </c>
      <c r="F36" t="e">
        <f>#REF!</f>
        <v>#REF!</v>
      </c>
      <c r="G36" t="e">
        <f>#REF!</f>
        <v>#REF!</v>
      </c>
      <c r="H36">
        <f>'Auto Calculation'!O36</f>
        <v>-5.6468253968253919</v>
      </c>
      <c r="I36" t="e">
        <f>#REF!</f>
        <v>#REF!</v>
      </c>
      <c r="J36" t="e">
        <f>#REF!</f>
        <v>#REF!</v>
      </c>
      <c r="K36">
        <f>'Auto Calculation'!P36</f>
        <v>-17.633333333333326</v>
      </c>
      <c r="L36" t="e">
        <f>#REF!</f>
        <v>#REF!</v>
      </c>
      <c r="M36" t="e">
        <f>#REF!</f>
        <v>#REF!</v>
      </c>
    </row>
    <row r="37" spans="1:13">
      <c r="A37">
        <v>36</v>
      </c>
      <c r="B37">
        <f>'Auto Calculation'!H37</f>
        <v>5.9883286647992549</v>
      </c>
      <c r="C37" t="e">
        <f>#REF!</f>
        <v>#REF!</v>
      </c>
      <c r="D37" t="e">
        <f>#REF!</f>
        <v>#REF!</v>
      </c>
      <c r="E37">
        <f>'Auto Calculation'!I37</f>
        <v>27.56666666666667</v>
      </c>
      <c r="F37" t="e">
        <f>#REF!</f>
        <v>#REF!</v>
      </c>
      <c r="G37" t="e">
        <f>#REF!</f>
        <v>#REF!</v>
      </c>
      <c r="H37">
        <f>'Auto Calculation'!O37</f>
        <v>27.56666666666667</v>
      </c>
      <c r="I37" t="e">
        <f>#REF!</f>
        <v>#REF!</v>
      </c>
      <c r="J37" t="e">
        <f>#REF!</f>
        <v>#REF!</v>
      </c>
      <c r="K37">
        <f>'Auto Calculation'!P37</f>
        <v>5.9883286647992549</v>
      </c>
      <c r="L37" t="e">
        <f>#REF!</f>
        <v>#REF!</v>
      </c>
      <c r="M37" t="e">
        <f>#REF!</f>
        <v>#REF!</v>
      </c>
    </row>
    <row r="38" spans="1:13">
      <c r="A38">
        <v>37</v>
      </c>
      <c r="B38">
        <f>'Auto Calculation'!H38</f>
        <v>-4.4666666666666615</v>
      </c>
      <c r="C38" t="e">
        <f>#REF!</f>
        <v>#REF!</v>
      </c>
      <c r="D38" t="e">
        <f>#REF!</f>
        <v>#REF!</v>
      </c>
      <c r="E38">
        <f>'Auto Calculation'!I38</f>
        <v>-5.1125356125356163</v>
      </c>
      <c r="F38" t="e">
        <f>#REF!</f>
        <v>#REF!</v>
      </c>
      <c r="G38" t="e">
        <f>#REF!</f>
        <v>#REF!</v>
      </c>
      <c r="H38">
        <f>'Auto Calculation'!O38</f>
        <v>-5.1125356125356163</v>
      </c>
      <c r="I38" t="e">
        <f>#REF!</f>
        <v>#REF!</v>
      </c>
      <c r="J38" t="e">
        <f>#REF!</f>
        <v>#REF!</v>
      </c>
      <c r="K38">
        <f>'Auto Calculation'!P38</f>
        <v>-4.4666666666666615</v>
      </c>
      <c r="L38" t="e">
        <f>#REF!</f>
        <v>#REF!</v>
      </c>
      <c r="M38" t="e">
        <f>#REF!</f>
        <v>#REF!</v>
      </c>
    </row>
    <row r="39" spans="1:13">
      <c r="A39">
        <v>38</v>
      </c>
      <c r="B39">
        <f>'Auto Calculation'!H39</f>
        <v>-23.046296296296291</v>
      </c>
      <c r="C39" t="e">
        <f>#REF!</f>
        <v>#REF!</v>
      </c>
      <c r="D39" t="e">
        <f>#REF!</f>
        <v>#REF!</v>
      </c>
      <c r="E39">
        <f>'Auto Calculation'!I39</f>
        <v>17.407407407407405</v>
      </c>
      <c r="F39" t="e">
        <f>#REF!</f>
        <v>#REF!</v>
      </c>
      <c r="G39" t="e">
        <f>#REF!</f>
        <v>#REF!</v>
      </c>
      <c r="H39">
        <f>'Auto Calculation'!O39</f>
        <v>17.407407407407405</v>
      </c>
      <c r="I39" t="e">
        <f>#REF!</f>
        <v>#REF!</v>
      </c>
      <c r="J39" t="e">
        <f>#REF!</f>
        <v>#REF!</v>
      </c>
      <c r="K39">
        <f>'Auto Calculation'!P39</f>
        <v>-23.046296296296291</v>
      </c>
      <c r="L39" t="e">
        <f>#REF!</f>
        <v>#REF!</v>
      </c>
      <c r="M39" t="e">
        <f>#REF!</f>
        <v>#REF!</v>
      </c>
    </row>
    <row r="40" spans="1:13">
      <c r="A40">
        <v>39</v>
      </c>
      <c r="B40">
        <f>'Auto Calculation'!H40</f>
        <v>-19.466666666666669</v>
      </c>
      <c r="C40" t="e">
        <f>#REF!</f>
        <v>#REF!</v>
      </c>
      <c r="D40" t="e">
        <f>#REF!</f>
        <v>#REF!</v>
      </c>
      <c r="E40">
        <f>'Auto Calculation'!I40</f>
        <v>0.43333333333333712</v>
      </c>
      <c r="F40" t="e">
        <f>#REF!</f>
        <v>#REF!</v>
      </c>
      <c r="G40" t="e">
        <f>#REF!</f>
        <v>#REF!</v>
      </c>
      <c r="H40">
        <f>'Auto Calculation'!O40</f>
        <v>0.43333333333333712</v>
      </c>
      <c r="I40" t="e">
        <f>#REF!</f>
        <v>#REF!</v>
      </c>
      <c r="J40" t="e">
        <f>#REF!</f>
        <v>#REF!</v>
      </c>
      <c r="K40">
        <f>'Auto Calculation'!P40</f>
        <v>-19.466666666666669</v>
      </c>
      <c r="L40" t="e">
        <f>#REF!</f>
        <v>#REF!</v>
      </c>
      <c r="M40" t="e">
        <f>#REF!</f>
        <v>#REF!</v>
      </c>
    </row>
    <row r="41" spans="1:13">
      <c r="A41">
        <v>40</v>
      </c>
      <c r="B41">
        <f>'Auto Calculation'!H41</f>
        <v>-4.06666666666667</v>
      </c>
      <c r="C41" t="e">
        <f>#REF!</f>
        <v>#REF!</v>
      </c>
      <c r="D41" t="e">
        <f>#REF!</f>
        <v>#REF!</v>
      </c>
      <c r="E41">
        <f>'Auto Calculation'!I41</f>
        <v>6.6666666666666643</v>
      </c>
      <c r="F41" t="e">
        <f>#REF!</f>
        <v>#REF!</v>
      </c>
      <c r="G41" t="e">
        <f>#REF!</f>
        <v>#REF!</v>
      </c>
      <c r="H41">
        <f>'Auto Calculation'!O41</f>
        <v>6.6666666666666643</v>
      </c>
      <c r="I41" t="e">
        <f>#REF!</f>
        <v>#REF!</v>
      </c>
      <c r="J41" t="e">
        <f>#REF!</f>
        <v>#REF!</v>
      </c>
      <c r="K41">
        <f>'Auto Calculation'!P41</f>
        <v>-4.06666666666667</v>
      </c>
      <c r="L41" t="e">
        <f>#REF!</f>
        <v>#REF!</v>
      </c>
      <c r="M41" t="e">
        <f>#REF!</f>
        <v>#REF!</v>
      </c>
    </row>
    <row r="42" spans="1:13">
      <c r="A42">
        <v>41</v>
      </c>
      <c r="B42">
        <f>'Auto Calculation'!H42</f>
        <v>-0.43333333333333712</v>
      </c>
      <c r="C42" t="e">
        <f>#REF!</f>
        <v>#REF!</v>
      </c>
      <c r="D42" t="e">
        <f>#REF!</f>
        <v>#REF!</v>
      </c>
      <c r="E42">
        <f>'Auto Calculation'!I42</f>
        <v>8.6179487179487211</v>
      </c>
      <c r="F42" t="e">
        <f>#REF!</f>
        <v>#REF!</v>
      </c>
      <c r="G42" t="e">
        <f>#REF!</f>
        <v>#REF!</v>
      </c>
      <c r="H42">
        <f>'Auto Calculation'!O42</f>
        <v>8.6179487179487211</v>
      </c>
      <c r="I42" t="e">
        <f>#REF!</f>
        <v>#REF!</v>
      </c>
      <c r="J42" t="e">
        <f>#REF!</f>
        <v>#REF!</v>
      </c>
      <c r="K42">
        <f>'Auto Calculation'!P42</f>
        <v>-0.43333333333333712</v>
      </c>
      <c r="L42" t="e">
        <f>#REF!</f>
        <v>#REF!</v>
      </c>
      <c r="M42" t="e">
        <f>#REF!</f>
        <v>#REF!</v>
      </c>
    </row>
    <row r="43" spans="1:13">
      <c r="A43">
        <v>42</v>
      </c>
      <c r="B43">
        <f>'Auto Calculation'!H43</f>
        <v>-20.160606060606057</v>
      </c>
      <c r="C43" t="e">
        <f>#REF!</f>
        <v>#REF!</v>
      </c>
      <c r="D43" t="e">
        <f>#REF!</f>
        <v>#REF!</v>
      </c>
      <c r="E43">
        <f>'Auto Calculation'!I43</f>
        <v>-20.435439560439562</v>
      </c>
      <c r="F43" t="e">
        <f>#REF!</f>
        <v>#REF!</v>
      </c>
      <c r="G43" t="e">
        <f>#REF!</f>
        <v>#REF!</v>
      </c>
      <c r="H43">
        <f>'Auto Calculation'!O43</f>
        <v>-20.435439560439562</v>
      </c>
      <c r="I43" t="e">
        <f>#REF!</f>
        <v>#REF!</v>
      </c>
      <c r="J43" t="e">
        <f>#REF!</f>
        <v>#REF!</v>
      </c>
      <c r="K43">
        <f>'Auto Calculation'!P43</f>
        <v>-20.160606060606057</v>
      </c>
      <c r="L43" t="e">
        <f>#REF!</f>
        <v>#REF!</v>
      </c>
      <c r="M43" t="e">
        <f>#REF!</f>
        <v>#REF!</v>
      </c>
    </row>
    <row r="44" spans="1:13">
      <c r="A44">
        <v>43</v>
      </c>
      <c r="B44">
        <f>'Auto Calculation'!H44</f>
        <v>-5.4444444444444429</v>
      </c>
      <c r="C44" t="e">
        <f>#REF!</f>
        <v>#REF!</v>
      </c>
      <c r="D44" t="e">
        <f>#REF!</f>
        <v>#REF!</v>
      </c>
      <c r="E44">
        <f>'Auto Calculation'!I44</f>
        <v>25.633333333333333</v>
      </c>
      <c r="F44" t="e">
        <f>#REF!</f>
        <v>#REF!</v>
      </c>
      <c r="G44" t="e">
        <f>#REF!</f>
        <v>#REF!</v>
      </c>
      <c r="H44">
        <f>'Auto Calculation'!O44</f>
        <v>25.633333333333333</v>
      </c>
      <c r="I44" t="e">
        <f>#REF!</f>
        <v>#REF!</v>
      </c>
      <c r="J44" t="e">
        <f>#REF!</f>
        <v>#REF!</v>
      </c>
      <c r="K44">
        <f>'Auto Calculation'!P44</f>
        <v>-5.4444444444444429</v>
      </c>
      <c r="L44" t="e">
        <f>#REF!</f>
        <v>#REF!</v>
      </c>
      <c r="M44" t="e">
        <f>#REF!</f>
        <v>#REF!</v>
      </c>
    </row>
    <row r="45" spans="1:13">
      <c r="A45">
        <v>44</v>
      </c>
      <c r="B45">
        <f>'Auto Calculation'!H45</f>
        <v>-22.585714285714282</v>
      </c>
      <c r="C45" t="e">
        <f>#REF!</f>
        <v>#REF!</v>
      </c>
      <c r="D45" t="e">
        <f>#REF!</f>
        <v>#REF!</v>
      </c>
      <c r="E45">
        <f>'Auto Calculation'!I45</f>
        <v>-13.833333333333329</v>
      </c>
      <c r="F45" t="e">
        <f>#REF!</f>
        <v>#REF!</v>
      </c>
      <c r="G45" t="e">
        <f>#REF!</f>
        <v>#REF!</v>
      </c>
      <c r="H45">
        <f>'Auto Calculation'!O45</f>
        <v>-13.833333333333329</v>
      </c>
      <c r="I45" t="e">
        <f>#REF!</f>
        <v>#REF!</v>
      </c>
      <c r="J45" t="e">
        <f>#REF!</f>
        <v>#REF!</v>
      </c>
      <c r="K45">
        <f>'Auto Calculation'!P45</f>
        <v>-22.585714285714282</v>
      </c>
      <c r="L45" t="e">
        <f>#REF!</f>
        <v>#REF!</v>
      </c>
      <c r="M45" t="e">
        <f>#REF!</f>
        <v>#REF!</v>
      </c>
    </row>
    <row r="46" spans="1:13">
      <c r="A46">
        <v>45</v>
      </c>
      <c r="B46">
        <f>'Auto Calculation'!H46</f>
        <v>-14.719047619047615</v>
      </c>
      <c r="C46" t="e">
        <f>#REF!</f>
        <v>#REF!</v>
      </c>
      <c r="D46" t="e">
        <f>#REF!</f>
        <v>#REF!</v>
      </c>
      <c r="E46">
        <f>'Auto Calculation'!I46</f>
        <v>19.238562091503269</v>
      </c>
      <c r="F46" t="e">
        <f>#REF!</f>
        <v>#REF!</v>
      </c>
      <c r="G46" t="e">
        <f>#REF!</f>
        <v>#REF!</v>
      </c>
      <c r="H46">
        <f>'Auto Calculation'!O46</f>
        <v>19.238562091503269</v>
      </c>
      <c r="I46" t="e">
        <f>#REF!</f>
        <v>#REF!</v>
      </c>
      <c r="J46" t="e">
        <f>#REF!</f>
        <v>#REF!</v>
      </c>
      <c r="K46">
        <f>'Auto Calculation'!P46</f>
        <v>-14.719047619047615</v>
      </c>
      <c r="L46" t="e">
        <f>#REF!</f>
        <v>#REF!</v>
      </c>
      <c r="M46" t="e">
        <f>#REF!</f>
        <v>#REF!</v>
      </c>
    </row>
    <row r="47" spans="1:13">
      <c r="A47">
        <v>46</v>
      </c>
      <c r="B47">
        <f>'Auto Calculation'!H47</f>
        <v>-15.123931623931625</v>
      </c>
      <c r="C47" t="e">
        <f>#REF!</f>
        <v>#REF!</v>
      </c>
      <c r="D47" t="e">
        <f>#REF!</f>
        <v>#REF!</v>
      </c>
      <c r="E47">
        <f>'Auto Calculation'!I47</f>
        <v>7.0370370370369528E-2</v>
      </c>
      <c r="F47" t="e">
        <f>#REF!</f>
        <v>#REF!</v>
      </c>
      <c r="G47" t="e">
        <f>#REF!</f>
        <v>#REF!</v>
      </c>
      <c r="H47">
        <f>'Auto Calculation'!O47</f>
        <v>7.0370370370369528E-2</v>
      </c>
      <c r="I47" t="e">
        <f>#REF!</f>
        <v>#REF!</v>
      </c>
      <c r="J47" t="e">
        <f>#REF!</f>
        <v>#REF!</v>
      </c>
      <c r="K47">
        <f>'Auto Calculation'!P47</f>
        <v>-15.123931623931625</v>
      </c>
      <c r="L47" t="e">
        <f>#REF!</f>
        <v>#REF!</v>
      </c>
      <c r="M47" t="e">
        <f>#REF!</f>
        <v>#REF!</v>
      </c>
    </row>
    <row r="48" spans="1:13">
      <c r="A48">
        <v>47</v>
      </c>
      <c r="B48">
        <f>'Auto Calculation'!H48</f>
        <v>7.5538461538461519</v>
      </c>
      <c r="C48" t="e">
        <f>#REF!</f>
        <v>#REF!</v>
      </c>
      <c r="D48" t="e">
        <f>#REF!</f>
        <v>#REF!</v>
      </c>
      <c r="E48">
        <f>'Auto Calculation'!I48</f>
        <v>-18.766666666666666</v>
      </c>
      <c r="F48" t="e">
        <f>#REF!</f>
        <v>#REF!</v>
      </c>
      <c r="G48" t="e">
        <f>#REF!</f>
        <v>#REF!</v>
      </c>
      <c r="H48">
        <f>'Auto Calculation'!O48</f>
        <v>-18.766666666666666</v>
      </c>
      <c r="I48" t="e">
        <f>#REF!</f>
        <v>#REF!</v>
      </c>
      <c r="J48" t="e">
        <f>#REF!</f>
        <v>#REF!</v>
      </c>
      <c r="K48">
        <f>'Auto Calculation'!P48</f>
        <v>7.5538461538461519</v>
      </c>
      <c r="L48" t="e">
        <f>#REF!</f>
        <v>#REF!</v>
      </c>
      <c r="M48" t="e">
        <f>#REF!</f>
        <v>#REF!</v>
      </c>
    </row>
    <row r="49" spans="1:13">
      <c r="A49">
        <v>48</v>
      </c>
      <c r="B49">
        <f>'Auto Calculation'!H49</f>
        <v>16.388888888888886</v>
      </c>
      <c r="C49" t="e">
        <f>#REF!</f>
        <v>#REF!</v>
      </c>
      <c r="D49" t="e">
        <f>#REF!</f>
        <v>#REF!</v>
      </c>
      <c r="E49">
        <f>'Auto Calculation'!I49</f>
        <v>14.56666666666667</v>
      </c>
      <c r="F49" t="e">
        <f>#REF!</f>
        <v>#REF!</v>
      </c>
      <c r="G49" t="e">
        <f>#REF!</f>
        <v>#REF!</v>
      </c>
      <c r="H49">
        <f>'Auto Calculation'!O49</f>
        <v>14.56666666666667</v>
      </c>
      <c r="I49" t="e">
        <f>#REF!</f>
        <v>#REF!</v>
      </c>
      <c r="J49" t="e">
        <f>#REF!</f>
        <v>#REF!</v>
      </c>
      <c r="K49">
        <f>'Auto Calculation'!P49</f>
        <v>16.388888888888886</v>
      </c>
      <c r="L49" t="e">
        <f>#REF!</f>
        <v>#REF!</v>
      </c>
      <c r="M49" t="e">
        <f>#REF!</f>
        <v>#REF!</v>
      </c>
    </row>
    <row r="50" spans="1:13">
      <c r="A50">
        <v>49</v>
      </c>
      <c r="B50">
        <f>'Auto Calculation'!H50</f>
        <v>10.427272727272722</v>
      </c>
      <c r="C50" t="e">
        <f>#REF!</f>
        <v>#REF!</v>
      </c>
      <c r="D50" t="e">
        <f>#REF!</f>
        <v>#REF!</v>
      </c>
      <c r="E50">
        <f>'Auto Calculation'!I50</f>
        <v>33.452380952380949</v>
      </c>
      <c r="F50" t="e">
        <f>#REF!</f>
        <v>#REF!</v>
      </c>
      <c r="G50" t="e">
        <f>#REF!</f>
        <v>#REF!</v>
      </c>
      <c r="H50">
        <f>'Auto Calculation'!O50</f>
        <v>33.452380952380949</v>
      </c>
      <c r="I50" t="e">
        <f>#REF!</f>
        <v>#REF!</v>
      </c>
      <c r="J50" t="e">
        <f>#REF!</f>
        <v>#REF!</v>
      </c>
      <c r="K50">
        <f>'Auto Calculation'!P50</f>
        <v>10.427272727272722</v>
      </c>
      <c r="L50" t="e">
        <f>#REF!</f>
        <v>#REF!</v>
      </c>
      <c r="M50" t="e">
        <f>#REF!</f>
        <v>#REF!</v>
      </c>
    </row>
    <row r="51" spans="1:13">
      <c r="A51">
        <v>50</v>
      </c>
      <c r="B51">
        <f>'Auto Calculation'!H51</f>
        <v>5.414285714285711</v>
      </c>
      <c r="C51" t="e">
        <f>#REF!</f>
        <v>#REF!</v>
      </c>
      <c r="D51" t="e">
        <f>#REF!</f>
        <v>#REF!</v>
      </c>
      <c r="E51">
        <f>'Auto Calculation'!I51</f>
        <v>-20.188888888888883</v>
      </c>
      <c r="F51" t="e">
        <f>#REF!</f>
        <v>#REF!</v>
      </c>
      <c r="G51" t="e">
        <f>#REF!</f>
        <v>#REF!</v>
      </c>
      <c r="H51">
        <f>'Auto Calculation'!O51</f>
        <v>-20.188888888888883</v>
      </c>
      <c r="I51" t="e">
        <f>#REF!</f>
        <v>#REF!</v>
      </c>
      <c r="J51" t="e">
        <f>#REF!</f>
        <v>#REF!</v>
      </c>
      <c r="K51">
        <f>'Auto Calculation'!P51</f>
        <v>5.414285714285711</v>
      </c>
      <c r="L51" t="e">
        <f>#REF!</f>
        <v>#REF!</v>
      </c>
      <c r="M51" t="e">
        <f>#REF!</f>
        <v>#REF!</v>
      </c>
    </row>
    <row r="52" spans="1:13">
      <c r="A52">
        <v>51</v>
      </c>
      <c r="B52">
        <f>'Auto Calculation'!H52</f>
        <v>-15.566666666666663</v>
      </c>
      <c r="C52" t="e">
        <f>#REF!</f>
        <v>#REF!</v>
      </c>
      <c r="D52" t="e">
        <f>#REF!</f>
        <v>#REF!</v>
      </c>
      <c r="E52">
        <f>'Auto Calculation'!I52</f>
        <v>-3.3333333333333286</v>
      </c>
      <c r="F52" t="e">
        <f>#REF!</f>
        <v>#REF!</v>
      </c>
      <c r="G52" t="e">
        <f>#REF!</f>
        <v>#REF!</v>
      </c>
      <c r="H52">
        <f>'Auto Calculation'!O52</f>
        <v>-3.3333333333333286</v>
      </c>
      <c r="I52" t="e">
        <f>#REF!</f>
        <v>#REF!</v>
      </c>
      <c r="J52" t="e">
        <f>#REF!</f>
        <v>#REF!</v>
      </c>
      <c r="K52">
        <f>'Auto Calculation'!P52</f>
        <v>-15.566666666666663</v>
      </c>
      <c r="L52" t="e">
        <f>#REF!</f>
        <v>#REF!</v>
      </c>
      <c r="M52" t="e">
        <f>#REF!</f>
        <v>#REF!</v>
      </c>
    </row>
    <row r="53" spans="1:13">
      <c r="A53">
        <v>52</v>
      </c>
      <c r="B53">
        <f>'Auto Calculation'!H53</f>
        <v>-14.546880570409982</v>
      </c>
      <c r="C53" t="e">
        <f>#REF!</f>
        <v>#REF!</v>
      </c>
      <c r="D53" t="e">
        <f>#REF!</f>
        <v>#REF!</v>
      </c>
      <c r="E53">
        <f>'Auto Calculation'!I53</f>
        <v>-19.083333333333343</v>
      </c>
      <c r="F53" t="e">
        <f>#REF!</f>
        <v>#REF!</v>
      </c>
      <c r="G53" t="e">
        <f>#REF!</f>
        <v>#REF!</v>
      </c>
      <c r="H53">
        <f>'Auto Calculation'!O53</f>
        <v>-19.083333333333343</v>
      </c>
      <c r="I53" t="e">
        <f>#REF!</f>
        <v>#REF!</v>
      </c>
      <c r="J53" t="e">
        <f>#REF!</f>
        <v>#REF!</v>
      </c>
      <c r="K53">
        <f>'Auto Calculation'!P53</f>
        <v>-14.546880570409982</v>
      </c>
      <c r="L53" t="e">
        <f>#REF!</f>
        <v>#REF!</v>
      </c>
      <c r="M53" t="e">
        <f>#REF!</f>
        <v>#REF!</v>
      </c>
    </row>
    <row r="54" spans="1:13">
      <c r="A54">
        <v>53</v>
      </c>
      <c r="B54">
        <f>'Auto Calculation'!H54</f>
        <v>-3.7416666666666671</v>
      </c>
      <c r="C54" t="e">
        <f>#REF!</f>
        <v>#REF!</v>
      </c>
      <c r="D54" t="e">
        <f>#REF!</f>
        <v>#REF!</v>
      </c>
      <c r="E54">
        <f>'Auto Calculation'!I54</f>
        <v>-1.3611111111111143</v>
      </c>
      <c r="F54" t="e">
        <f>#REF!</f>
        <v>#REF!</v>
      </c>
      <c r="G54" t="e">
        <f>#REF!</f>
        <v>#REF!</v>
      </c>
      <c r="H54">
        <f>'Auto Calculation'!O54</f>
        <v>-1.3611111111111143</v>
      </c>
      <c r="I54" t="e">
        <f>#REF!</f>
        <v>#REF!</v>
      </c>
      <c r="J54" t="e">
        <f>#REF!</f>
        <v>#REF!</v>
      </c>
      <c r="K54">
        <f>'Auto Calculation'!P54</f>
        <v>-3.7416666666666671</v>
      </c>
      <c r="L54" t="e">
        <f>#REF!</f>
        <v>#REF!</v>
      </c>
      <c r="M54" t="e">
        <f>#REF!</f>
        <v>#REF!</v>
      </c>
    </row>
    <row r="55" spans="1:13">
      <c r="A55">
        <v>54</v>
      </c>
      <c r="B55">
        <f>'Auto Calculation'!H55</f>
        <v>-8.5820512820512818</v>
      </c>
      <c r="C55" t="e">
        <f>#REF!</f>
        <v>#REF!</v>
      </c>
      <c r="D55" t="e">
        <f>#REF!</f>
        <v>#REF!</v>
      </c>
      <c r="E55">
        <f>'Auto Calculation'!I55</f>
        <v>-3.4666666666666686</v>
      </c>
      <c r="F55" t="e">
        <f>#REF!</f>
        <v>#REF!</v>
      </c>
      <c r="G55" t="e">
        <f>#REF!</f>
        <v>#REF!</v>
      </c>
      <c r="H55">
        <f>'Auto Calculation'!O55</f>
        <v>-3.4666666666666686</v>
      </c>
      <c r="I55" t="e">
        <f>#REF!</f>
        <v>#REF!</v>
      </c>
      <c r="J55" t="e">
        <f>#REF!</f>
        <v>#REF!</v>
      </c>
      <c r="K55">
        <f>'Auto Calculation'!P55</f>
        <v>-8.5820512820512818</v>
      </c>
      <c r="L55" t="e">
        <f>#REF!</f>
        <v>#REF!</v>
      </c>
      <c r="M55" t="e">
        <f>#REF!</f>
        <v>#REF!</v>
      </c>
    </row>
    <row r="56" spans="1:13">
      <c r="A56">
        <v>55</v>
      </c>
      <c r="B56">
        <f>'Auto Calculation'!H56</f>
        <v>1.5333333333333314</v>
      </c>
      <c r="C56" t="e">
        <f>#REF!</f>
        <v>#REF!</v>
      </c>
      <c r="D56" t="e">
        <f>#REF!</f>
        <v>#REF!</v>
      </c>
      <c r="E56">
        <f>'Auto Calculation'!I56</f>
        <v>-19.11349206349206</v>
      </c>
      <c r="F56" t="e">
        <f>#REF!</f>
        <v>#REF!</v>
      </c>
      <c r="G56" t="e">
        <f>#REF!</f>
        <v>#REF!</v>
      </c>
      <c r="H56">
        <f>'Auto Calculation'!O56</f>
        <v>-19.11349206349206</v>
      </c>
      <c r="I56" t="e">
        <f>#REF!</f>
        <v>#REF!</v>
      </c>
      <c r="J56" t="e">
        <f>#REF!</f>
        <v>#REF!</v>
      </c>
      <c r="K56">
        <f>'Auto Calculation'!P56</f>
        <v>1.5333333333333314</v>
      </c>
      <c r="L56" t="e">
        <f>#REF!</f>
        <v>#REF!</v>
      </c>
      <c r="M56" t="e">
        <f>#REF!</f>
        <v>#REF!</v>
      </c>
    </row>
    <row r="57" spans="1:13">
      <c r="A57">
        <v>56</v>
      </c>
      <c r="B57">
        <f>'Auto Calculation'!H57</f>
        <v>14.327450980392157</v>
      </c>
      <c r="C57" t="e">
        <f>#REF!</f>
        <v>#REF!</v>
      </c>
      <c r="D57" t="e">
        <f>#REF!</f>
        <v>#REF!</v>
      </c>
      <c r="E57">
        <f>'Auto Calculation'!I57</f>
        <v>21.61904761904762</v>
      </c>
      <c r="F57" t="e">
        <f>#REF!</f>
        <v>#REF!</v>
      </c>
      <c r="G57" t="e">
        <f>#REF!</f>
        <v>#REF!</v>
      </c>
      <c r="H57">
        <f>'Auto Calculation'!O57</f>
        <v>21.61904761904762</v>
      </c>
      <c r="I57" t="e">
        <f>#REF!</f>
        <v>#REF!</v>
      </c>
      <c r="J57" t="e">
        <f>#REF!</f>
        <v>#REF!</v>
      </c>
      <c r="K57">
        <f>'Auto Calculation'!P57</f>
        <v>14.327450980392157</v>
      </c>
      <c r="L57" t="e">
        <f>#REF!</f>
        <v>#REF!</v>
      </c>
      <c r="M57" t="e">
        <f>#REF!</f>
        <v>#REF!</v>
      </c>
    </row>
    <row r="58" spans="1:13">
      <c r="A58">
        <v>57</v>
      </c>
      <c r="B58">
        <f>'Auto Calculation'!H58</f>
        <v>16.333333333333336</v>
      </c>
      <c r="C58" t="e">
        <f>#REF!</f>
        <v>#REF!</v>
      </c>
      <c r="D58" t="e">
        <f>#REF!</f>
        <v>#REF!</v>
      </c>
      <c r="E58">
        <f>'Auto Calculation'!I58</f>
        <v>19.600000000000001</v>
      </c>
      <c r="F58" t="e">
        <f>#REF!</f>
        <v>#REF!</v>
      </c>
      <c r="G58" t="e">
        <f>#REF!</f>
        <v>#REF!</v>
      </c>
      <c r="H58">
        <f>'Auto Calculation'!O58</f>
        <v>19.600000000000001</v>
      </c>
      <c r="I58" t="e">
        <f>#REF!</f>
        <v>#REF!</v>
      </c>
      <c r="J58" t="e">
        <f>#REF!</f>
        <v>#REF!</v>
      </c>
      <c r="K58">
        <f>'Auto Calculation'!P58</f>
        <v>16.333333333333336</v>
      </c>
      <c r="L58" t="e">
        <f>#REF!</f>
        <v>#REF!</v>
      </c>
      <c r="M58" t="e">
        <f>#REF!</f>
        <v>#REF!</v>
      </c>
    </row>
    <row r="59" spans="1:13">
      <c r="A59">
        <v>58</v>
      </c>
      <c r="B59">
        <f>'Auto Calculation'!H59</f>
        <v>-8.7333333333333343</v>
      </c>
      <c r="C59" t="e">
        <f>#REF!</f>
        <v>#REF!</v>
      </c>
      <c r="D59" t="e">
        <f>#REF!</f>
        <v>#REF!</v>
      </c>
      <c r="E59">
        <f>'Auto Calculation'!I59</f>
        <v>-1.6666666666666714</v>
      </c>
      <c r="F59" t="e">
        <f>#REF!</f>
        <v>#REF!</v>
      </c>
      <c r="G59" t="e">
        <f>#REF!</f>
        <v>#REF!</v>
      </c>
      <c r="H59">
        <f>'Auto Calculation'!O59</f>
        <v>-1.6666666666666714</v>
      </c>
      <c r="I59" t="e">
        <f>#REF!</f>
        <v>#REF!</v>
      </c>
      <c r="J59" t="e">
        <f>#REF!</f>
        <v>#REF!</v>
      </c>
      <c r="K59">
        <f>'Auto Calculation'!P59</f>
        <v>-8.7333333333333343</v>
      </c>
      <c r="L59" t="e">
        <f>#REF!</f>
        <v>#REF!</v>
      </c>
      <c r="M59" t="e">
        <f>#REF!</f>
        <v>#REF!</v>
      </c>
    </row>
    <row r="60" spans="1:13">
      <c r="A60">
        <v>59</v>
      </c>
      <c r="B60">
        <f>'Auto Calculation'!H60</f>
        <v>14.833333333333336</v>
      </c>
      <c r="C60" t="e">
        <f>#REF!</f>
        <v>#REF!</v>
      </c>
      <c r="D60" t="e">
        <f>#REF!</f>
        <v>#REF!</v>
      </c>
      <c r="E60">
        <f>'Auto Calculation'!I60</f>
        <v>-18.499999999999993</v>
      </c>
      <c r="F60" t="e">
        <f>#REF!</f>
        <v>#REF!</v>
      </c>
      <c r="G60" t="e">
        <f>#REF!</f>
        <v>#REF!</v>
      </c>
      <c r="H60">
        <f>'Auto Calculation'!O60</f>
        <v>-18.499999999999993</v>
      </c>
      <c r="I60" t="e">
        <f>#REF!</f>
        <v>#REF!</v>
      </c>
      <c r="J60" t="e">
        <f>#REF!</f>
        <v>#REF!</v>
      </c>
      <c r="K60">
        <f>'Auto Calculation'!P60</f>
        <v>14.833333333333336</v>
      </c>
      <c r="L60" t="e">
        <f>#REF!</f>
        <v>#REF!</v>
      </c>
      <c r="M60" t="e">
        <f>#REF!</f>
        <v>#REF!</v>
      </c>
    </row>
    <row r="61" spans="1:13">
      <c r="A61">
        <v>60</v>
      </c>
      <c r="B61">
        <f>'Auto Calculation'!H61</f>
        <v>-27.43333333333333</v>
      </c>
      <c r="C61" t="e">
        <f>#REF!</f>
        <v>#REF!</v>
      </c>
      <c r="D61" t="e">
        <f>#REF!</f>
        <v>#REF!</v>
      </c>
      <c r="E61">
        <f>'Auto Calculation'!I61</f>
        <v>-11.452941176470588</v>
      </c>
      <c r="F61" t="e">
        <f>#REF!</f>
        <v>#REF!</v>
      </c>
      <c r="G61" t="e">
        <f>#REF!</f>
        <v>#REF!</v>
      </c>
      <c r="H61">
        <f>'Auto Calculation'!O61</f>
        <v>-11.452941176470588</v>
      </c>
      <c r="I61" t="e">
        <f>#REF!</f>
        <v>#REF!</v>
      </c>
      <c r="J61" t="e">
        <f>#REF!</f>
        <v>#REF!</v>
      </c>
      <c r="K61">
        <f>'Auto Calculation'!P61</f>
        <v>-27.43333333333333</v>
      </c>
      <c r="L61" t="e">
        <f>#REF!</f>
        <v>#REF!</v>
      </c>
      <c r="M61" t="e">
        <f>#REF!</f>
        <v>#REF!</v>
      </c>
    </row>
    <row r="62" spans="1:13">
      <c r="A62">
        <v>61</v>
      </c>
      <c r="B62">
        <f>'Auto Calculation'!H62</f>
        <v>-6.9939393939393923</v>
      </c>
      <c r="C62" t="e">
        <f>#REF!</f>
        <v>#REF!</v>
      </c>
      <c r="D62" t="e">
        <f>#REF!</f>
        <v>#REF!</v>
      </c>
      <c r="E62">
        <f>'Auto Calculation'!I62</f>
        <v>-17.888888888888886</v>
      </c>
      <c r="F62" t="e">
        <f>#REF!</f>
        <v>#REF!</v>
      </c>
      <c r="G62" t="e">
        <f>#REF!</f>
        <v>#REF!</v>
      </c>
      <c r="H62">
        <f>'Auto Calculation'!O62</f>
        <v>-17.888888888888886</v>
      </c>
      <c r="I62" t="e">
        <f>#REF!</f>
        <v>#REF!</v>
      </c>
      <c r="J62" t="e">
        <f>#REF!</f>
        <v>#REF!</v>
      </c>
      <c r="K62">
        <f>'Auto Calculation'!P62</f>
        <v>-6.9939393939393923</v>
      </c>
      <c r="L62" t="e">
        <f>#REF!</f>
        <v>#REF!</v>
      </c>
      <c r="M62" t="e">
        <f>#REF!</f>
        <v>#REF!</v>
      </c>
    </row>
    <row r="63" spans="1:13">
      <c r="A63">
        <v>62</v>
      </c>
      <c r="B63">
        <f>'Auto Calculation'!H63</f>
        <v>3.9148148148148181</v>
      </c>
      <c r="C63" t="e">
        <f>#REF!</f>
        <v>#REF!</v>
      </c>
      <c r="D63" t="e">
        <f>#REF!</f>
        <v>#REF!</v>
      </c>
      <c r="E63">
        <f>'Auto Calculation'!I63</f>
        <v>-18.560606060606062</v>
      </c>
      <c r="F63" t="e">
        <f>#REF!</f>
        <v>#REF!</v>
      </c>
      <c r="G63" t="e">
        <f>#REF!</f>
        <v>#REF!</v>
      </c>
      <c r="H63">
        <f>'Auto Calculation'!O63</f>
        <v>-18.560606060606062</v>
      </c>
      <c r="I63" t="e">
        <f>#REF!</f>
        <v>#REF!</v>
      </c>
      <c r="J63" t="e">
        <f>#REF!</f>
        <v>#REF!</v>
      </c>
      <c r="K63">
        <f>'Auto Calculation'!P63</f>
        <v>3.9148148148148181</v>
      </c>
      <c r="L63" t="e">
        <f>#REF!</f>
        <v>#REF!</v>
      </c>
      <c r="M63" t="e">
        <f>#REF!</f>
        <v>#REF!</v>
      </c>
    </row>
    <row r="64" spans="1:13">
      <c r="A64">
        <v>63</v>
      </c>
      <c r="B64">
        <f>'Auto Calculation'!H64</f>
        <v>-4.37777777777778</v>
      </c>
      <c r="C64" t="e">
        <f>#REF!</f>
        <v>#REF!</v>
      </c>
      <c r="D64" t="e">
        <f>#REF!</f>
        <v>#REF!</v>
      </c>
      <c r="E64">
        <f>'Auto Calculation'!I64</f>
        <v>-11.844444444444449</v>
      </c>
      <c r="F64" t="e">
        <f>#REF!</f>
        <v>#REF!</v>
      </c>
      <c r="G64" t="e">
        <f>#REF!</f>
        <v>#REF!</v>
      </c>
      <c r="H64">
        <f>'Auto Calculation'!O64</f>
        <v>-11.844444444444449</v>
      </c>
      <c r="I64" t="e">
        <f>#REF!</f>
        <v>#REF!</v>
      </c>
      <c r="J64" t="e">
        <f>#REF!</f>
        <v>#REF!</v>
      </c>
      <c r="K64">
        <f>'Auto Calculation'!P64</f>
        <v>-4.37777777777778</v>
      </c>
      <c r="L64" t="e">
        <f>#REF!</f>
        <v>#REF!</v>
      </c>
      <c r="M64" t="e">
        <f>#REF!</f>
        <v>#REF!</v>
      </c>
    </row>
    <row r="65" spans="1:13">
      <c r="A65">
        <v>64</v>
      </c>
      <c r="B65">
        <f>'Auto Calculation'!H65</f>
        <v>-10.048677248677251</v>
      </c>
      <c r="C65" t="e">
        <f>#REF!</f>
        <v>#REF!</v>
      </c>
      <c r="D65" t="e">
        <f>#REF!</f>
        <v>#REF!</v>
      </c>
      <c r="E65">
        <f>'Auto Calculation'!I65</f>
        <v>-1.2794871794871838</v>
      </c>
      <c r="F65" t="e">
        <f>#REF!</f>
        <v>#REF!</v>
      </c>
      <c r="G65" t="e">
        <f>#REF!</f>
        <v>#REF!</v>
      </c>
      <c r="H65">
        <f>'Auto Calculation'!O65</f>
        <v>-1.2794871794871838</v>
      </c>
      <c r="I65" t="e">
        <f>#REF!</f>
        <v>#REF!</v>
      </c>
      <c r="J65" t="e">
        <f>#REF!</f>
        <v>#REF!</v>
      </c>
      <c r="K65">
        <f>'Auto Calculation'!P65</f>
        <v>-10.048677248677251</v>
      </c>
      <c r="L65" t="e">
        <f>#REF!</f>
        <v>#REF!</v>
      </c>
      <c r="M65" t="e">
        <f>#REF!</f>
        <v>#REF!</v>
      </c>
    </row>
    <row r="66" spans="1:13">
      <c r="A66">
        <v>65</v>
      </c>
      <c r="B66">
        <f>'Auto Calculation'!H66</f>
        <v>3.4264550264550238</v>
      </c>
      <c r="C66" t="e">
        <f>#REF!</f>
        <v>#REF!</v>
      </c>
      <c r="D66" t="e">
        <f>#REF!</f>
        <v>#REF!</v>
      </c>
      <c r="E66">
        <f>'Auto Calculation'!I66</f>
        <v>-18.438746438746442</v>
      </c>
      <c r="F66" t="e">
        <f>#REF!</f>
        <v>#REF!</v>
      </c>
      <c r="G66" t="e">
        <f>#REF!</f>
        <v>#REF!</v>
      </c>
      <c r="H66">
        <f>'Auto Calculation'!O66</f>
        <v>-18.438746438746442</v>
      </c>
      <c r="I66" t="e">
        <f>#REF!</f>
        <v>#REF!</v>
      </c>
      <c r="J66" t="e">
        <f>#REF!</f>
        <v>#REF!</v>
      </c>
      <c r="K66">
        <f>'Auto Calculation'!P66</f>
        <v>3.4264550264550238</v>
      </c>
      <c r="L66" t="e">
        <f>#REF!</f>
        <v>#REF!</v>
      </c>
      <c r="M66" t="e">
        <f>#REF!</f>
        <v>#REF!</v>
      </c>
    </row>
    <row r="67" spans="1:13">
      <c r="A67">
        <v>66</v>
      </c>
      <c r="B67">
        <f>'Auto Calculation'!H67</f>
        <v>-14.407264957264957</v>
      </c>
      <c r="C67" t="e">
        <f>#REF!</f>
        <v>#REF!</v>
      </c>
      <c r="D67" t="e">
        <f>#REF!</f>
        <v>#REF!</v>
      </c>
      <c r="E67">
        <f>'Auto Calculation'!I67</f>
        <v>14.503703703703707</v>
      </c>
      <c r="F67" t="e">
        <f>#REF!</f>
        <v>#REF!</v>
      </c>
      <c r="G67" t="e">
        <f>#REF!</f>
        <v>#REF!</v>
      </c>
      <c r="H67">
        <f>'Auto Calculation'!O67</f>
        <v>14.503703703703707</v>
      </c>
      <c r="I67" t="e">
        <f>#REF!</f>
        <v>#REF!</v>
      </c>
      <c r="J67" t="e">
        <f>#REF!</f>
        <v>#REF!</v>
      </c>
      <c r="K67">
        <f>'Auto Calculation'!P67</f>
        <v>-14.407264957264957</v>
      </c>
      <c r="L67" t="e">
        <f>#REF!</f>
        <v>#REF!</v>
      </c>
      <c r="M67" t="e">
        <f>#REF!</f>
        <v>#REF!</v>
      </c>
    </row>
    <row r="68" spans="1:13">
      <c r="A68">
        <v>67</v>
      </c>
      <c r="B68">
        <f>'Auto Calculation'!H68</f>
        <v>-18.972222222222221</v>
      </c>
      <c r="C68" t="e">
        <f>#REF!</f>
        <v>#REF!</v>
      </c>
      <c r="D68" t="e">
        <f>#REF!</f>
        <v>#REF!</v>
      </c>
      <c r="E68">
        <f>'Auto Calculation'!I68</f>
        <v>-14.452380952380956</v>
      </c>
      <c r="F68" t="e">
        <f>#REF!</f>
        <v>#REF!</v>
      </c>
      <c r="G68" t="e">
        <f>#REF!</f>
        <v>#REF!</v>
      </c>
      <c r="H68">
        <f>'Auto Calculation'!O68</f>
        <v>-14.452380952380956</v>
      </c>
      <c r="I68" t="e">
        <f>#REF!</f>
        <v>#REF!</v>
      </c>
      <c r="J68" t="e">
        <f>#REF!</f>
        <v>#REF!</v>
      </c>
      <c r="K68">
        <f>'Auto Calculation'!P68</f>
        <v>-18.972222222222221</v>
      </c>
      <c r="L68" t="e">
        <f>#REF!</f>
        <v>#REF!</v>
      </c>
      <c r="M68" t="e">
        <f>#REF!</f>
        <v>#REF!</v>
      </c>
    </row>
    <row r="69" spans="1:13">
      <c r="A69">
        <v>68</v>
      </c>
      <c r="B69">
        <f>'Auto Calculation'!H69</f>
        <v>-15.168091168091166</v>
      </c>
      <c r="C69" t="e">
        <f>#REF!</f>
        <v>#REF!</v>
      </c>
      <c r="D69" t="e">
        <f>#REF!</f>
        <v>#REF!</v>
      </c>
      <c r="E69">
        <f>'Auto Calculation'!I69</f>
        <v>-7.3666666666666742</v>
      </c>
      <c r="F69" t="e">
        <f>#REF!</f>
        <v>#REF!</v>
      </c>
      <c r="G69" t="e">
        <f>#REF!</f>
        <v>#REF!</v>
      </c>
      <c r="H69">
        <f>'Auto Calculation'!O69</f>
        <v>-7.3666666666666742</v>
      </c>
      <c r="I69" t="e">
        <f>#REF!</f>
        <v>#REF!</v>
      </c>
      <c r="J69" t="e">
        <f>#REF!</f>
        <v>#REF!</v>
      </c>
      <c r="K69">
        <f>'Auto Calculation'!P69</f>
        <v>-15.168091168091166</v>
      </c>
      <c r="L69" t="e">
        <f>#REF!</f>
        <v>#REF!</v>
      </c>
      <c r="M69" t="e">
        <f>#REF!</f>
        <v>#REF!</v>
      </c>
    </row>
    <row r="70" spans="1:13">
      <c r="A70">
        <v>69</v>
      </c>
      <c r="B70">
        <f>'Auto Calculation'!H70</f>
        <v>-4.6333333333333329</v>
      </c>
      <c r="C70" t="e">
        <f>#REF!</f>
        <v>#REF!</v>
      </c>
      <c r="D70" t="e">
        <f>#REF!</f>
        <v>#REF!</v>
      </c>
      <c r="E70">
        <f>'Auto Calculation'!I70</f>
        <v>16.36666666666666</v>
      </c>
      <c r="F70" t="e">
        <f>#REF!</f>
        <v>#REF!</v>
      </c>
      <c r="G70" t="e">
        <f>#REF!</f>
        <v>#REF!</v>
      </c>
      <c r="H70">
        <f>'Auto Calculation'!O70</f>
        <v>16.36666666666666</v>
      </c>
      <c r="I70" t="e">
        <f>#REF!</f>
        <v>#REF!</v>
      </c>
      <c r="J70" t="e">
        <f>#REF!</f>
        <v>#REF!</v>
      </c>
      <c r="K70">
        <f>'Auto Calculation'!P70</f>
        <v>-4.6333333333333329</v>
      </c>
      <c r="L70" t="e">
        <f>#REF!</f>
        <v>#REF!</v>
      </c>
      <c r="M70" t="e">
        <f>#REF!</f>
        <v>#REF!</v>
      </c>
    </row>
    <row r="71" spans="1:13">
      <c r="A71">
        <v>70</v>
      </c>
      <c r="B71">
        <f>'Auto Calculation'!H71</f>
        <v>13.866666666666674</v>
      </c>
      <c r="C71" t="e">
        <f>#REF!</f>
        <v>#REF!</v>
      </c>
      <c r="D71" t="e">
        <f>#REF!</f>
        <v>#REF!</v>
      </c>
      <c r="E71">
        <f>'Auto Calculation'!I71</f>
        <v>-14.100000000000001</v>
      </c>
      <c r="F71" t="e">
        <f>#REF!</f>
        <v>#REF!</v>
      </c>
      <c r="G71" t="e">
        <f>#REF!</f>
        <v>#REF!</v>
      </c>
      <c r="H71">
        <f>'Auto Calculation'!O71</f>
        <v>-14.100000000000001</v>
      </c>
      <c r="I71" t="e">
        <f>#REF!</f>
        <v>#REF!</v>
      </c>
      <c r="J71" t="e">
        <f>#REF!</f>
        <v>#REF!</v>
      </c>
      <c r="K71">
        <f>'Auto Calculation'!P71</f>
        <v>13.866666666666674</v>
      </c>
      <c r="L71" t="e">
        <f>#REF!</f>
        <v>#REF!</v>
      </c>
      <c r="M71" t="e">
        <f>#REF!</f>
        <v>#REF!</v>
      </c>
    </row>
    <row r="72" spans="1:13">
      <c r="A72">
        <v>71</v>
      </c>
      <c r="B72">
        <f>'Auto Calculation'!H72</f>
        <v>-14.285714285714285</v>
      </c>
      <c r="C72" t="e">
        <f>#REF!</f>
        <v>#REF!</v>
      </c>
      <c r="D72" t="e">
        <f>#REF!</f>
        <v>#REF!</v>
      </c>
      <c r="E72">
        <f>'Auto Calculation'!I72</f>
        <v>15.725000000000001</v>
      </c>
      <c r="F72" t="e">
        <f>#REF!</f>
        <v>#REF!</v>
      </c>
      <c r="G72" t="e">
        <f>#REF!</f>
        <v>#REF!</v>
      </c>
      <c r="H72">
        <f>'Auto Calculation'!O72</f>
        <v>15.725000000000001</v>
      </c>
      <c r="I72" t="e">
        <f>#REF!</f>
        <v>#REF!</v>
      </c>
      <c r="J72" t="e">
        <f>#REF!</f>
        <v>#REF!</v>
      </c>
      <c r="K72">
        <f>'Auto Calculation'!P72</f>
        <v>-14.285714285714285</v>
      </c>
      <c r="L72" t="e">
        <f>#REF!</f>
        <v>#REF!</v>
      </c>
      <c r="M72" t="e">
        <f>#REF!</f>
        <v>#REF!</v>
      </c>
    </row>
    <row r="73" spans="1:13">
      <c r="A73">
        <v>72</v>
      </c>
      <c r="B73">
        <f>'Auto Calculation'!H73</f>
        <v>-2.3968253968253919</v>
      </c>
      <c r="C73" t="e">
        <f>#REF!</f>
        <v>#REF!</v>
      </c>
      <c r="D73" t="e">
        <f>#REF!</f>
        <v>#REF!</v>
      </c>
      <c r="E73">
        <f>'Auto Calculation'!I73</f>
        <v>12.166666666666664</v>
      </c>
      <c r="F73" t="e">
        <f>#REF!</f>
        <v>#REF!</v>
      </c>
      <c r="G73" t="e">
        <f>#REF!</f>
        <v>#REF!</v>
      </c>
      <c r="H73">
        <f>'Auto Calculation'!O73</f>
        <v>12.166666666666664</v>
      </c>
      <c r="I73" t="e">
        <f>#REF!</f>
        <v>#REF!</v>
      </c>
      <c r="J73" t="e">
        <f>#REF!</f>
        <v>#REF!</v>
      </c>
      <c r="K73">
        <f>'Auto Calculation'!P73</f>
        <v>-2.3968253968253919</v>
      </c>
      <c r="L73" t="e">
        <f>#REF!</f>
        <v>#REF!</v>
      </c>
      <c r="M73" t="e">
        <f>#REF!</f>
        <v>#REF!</v>
      </c>
    </row>
    <row r="74" spans="1:13">
      <c r="A74">
        <v>73</v>
      </c>
      <c r="B74">
        <f>'Auto Calculation'!H74</f>
        <v>-7.6296296296296333</v>
      </c>
      <c r="C74" t="e">
        <f>#REF!</f>
        <v>#REF!</v>
      </c>
      <c r="D74" t="e">
        <f>#REF!</f>
        <v>#REF!</v>
      </c>
      <c r="E74">
        <f>'Auto Calculation'!I74</f>
        <v>20.833333333333336</v>
      </c>
      <c r="F74" t="e">
        <f>#REF!</f>
        <v>#REF!</v>
      </c>
      <c r="G74" t="e">
        <f>#REF!</f>
        <v>#REF!</v>
      </c>
      <c r="H74">
        <f>'Auto Calculation'!O74</f>
        <v>20.833333333333336</v>
      </c>
      <c r="I74" t="e">
        <f>#REF!</f>
        <v>#REF!</v>
      </c>
      <c r="J74" t="e">
        <f>#REF!</f>
        <v>#REF!</v>
      </c>
      <c r="K74">
        <f>'Auto Calculation'!P74</f>
        <v>-7.6296296296296333</v>
      </c>
      <c r="L74" t="e">
        <f>#REF!</f>
        <v>#REF!</v>
      </c>
      <c r="M74" t="e">
        <f>#REF!</f>
        <v>#REF!</v>
      </c>
    </row>
    <row r="75" spans="1:13">
      <c r="A75">
        <v>74</v>
      </c>
      <c r="B75">
        <f>'Auto Calculation'!H75</f>
        <v>-11.633333333333333</v>
      </c>
      <c r="C75" t="e">
        <f>#REF!</f>
        <v>#REF!</v>
      </c>
      <c r="D75" t="e">
        <f>#REF!</f>
        <v>#REF!</v>
      </c>
      <c r="E75">
        <f>'Auto Calculation'!I75</f>
        <v>-22.748717948717953</v>
      </c>
      <c r="F75" t="e">
        <f>#REF!</f>
        <v>#REF!</v>
      </c>
      <c r="G75" t="e">
        <f>#REF!</f>
        <v>#REF!</v>
      </c>
      <c r="H75">
        <f>'Auto Calculation'!O75</f>
        <v>-22.748717948717953</v>
      </c>
      <c r="I75" t="e">
        <f>#REF!</f>
        <v>#REF!</v>
      </c>
      <c r="J75" t="e">
        <f>#REF!</f>
        <v>#REF!</v>
      </c>
      <c r="K75">
        <f>'Auto Calculation'!P75</f>
        <v>-11.633333333333333</v>
      </c>
      <c r="L75" t="e">
        <f>#REF!</f>
        <v>#REF!</v>
      </c>
      <c r="M75" t="e">
        <f>#REF!</f>
        <v>#REF!</v>
      </c>
    </row>
    <row r="76" spans="1:13">
      <c r="A76">
        <v>75</v>
      </c>
      <c r="B76">
        <f>'Auto Calculation'!H76</f>
        <v>-20.661111111111111</v>
      </c>
      <c r="C76" t="e">
        <f>#REF!</f>
        <v>#REF!</v>
      </c>
      <c r="D76" t="e">
        <f>#REF!</f>
        <v>#REF!</v>
      </c>
      <c r="E76">
        <f>'Auto Calculation'!I76</f>
        <v>16.466666666666669</v>
      </c>
      <c r="F76" t="e">
        <f>#REF!</f>
        <v>#REF!</v>
      </c>
      <c r="G76" t="e">
        <f>#REF!</f>
        <v>#REF!</v>
      </c>
      <c r="H76">
        <f>'Auto Calculation'!O76</f>
        <v>16.466666666666669</v>
      </c>
      <c r="I76" t="e">
        <f>#REF!</f>
        <v>#REF!</v>
      </c>
      <c r="J76" t="e">
        <f>#REF!</f>
        <v>#REF!</v>
      </c>
      <c r="K76">
        <f>'Auto Calculation'!P76</f>
        <v>-20.661111111111111</v>
      </c>
      <c r="L76" t="e">
        <f>#REF!</f>
        <v>#REF!</v>
      </c>
      <c r="M76" t="e">
        <f>#REF!</f>
        <v>#REF!</v>
      </c>
    </row>
    <row r="77" spans="1:13">
      <c r="A77">
        <v>76</v>
      </c>
      <c r="B77">
        <f>'Auto Calculation'!H77</f>
        <v>9.3000000000000043</v>
      </c>
      <c r="C77" t="e">
        <f>#REF!</f>
        <v>#REF!</v>
      </c>
      <c r="D77" t="e">
        <f>#REF!</f>
        <v>#REF!</v>
      </c>
      <c r="E77">
        <f>'Auto Calculation'!I77</f>
        <v>-1.0666666666666629</v>
      </c>
      <c r="F77" t="e">
        <f>#REF!</f>
        <v>#REF!</v>
      </c>
      <c r="G77" t="e">
        <f>#REF!</f>
        <v>#REF!</v>
      </c>
      <c r="H77">
        <f>'Auto Calculation'!O77</f>
        <v>-1.0666666666666629</v>
      </c>
      <c r="I77" t="e">
        <f>#REF!</f>
        <v>#REF!</v>
      </c>
      <c r="J77" t="e">
        <f>#REF!</f>
        <v>#REF!</v>
      </c>
      <c r="K77">
        <f>'Auto Calculation'!P77</f>
        <v>9.3000000000000043</v>
      </c>
      <c r="L77" t="e">
        <f>#REF!</f>
        <v>#REF!</v>
      </c>
      <c r="M77" t="e">
        <f>#REF!</f>
        <v>#REF!</v>
      </c>
    </row>
    <row r="78" spans="1:13">
      <c r="A78">
        <v>77</v>
      </c>
      <c r="B78">
        <f>'Auto Calculation'!H78</f>
        <v>-2.9444444444444429</v>
      </c>
      <c r="C78" t="e">
        <f>#REF!</f>
        <v>#REF!</v>
      </c>
      <c r="D78" t="e">
        <f>#REF!</f>
        <v>#REF!</v>
      </c>
      <c r="E78">
        <f>'Auto Calculation'!I78</f>
        <v>-6.5449735449735442</v>
      </c>
      <c r="F78" t="e">
        <f>#REF!</f>
        <v>#REF!</v>
      </c>
      <c r="G78" t="e">
        <f>#REF!</f>
        <v>#REF!</v>
      </c>
      <c r="H78">
        <f>'Auto Calculation'!O78</f>
        <v>-6.5449735449735442</v>
      </c>
      <c r="I78" t="e">
        <f>#REF!</f>
        <v>#REF!</v>
      </c>
      <c r="J78" t="e">
        <f>#REF!</f>
        <v>#REF!</v>
      </c>
      <c r="K78">
        <f>'Auto Calculation'!P78</f>
        <v>-2.9444444444444429</v>
      </c>
      <c r="L78" t="e">
        <f>#REF!</f>
        <v>#REF!</v>
      </c>
      <c r="M78" t="e">
        <f>#REF!</f>
        <v>#REF!</v>
      </c>
    </row>
    <row r="79" spans="1:13">
      <c r="A79">
        <v>78</v>
      </c>
      <c r="B79">
        <f>'Auto Calculation'!H79</f>
        <v>-8.2629629629629591</v>
      </c>
      <c r="C79" t="e">
        <f>#REF!</f>
        <v>#REF!</v>
      </c>
      <c r="D79" t="e">
        <f>#REF!</f>
        <v>#REF!</v>
      </c>
      <c r="E79">
        <f>'Auto Calculation'!I79</f>
        <v>-19.946623093681922</v>
      </c>
      <c r="F79" t="e">
        <f>#REF!</f>
        <v>#REF!</v>
      </c>
      <c r="G79" t="e">
        <f>#REF!</f>
        <v>#REF!</v>
      </c>
      <c r="H79">
        <f>'Auto Calculation'!O79</f>
        <v>-19.946623093681922</v>
      </c>
      <c r="I79" t="e">
        <f>#REF!</f>
        <v>#REF!</v>
      </c>
      <c r="J79" t="e">
        <f>#REF!</f>
        <v>#REF!</v>
      </c>
      <c r="K79">
        <f>'Auto Calculation'!P79</f>
        <v>-8.2629629629629591</v>
      </c>
      <c r="L79" t="e">
        <f>#REF!</f>
        <v>#REF!</v>
      </c>
      <c r="M79" t="e">
        <f>#REF!</f>
        <v>#REF!</v>
      </c>
    </row>
    <row r="80" spans="1:13">
      <c r="A80">
        <v>79</v>
      </c>
      <c r="B80">
        <f>'Auto Calculation'!H80</f>
        <v>6.1342383107088949</v>
      </c>
      <c r="C80" t="e">
        <f>#REF!</f>
        <v>#REF!</v>
      </c>
      <c r="D80" t="e">
        <f>#REF!</f>
        <v>#REF!</v>
      </c>
      <c r="E80">
        <f>'Auto Calculation'!I80</f>
        <v>7.2333333333333343</v>
      </c>
      <c r="F80" t="e">
        <f>#REF!</f>
        <v>#REF!</v>
      </c>
      <c r="G80" t="e">
        <f>#REF!</f>
        <v>#REF!</v>
      </c>
      <c r="H80">
        <f>'Auto Calculation'!O80</f>
        <v>7.2333333333333343</v>
      </c>
      <c r="I80" t="e">
        <f>#REF!</f>
        <v>#REF!</v>
      </c>
      <c r="J80" t="e">
        <f>#REF!</f>
        <v>#REF!</v>
      </c>
      <c r="K80">
        <f>'Auto Calculation'!P80</f>
        <v>6.1342383107088949</v>
      </c>
      <c r="L80" t="e">
        <f>#REF!</f>
        <v>#REF!</v>
      </c>
      <c r="M80" t="e">
        <f>#REF!</f>
        <v>#REF!</v>
      </c>
    </row>
    <row r="81" spans="1:13">
      <c r="A81">
        <v>80</v>
      </c>
      <c r="B81">
        <f>'Auto Calculation'!H81</f>
        <v>-1.158974358974362</v>
      </c>
      <c r="C81" t="e">
        <f>#REF!</f>
        <v>#REF!</v>
      </c>
      <c r="D81" t="e">
        <f>#REF!</f>
        <v>#REF!</v>
      </c>
      <c r="E81">
        <f>'Auto Calculation'!I81</f>
        <v>17</v>
      </c>
      <c r="F81" t="e">
        <f>#REF!</f>
        <v>#REF!</v>
      </c>
      <c r="G81" t="e">
        <f>#REF!</f>
        <v>#REF!</v>
      </c>
      <c r="H81">
        <f>'Auto Calculation'!O81</f>
        <v>17</v>
      </c>
      <c r="I81" t="e">
        <f>#REF!</f>
        <v>#REF!</v>
      </c>
      <c r="J81" t="e">
        <f>#REF!</f>
        <v>#REF!</v>
      </c>
      <c r="K81">
        <f>'Auto Calculation'!P81</f>
        <v>-1.158974358974362</v>
      </c>
      <c r="L81" t="e">
        <f>#REF!</f>
        <v>#REF!</v>
      </c>
      <c r="M81" t="e">
        <f>#REF!</f>
        <v>#REF!</v>
      </c>
    </row>
    <row r="82" spans="1:13">
      <c r="A82">
        <v>81</v>
      </c>
      <c r="B82">
        <f>'Auto Calculation'!H82</f>
        <v>-19.013468013468014</v>
      </c>
      <c r="C82" t="e">
        <f>#REF!</f>
        <v>#REF!</v>
      </c>
      <c r="D82" t="e">
        <f>#REF!</f>
        <v>#REF!</v>
      </c>
      <c r="E82">
        <f>'Auto Calculation'!I82</f>
        <v>-2.7272727272727195</v>
      </c>
      <c r="F82" t="e">
        <f>#REF!</f>
        <v>#REF!</v>
      </c>
      <c r="G82" t="e">
        <f>#REF!</f>
        <v>#REF!</v>
      </c>
      <c r="H82">
        <f>'Auto Calculation'!O82</f>
        <v>-2.7272727272727195</v>
      </c>
      <c r="I82" t="e">
        <f>#REF!</f>
        <v>#REF!</v>
      </c>
      <c r="J82" t="e">
        <f>#REF!</f>
        <v>#REF!</v>
      </c>
      <c r="K82">
        <f>'Auto Calculation'!P82</f>
        <v>-19.013468013468014</v>
      </c>
      <c r="L82" t="e">
        <f>#REF!</f>
        <v>#REF!</v>
      </c>
      <c r="M82" t="e">
        <f>#REF!</f>
        <v>#REF!</v>
      </c>
    </row>
    <row r="83" spans="1:13">
      <c r="A83">
        <v>82</v>
      </c>
      <c r="B83">
        <f>'Auto Calculation'!H83</f>
        <v>-10.861111111111114</v>
      </c>
      <c r="C83" t="e">
        <f>#REF!</f>
        <v>#REF!</v>
      </c>
      <c r="D83" t="e">
        <f>#REF!</f>
        <v>#REF!</v>
      </c>
      <c r="E83">
        <f>'Auto Calculation'!I83</f>
        <v>-1.0999999999999943</v>
      </c>
      <c r="F83" t="e">
        <f>#REF!</f>
        <v>#REF!</v>
      </c>
      <c r="G83" t="e">
        <f>#REF!</f>
        <v>#REF!</v>
      </c>
      <c r="H83">
        <f>'Auto Calculation'!O83</f>
        <v>-1.0999999999999943</v>
      </c>
      <c r="I83" t="e">
        <f>#REF!</f>
        <v>#REF!</v>
      </c>
      <c r="J83" t="e">
        <f>#REF!</f>
        <v>#REF!</v>
      </c>
      <c r="K83">
        <f>'Auto Calculation'!P83</f>
        <v>-10.861111111111114</v>
      </c>
      <c r="L83" t="e">
        <f>#REF!</f>
        <v>#REF!</v>
      </c>
      <c r="M83" t="e">
        <f>#REF!</f>
        <v>#REF!</v>
      </c>
    </row>
    <row r="84" spans="1:13">
      <c r="A84">
        <v>83</v>
      </c>
      <c r="B84">
        <f>'Auto Calculation'!H84</f>
        <v>-18.566666666666663</v>
      </c>
      <c r="C84" t="e">
        <f>#REF!</f>
        <v>#REF!</v>
      </c>
      <c r="D84" t="e">
        <f>#REF!</f>
        <v>#REF!</v>
      </c>
      <c r="E84">
        <f>'Auto Calculation'!I84</f>
        <v>-0.68650793650793673</v>
      </c>
      <c r="F84" t="e">
        <f>#REF!</f>
        <v>#REF!</v>
      </c>
      <c r="G84" t="e">
        <f>#REF!</f>
        <v>#REF!</v>
      </c>
      <c r="H84">
        <f>'Auto Calculation'!O84</f>
        <v>-0.68650793650793673</v>
      </c>
      <c r="I84" t="e">
        <f>#REF!</f>
        <v>#REF!</v>
      </c>
      <c r="J84" t="e">
        <f>#REF!</f>
        <v>#REF!</v>
      </c>
      <c r="K84">
        <f>'Auto Calculation'!P84</f>
        <v>-18.566666666666663</v>
      </c>
      <c r="L84" t="e">
        <f>#REF!</f>
        <v>#REF!</v>
      </c>
      <c r="M84" t="e">
        <f>#REF!</f>
        <v>#REF!</v>
      </c>
    </row>
    <row r="85" spans="1:13">
      <c r="A85">
        <v>84</v>
      </c>
      <c r="B85">
        <f>'Auto Calculation'!H85</f>
        <v>7.7407407407407334</v>
      </c>
      <c r="C85" t="e">
        <f>#REF!</f>
        <v>#REF!</v>
      </c>
      <c r="D85" t="e">
        <f>#REF!</f>
        <v>#REF!</v>
      </c>
      <c r="E85">
        <f>'Auto Calculation'!I85</f>
        <v>-17.060683760683759</v>
      </c>
      <c r="F85" t="e">
        <f>#REF!</f>
        <v>#REF!</v>
      </c>
      <c r="G85" t="e">
        <f>#REF!</f>
        <v>#REF!</v>
      </c>
      <c r="H85">
        <f>'Auto Calculation'!O85</f>
        <v>-17.060683760683759</v>
      </c>
      <c r="I85" t="e">
        <f>#REF!</f>
        <v>#REF!</v>
      </c>
      <c r="J85" t="e">
        <f>#REF!</f>
        <v>#REF!</v>
      </c>
      <c r="K85">
        <f>'Auto Calculation'!P85</f>
        <v>7.7407407407407334</v>
      </c>
      <c r="L85" t="e">
        <f>#REF!</f>
        <v>#REF!</v>
      </c>
      <c r="M85" t="e">
        <f>#REF!</f>
        <v>#REF!</v>
      </c>
    </row>
    <row r="86" spans="1:13">
      <c r="A86">
        <v>85</v>
      </c>
      <c r="B86">
        <f>'Auto Calculation'!H86</f>
        <v>0.60000000000000142</v>
      </c>
      <c r="C86" t="e">
        <f>#REF!</f>
        <v>#REF!</v>
      </c>
      <c r="D86" t="e">
        <f>#REF!</f>
        <v>#REF!</v>
      </c>
      <c r="E86">
        <f>'Auto Calculation'!I86</f>
        <v>29.166666666666664</v>
      </c>
      <c r="F86" t="e">
        <f>#REF!</f>
        <v>#REF!</v>
      </c>
      <c r="G86" t="e">
        <f>#REF!</f>
        <v>#REF!</v>
      </c>
      <c r="H86">
        <f>'Auto Calculation'!O86</f>
        <v>29.166666666666664</v>
      </c>
      <c r="I86" t="e">
        <f>#REF!</f>
        <v>#REF!</v>
      </c>
      <c r="J86" t="e">
        <f>#REF!</f>
        <v>#REF!</v>
      </c>
      <c r="K86">
        <f>'Auto Calculation'!P86</f>
        <v>0.60000000000000142</v>
      </c>
      <c r="L86" t="e">
        <f>#REF!</f>
        <v>#REF!</v>
      </c>
      <c r="M86" t="e">
        <f>#REF!</f>
        <v>#REF!</v>
      </c>
    </row>
    <row r="87" spans="1:13">
      <c r="A87">
        <v>86</v>
      </c>
      <c r="B87">
        <f>'Auto Calculation'!H87</f>
        <v>13.166666666666664</v>
      </c>
      <c r="C87" t="e">
        <f>#REF!</f>
        <v>#REF!</v>
      </c>
      <c r="D87" t="e">
        <f>#REF!</f>
        <v>#REF!</v>
      </c>
      <c r="E87">
        <f>'Auto Calculation'!I87</f>
        <v>16.819047619047616</v>
      </c>
      <c r="F87" t="e">
        <f>#REF!</f>
        <v>#REF!</v>
      </c>
      <c r="G87" t="e">
        <f>#REF!</f>
        <v>#REF!</v>
      </c>
      <c r="H87">
        <f>'Auto Calculation'!O87</f>
        <v>16.819047619047616</v>
      </c>
      <c r="I87" t="e">
        <f>#REF!</f>
        <v>#REF!</v>
      </c>
      <c r="J87" t="e">
        <f>#REF!</f>
        <v>#REF!</v>
      </c>
      <c r="K87">
        <f>'Auto Calculation'!P87</f>
        <v>13.166666666666664</v>
      </c>
      <c r="L87" t="e">
        <f>#REF!</f>
        <v>#REF!</v>
      </c>
      <c r="M87" t="e">
        <f>#REF!</f>
        <v>#REF!</v>
      </c>
    </row>
    <row r="88" spans="1:13">
      <c r="A88">
        <v>87</v>
      </c>
      <c r="B88">
        <f>'Auto Calculation'!H88</f>
        <v>2.0639589169000914</v>
      </c>
      <c r="C88" t="e">
        <f>#REF!</f>
        <v>#REF!</v>
      </c>
      <c r="D88" t="e">
        <f>#REF!</f>
        <v>#REF!</v>
      </c>
      <c r="E88">
        <f>'Auto Calculation'!I88</f>
        <v>-16.640598290598291</v>
      </c>
      <c r="F88" t="e">
        <f>#REF!</f>
        <v>#REF!</v>
      </c>
      <c r="G88" t="e">
        <f>#REF!</f>
        <v>#REF!</v>
      </c>
      <c r="H88">
        <f>'Auto Calculation'!O88</f>
        <v>-16.640598290598291</v>
      </c>
      <c r="I88" t="e">
        <f>#REF!</f>
        <v>#REF!</v>
      </c>
      <c r="J88" t="e">
        <f>#REF!</f>
        <v>#REF!</v>
      </c>
      <c r="K88">
        <f>'Auto Calculation'!P88</f>
        <v>2.0639589169000914</v>
      </c>
      <c r="L88" t="e">
        <f>#REF!</f>
        <v>#REF!</v>
      </c>
      <c r="M88" t="e">
        <f>#REF!</f>
        <v>#REF!</v>
      </c>
    </row>
    <row r="89" spans="1:13">
      <c r="A89">
        <v>88</v>
      </c>
      <c r="B89">
        <f>'Auto Calculation'!H89</f>
        <v>-6.0820512820512818</v>
      </c>
      <c r="C89" t="e">
        <f>#REF!</f>
        <v>#REF!</v>
      </c>
      <c r="D89" t="e">
        <f>#REF!</f>
        <v>#REF!</v>
      </c>
      <c r="E89">
        <f>'Auto Calculation'!I89</f>
        <v>-18.944444444444443</v>
      </c>
      <c r="F89" t="e">
        <f>#REF!</f>
        <v>#REF!</v>
      </c>
      <c r="G89" t="e">
        <f>#REF!</f>
        <v>#REF!</v>
      </c>
      <c r="H89">
        <f>'Auto Calculation'!O89</f>
        <v>-18.944444444444443</v>
      </c>
      <c r="I89" t="e">
        <f>#REF!</f>
        <v>#REF!</v>
      </c>
      <c r="J89" t="e">
        <f>#REF!</f>
        <v>#REF!</v>
      </c>
      <c r="K89">
        <f>'Auto Calculation'!P89</f>
        <v>-6.0820512820512818</v>
      </c>
      <c r="L89" t="e">
        <f>#REF!</f>
        <v>#REF!</v>
      </c>
      <c r="M89" t="e">
        <f>#REF!</f>
        <v>#REF!</v>
      </c>
    </row>
    <row r="90" spans="1:13">
      <c r="A90">
        <v>89</v>
      </c>
      <c r="B90">
        <f>'Auto Calculation'!H90</f>
        <v>-6.5606060606060623</v>
      </c>
      <c r="C90" t="e">
        <f>#REF!</f>
        <v>#REF!</v>
      </c>
      <c r="D90" t="e">
        <f>#REF!</f>
        <v>#REF!</v>
      </c>
      <c r="E90">
        <f>'Auto Calculation'!I90</f>
        <v>0.89999999999999858</v>
      </c>
      <c r="F90" t="e">
        <f>#REF!</f>
        <v>#REF!</v>
      </c>
      <c r="G90" t="e">
        <f>#REF!</f>
        <v>#REF!</v>
      </c>
      <c r="H90">
        <f>'Auto Calculation'!O90</f>
        <v>0.89999999999999858</v>
      </c>
      <c r="I90" t="e">
        <f>#REF!</f>
        <v>#REF!</v>
      </c>
      <c r="J90" t="e">
        <f>#REF!</f>
        <v>#REF!</v>
      </c>
      <c r="K90">
        <f>'Auto Calculation'!P90</f>
        <v>-6.5606060606060623</v>
      </c>
      <c r="L90" t="e">
        <f>#REF!</f>
        <v>#REF!</v>
      </c>
      <c r="M90" t="e">
        <f>#REF!</f>
        <v>#REF!</v>
      </c>
    </row>
    <row r="91" spans="1:13">
      <c r="A91">
        <v>90</v>
      </c>
      <c r="B91">
        <f>'Auto Calculation'!H91</f>
        <v>-4.7999999999999972</v>
      </c>
      <c r="C91" t="e">
        <f>#REF!</f>
        <v>#REF!</v>
      </c>
      <c r="D91" t="e">
        <f>#REF!</f>
        <v>#REF!</v>
      </c>
      <c r="E91">
        <f>'Auto Calculation'!I91</f>
        <v>-21.786111111111111</v>
      </c>
      <c r="F91" t="e">
        <f>#REF!</f>
        <v>#REF!</v>
      </c>
      <c r="G91" t="e">
        <f>#REF!</f>
        <v>#REF!</v>
      </c>
      <c r="H91">
        <f>'Auto Calculation'!O91</f>
        <v>-21.786111111111111</v>
      </c>
      <c r="I91" t="e">
        <f>#REF!</f>
        <v>#REF!</v>
      </c>
      <c r="J91" t="e">
        <f>#REF!</f>
        <v>#REF!</v>
      </c>
      <c r="K91">
        <f>'Auto Calculation'!P91</f>
        <v>-4.7999999999999972</v>
      </c>
      <c r="L91" t="e">
        <f>#REF!</f>
        <v>#REF!</v>
      </c>
      <c r="M91" t="e">
        <f>#REF!</f>
        <v>#REF!</v>
      </c>
    </row>
    <row r="92" spans="1:13">
      <c r="A92">
        <v>91</v>
      </c>
      <c r="B92">
        <f>'Auto Calculation'!H92</f>
        <v>4</v>
      </c>
      <c r="C92" t="e">
        <f>#REF!</f>
        <v>#REF!</v>
      </c>
      <c r="D92" t="e">
        <f>#REF!</f>
        <v>#REF!</v>
      </c>
      <c r="E92">
        <f>'Auto Calculation'!I92</f>
        <v>-6.4907407407407405</v>
      </c>
      <c r="F92" t="e">
        <f>#REF!</f>
        <v>#REF!</v>
      </c>
      <c r="G92" t="e">
        <f>#REF!</f>
        <v>#REF!</v>
      </c>
      <c r="H92">
        <f>'Auto Calculation'!O92</f>
        <v>-6.4907407407407405</v>
      </c>
      <c r="I92" t="e">
        <f>#REF!</f>
        <v>#REF!</v>
      </c>
      <c r="J92" t="e">
        <f>#REF!</f>
        <v>#REF!</v>
      </c>
      <c r="K92">
        <f>'Auto Calculation'!P92</f>
        <v>4</v>
      </c>
      <c r="L92" t="e">
        <f>#REF!</f>
        <v>#REF!</v>
      </c>
      <c r="M92" t="e">
        <f>#REF!</f>
        <v>#REF!</v>
      </c>
    </row>
    <row r="93" spans="1:13">
      <c r="A93">
        <v>92</v>
      </c>
      <c r="B93">
        <f>'Auto Calculation'!H93</f>
        <v>31.322222222222223</v>
      </c>
      <c r="C93" t="e">
        <f>#REF!</f>
        <v>#REF!</v>
      </c>
      <c r="D93" t="e">
        <f>#REF!</f>
        <v>#REF!</v>
      </c>
      <c r="E93">
        <f>'Auto Calculation'!I93</f>
        <v>14.903703703703705</v>
      </c>
      <c r="F93" t="e">
        <f>#REF!</f>
        <v>#REF!</v>
      </c>
      <c r="G93" t="e">
        <f>#REF!</f>
        <v>#REF!</v>
      </c>
      <c r="H93">
        <f>'Auto Calculation'!O93</f>
        <v>14.903703703703705</v>
      </c>
      <c r="I93" t="e">
        <f>#REF!</f>
        <v>#REF!</v>
      </c>
      <c r="J93" t="e">
        <f>#REF!</f>
        <v>#REF!</v>
      </c>
      <c r="K93">
        <f>'Auto Calculation'!P93</f>
        <v>31.322222222222223</v>
      </c>
      <c r="L93" t="e">
        <f>#REF!</f>
        <v>#REF!</v>
      </c>
      <c r="M93" t="e">
        <f>#REF!</f>
        <v>#REF!</v>
      </c>
    </row>
    <row r="94" spans="1:13">
      <c r="A94">
        <v>93</v>
      </c>
      <c r="B94">
        <f>'Auto Calculation'!H94</f>
        <v>-11.152941176470591</v>
      </c>
      <c r="C94" t="e">
        <f>#REF!</f>
        <v>#REF!</v>
      </c>
      <c r="D94" t="e">
        <f>#REF!</f>
        <v>#REF!</v>
      </c>
      <c r="E94">
        <f>'Auto Calculation'!I94</f>
        <v>-1.5512820512820511</v>
      </c>
      <c r="F94" t="e">
        <f>#REF!</f>
        <v>#REF!</v>
      </c>
      <c r="G94" t="e">
        <f>#REF!</f>
        <v>#REF!</v>
      </c>
      <c r="H94">
        <f>'Auto Calculation'!O94</f>
        <v>-1.5512820512820511</v>
      </c>
      <c r="I94" t="e">
        <f>#REF!</f>
        <v>#REF!</v>
      </c>
      <c r="J94" t="e">
        <f>#REF!</f>
        <v>#REF!</v>
      </c>
      <c r="K94">
        <f>'Auto Calculation'!P94</f>
        <v>-11.152941176470591</v>
      </c>
      <c r="L94" t="e">
        <f>#REF!</f>
        <v>#REF!</v>
      </c>
      <c r="M94" t="e">
        <f>#REF!</f>
        <v>#REF!</v>
      </c>
    </row>
    <row r="95" spans="1:13">
      <c r="A95">
        <v>94</v>
      </c>
      <c r="B95">
        <f>'Auto Calculation'!H95</f>
        <v>-0.8461538461538467</v>
      </c>
      <c r="C95" t="e">
        <f>#REF!</f>
        <v>#REF!</v>
      </c>
      <c r="D95" t="e">
        <f>#REF!</f>
        <v>#REF!</v>
      </c>
      <c r="E95">
        <f>'Auto Calculation'!I95</f>
        <v>2.0277777777777786</v>
      </c>
      <c r="F95" t="e">
        <f>#REF!</f>
        <v>#REF!</v>
      </c>
      <c r="G95" t="e">
        <f>#REF!</f>
        <v>#REF!</v>
      </c>
      <c r="H95">
        <f>'Auto Calculation'!O95</f>
        <v>2.0277777777777786</v>
      </c>
      <c r="I95" t="e">
        <f>#REF!</f>
        <v>#REF!</v>
      </c>
      <c r="J95" t="e">
        <f>#REF!</f>
        <v>#REF!</v>
      </c>
      <c r="K95">
        <f>'Auto Calculation'!P95</f>
        <v>-0.8461538461538467</v>
      </c>
      <c r="L95" t="e">
        <f>#REF!</f>
        <v>#REF!</v>
      </c>
      <c r="M95" t="e">
        <f>#REF!</f>
        <v>#REF!</v>
      </c>
    </row>
    <row r="96" spans="1:13">
      <c r="A96">
        <v>95</v>
      </c>
      <c r="B96">
        <f>'Auto Calculation'!H96</f>
        <v>15.440740740740743</v>
      </c>
      <c r="C96" t="e">
        <f>#REF!</f>
        <v>#REF!</v>
      </c>
      <c r="D96" t="e">
        <f>#REF!</f>
        <v>#REF!</v>
      </c>
      <c r="E96">
        <f>'Auto Calculation'!I96</f>
        <v>4.2666666666666657</v>
      </c>
      <c r="F96" t="e">
        <f>#REF!</f>
        <v>#REF!</v>
      </c>
      <c r="G96" t="e">
        <f>#REF!</f>
        <v>#REF!</v>
      </c>
      <c r="H96">
        <f>'Auto Calculation'!O96</f>
        <v>4.2666666666666657</v>
      </c>
      <c r="I96" t="e">
        <f>#REF!</f>
        <v>#REF!</v>
      </c>
      <c r="J96" t="e">
        <f>#REF!</f>
        <v>#REF!</v>
      </c>
      <c r="K96">
        <f>'Auto Calculation'!P96</f>
        <v>15.440740740740743</v>
      </c>
      <c r="L96" t="e">
        <f>#REF!</f>
        <v>#REF!</v>
      </c>
      <c r="M96" t="e">
        <f>#REF!</f>
        <v>#REF!</v>
      </c>
    </row>
    <row r="97" spans="1:13">
      <c r="A97">
        <v>96</v>
      </c>
      <c r="B97">
        <f>'Auto Calculation'!H97</f>
        <v>6.3809523809523796</v>
      </c>
      <c r="C97" t="e">
        <f>#REF!</f>
        <v>#REF!</v>
      </c>
      <c r="D97" t="e">
        <f>#REF!</f>
        <v>#REF!</v>
      </c>
      <c r="E97">
        <f>'Auto Calculation'!I97</f>
        <v>-15.90822510822511</v>
      </c>
      <c r="F97" t="e">
        <f>#REF!</f>
        <v>#REF!</v>
      </c>
      <c r="G97" t="e">
        <f>#REF!</f>
        <v>#REF!</v>
      </c>
      <c r="H97">
        <f>'Auto Calculation'!O97</f>
        <v>-15.90822510822511</v>
      </c>
      <c r="I97" t="e">
        <f>#REF!</f>
        <v>#REF!</v>
      </c>
      <c r="J97" t="e">
        <f>#REF!</f>
        <v>#REF!</v>
      </c>
      <c r="K97">
        <f>'Auto Calculation'!P97</f>
        <v>6.3809523809523796</v>
      </c>
      <c r="L97" t="e">
        <f>#REF!</f>
        <v>#REF!</v>
      </c>
      <c r="M97" t="e">
        <f>#REF!</f>
        <v>#REF!</v>
      </c>
    </row>
    <row r="98" spans="1:13">
      <c r="A98">
        <v>97</v>
      </c>
      <c r="B98">
        <f>'Auto Calculation'!H98</f>
        <v>16.200000000000003</v>
      </c>
      <c r="C98" t="e">
        <f>#REF!</f>
        <v>#REF!</v>
      </c>
      <c r="D98" t="e">
        <f>#REF!</f>
        <v>#REF!</v>
      </c>
      <c r="E98">
        <f>'Auto Calculation'!I98</f>
        <v>34.900000000000006</v>
      </c>
      <c r="F98" t="e">
        <f>#REF!</f>
        <v>#REF!</v>
      </c>
      <c r="G98" t="e">
        <f>#REF!</f>
        <v>#REF!</v>
      </c>
      <c r="H98">
        <f>'Auto Calculation'!O98</f>
        <v>34.900000000000006</v>
      </c>
      <c r="I98" t="e">
        <f>#REF!</f>
        <v>#REF!</v>
      </c>
      <c r="J98" t="e">
        <f>#REF!</f>
        <v>#REF!</v>
      </c>
      <c r="K98">
        <f>'Auto Calculation'!P98</f>
        <v>16.200000000000003</v>
      </c>
      <c r="L98" t="e">
        <f>#REF!</f>
        <v>#REF!</v>
      </c>
      <c r="M98" t="e">
        <f>#REF!</f>
        <v>#REF!</v>
      </c>
    </row>
    <row r="99" spans="1:13">
      <c r="A99">
        <v>98</v>
      </c>
      <c r="B99">
        <f>'Auto Calculation'!H99</f>
        <v>-9.1412698412698461</v>
      </c>
      <c r="C99" t="e">
        <f>#REF!</f>
        <v>#REF!</v>
      </c>
      <c r="D99" t="e">
        <f>#REF!</f>
        <v>#REF!</v>
      </c>
      <c r="E99">
        <f>'Auto Calculation'!I99</f>
        <v>-1</v>
      </c>
      <c r="F99" t="e">
        <f>#REF!</f>
        <v>#REF!</v>
      </c>
      <c r="G99" t="e">
        <f>#REF!</f>
        <v>#REF!</v>
      </c>
      <c r="H99">
        <f>'Auto Calculation'!O99</f>
        <v>-1</v>
      </c>
      <c r="I99" t="e">
        <f>#REF!</f>
        <v>#REF!</v>
      </c>
      <c r="J99" t="e">
        <f>#REF!</f>
        <v>#REF!</v>
      </c>
      <c r="K99">
        <f>'Auto Calculation'!P99</f>
        <v>-9.1412698412698461</v>
      </c>
      <c r="L99" t="e">
        <f>#REF!</f>
        <v>#REF!</v>
      </c>
      <c r="M99" t="e">
        <f>#REF!</f>
        <v>#REF!</v>
      </c>
    </row>
    <row r="100" spans="1:13">
      <c r="A100">
        <v>99</v>
      </c>
      <c r="B100">
        <f>'Auto Calculation'!H100</f>
        <v>26.433333333333337</v>
      </c>
      <c r="C100" t="e">
        <f>#REF!</f>
        <v>#REF!</v>
      </c>
      <c r="D100" t="e">
        <f>#REF!</f>
        <v>#REF!</v>
      </c>
      <c r="E100">
        <f>'Auto Calculation'!I100</f>
        <v>5.6272727272727252</v>
      </c>
      <c r="F100" t="e">
        <f>#REF!</f>
        <v>#REF!</v>
      </c>
      <c r="G100" t="e">
        <f>#REF!</f>
        <v>#REF!</v>
      </c>
      <c r="H100">
        <f>'Auto Calculation'!O100</f>
        <v>5.6272727272727252</v>
      </c>
      <c r="I100" t="e">
        <f>#REF!</f>
        <v>#REF!</v>
      </c>
      <c r="J100" t="e">
        <f>#REF!</f>
        <v>#REF!</v>
      </c>
      <c r="K100">
        <f>'Auto Calculation'!P100</f>
        <v>26.433333333333337</v>
      </c>
      <c r="L100" t="e">
        <f>#REF!</f>
        <v>#REF!</v>
      </c>
      <c r="M100" t="e">
        <f>#REF!</f>
        <v>#REF!</v>
      </c>
    </row>
    <row r="101" spans="1:13">
      <c r="A101">
        <v>100</v>
      </c>
      <c r="B101">
        <f>'Auto Calculation'!H101</f>
        <v>-19.614285714285721</v>
      </c>
      <c r="C101" t="e">
        <f>#REF!</f>
        <v>#REF!</v>
      </c>
      <c r="D101" t="e">
        <f>#REF!</f>
        <v>#REF!</v>
      </c>
      <c r="E101">
        <f>'Auto Calculation'!I101</f>
        <v>8.3814814814814795</v>
      </c>
      <c r="F101" t="e">
        <f>#REF!</f>
        <v>#REF!</v>
      </c>
      <c r="G101" t="e">
        <f>#REF!</f>
        <v>#REF!</v>
      </c>
      <c r="H101">
        <f>'Auto Calculation'!O101</f>
        <v>8.3814814814814795</v>
      </c>
      <c r="I101" t="e">
        <f>#REF!</f>
        <v>#REF!</v>
      </c>
      <c r="J101" t="e">
        <f>#REF!</f>
        <v>#REF!</v>
      </c>
      <c r="K101">
        <f>'Auto Calculation'!P101</f>
        <v>-19.614285714285721</v>
      </c>
      <c r="L101" t="e">
        <f>#REF!</f>
        <v>#REF!</v>
      </c>
      <c r="M101" t="e">
        <f>#REF!</f>
        <v>#REF!</v>
      </c>
    </row>
    <row r="102" spans="1:13">
      <c r="A102">
        <v>101</v>
      </c>
      <c r="B102">
        <f>'Auto Calculation'!H102</f>
        <v>16.55555555555555</v>
      </c>
      <c r="C102" t="e">
        <f>#REF!</f>
        <v>#REF!</v>
      </c>
      <c r="D102" t="e">
        <f>#REF!</f>
        <v>#REF!</v>
      </c>
      <c r="E102">
        <f>'Auto Calculation'!I102</f>
        <v>-16</v>
      </c>
      <c r="F102" t="e">
        <f>#REF!</f>
        <v>#REF!</v>
      </c>
      <c r="G102" t="e">
        <f>#REF!</f>
        <v>#REF!</v>
      </c>
      <c r="H102">
        <f>'Auto Calculation'!O102</f>
        <v>-16</v>
      </c>
      <c r="I102" t="e">
        <f>#REF!</f>
        <v>#REF!</v>
      </c>
      <c r="J102" t="e">
        <f>#REF!</f>
        <v>#REF!</v>
      </c>
      <c r="K102">
        <f>'Auto Calculation'!P102</f>
        <v>16.55555555555555</v>
      </c>
      <c r="L102" t="e">
        <f>#REF!</f>
        <v>#REF!</v>
      </c>
      <c r="M102" t="e">
        <f>#REF!</f>
        <v>#REF!</v>
      </c>
    </row>
    <row r="103" spans="1:13">
      <c r="A103">
        <v>102</v>
      </c>
      <c r="B103">
        <f>'Auto Calculation'!H103</f>
        <v>32.4</v>
      </c>
      <c r="C103" t="e">
        <f>#REF!</f>
        <v>#REF!</v>
      </c>
      <c r="D103" t="e">
        <f>#REF!</f>
        <v>#REF!</v>
      </c>
      <c r="E103">
        <f>'Auto Calculation'!I103</f>
        <v>-10.625925925925927</v>
      </c>
      <c r="F103" t="e">
        <f>#REF!</f>
        <v>#REF!</v>
      </c>
      <c r="G103" t="e">
        <f>#REF!</f>
        <v>#REF!</v>
      </c>
      <c r="H103">
        <f>'Auto Calculation'!O103</f>
        <v>-10.625925925925927</v>
      </c>
      <c r="I103" t="e">
        <f>#REF!</f>
        <v>#REF!</v>
      </c>
      <c r="J103" t="e">
        <f>#REF!</f>
        <v>#REF!</v>
      </c>
      <c r="K103">
        <f>'Auto Calculation'!P103</f>
        <v>32.4</v>
      </c>
      <c r="L103" t="e">
        <f>#REF!</f>
        <v>#REF!</v>
      </c>
      <c r="M103" t="e">
        <f>#REF!</f>
        <v>#REF!</v>
      </c>
    </row>
    <row r="104" spans="1:13">
      <c r="A104">
        <v>103</v>
      </c>
      <c r="B104">
        <f>'Auto Calculation'!H104</f>
        <v>-0.37407407407407334</v>
      </c>
      <c r="C104" t="e">
        <f>#REF!</f>
        <v>#REF!</v>
      </c>
      <c r="D104" t="e">
        <f>#REF!</f>
        <v>#REF!</v>
      </c>
      <c r="E104">
        <f>'Auto Calculation'!I104</f>
        <v>14.200000000000003</v>
      </c>
      <c r="F104" t="e">
        <f>#REF!</f>
        <v>#REF!</v>
      </c>
      <c r="G104" t="e">
        <f>#REF!</f>
        <v>#REF!</v>
      </c>
      <c r="H104">
        <f>'Auto Calculation'!O104</f>
        <v>14.200000000000003</v>
      </c>
      <c r="I104" t="e">
        <f>#REF!</f>
        <v>#REF!</v>
      </c>
      <c r="J104" t="e">
        <f>#REF!</f>
        <v>#REF!</v>
      </c>
      <c r="K104">
        <f>'Auto Calculation'!P104</f>
        <v>-0.37407407407407334</v>
      </c>
      <c r="L104" t="e">
        <f>#REF!</f>
        <v>#REF!</v>
      </c>
      <c r="M104" t="e">
        <f>#REF!</f>
        <v>#REF!</v>
      </c>
    </row>
    <row r="105" spans="1:13">
      <c r="A105">
        <v>104</v>
      </c>
      <c r="B105">
        <f>'Auto Calculation'!H105</f>
        <v>-1.6666666666666714</v>
      </c>
      <c r="C105" t="e">
        <f>#REF!</f>
        <v>#REF!</v>
      </c>
      <c r="D105" t="e">
        <f>#REF!</f>
        <v>#REF!</v>
      </c>
      <c r="E105">
        <f>'Auto Calculation'!I105</f>
        <v>-17.094444444444449</v>
      </c>
      <c r="F105" t="e">
        <f>#REF!</f>
        <v>#REF!</v>
      </c>
      <c r="G105" t="e">
        <f>#REF!</f>
        <v>#REF!</v>
      </c>
      <c r="H105">
        <f>'Auto Calculation'!O105</f>
        <v>-17.094444444444449</v>
      </c>
      <c r="I105" t="e">
        <f>#REF!</f>
        <v>#REF!</v>
      </c>
      <c r="J105" t="e">
        <f>#REF!</f>
        <v>#REF!</v>
      </c>
      <c r="K105">
        <f>'Auto Calculation'!P105</f>
        <v>-1.6666666666666714</v>
      </c>
      <c r="L105" t="e">
        <f>#REF!</f>
        <v>#REF!</v>
      </c>
      <c r="M105" t="e">
        <f>#REF!</f>
        <v>#REF!</v>
      </c>
    </row>
    <row r="106" spans="1:13">
      <c r="A106">
        <v>105</v>
      </c>
      <c r="B106">
        <f>'Auto Calculation'!H106</f>
        <v>-13.551282051282044</v>
      </c>
      <c r="C106" t="e">
        <f>#REF!</f>
        <v>#REF!</v>
      </c>
      <c r="D106" t="e">
        <f>#REF!</f>
        <v>#REF!</v>
      </c>
      <c r="E106">
        <f>'Auto Calculation'!I106</f>
        <v>-18.433333333333337</v>
      </c>
      <c r="F106" t="e">
        <f>#REF!</f>
        <v>#REF!</v>
      </c>
      <c r="G106" t="e">
        <f>#REF!</f>
        <v>#REF!</v>
      </c>
      <c r="H106">
        <f>'Auto Calculation'!O106</f>
        <v>-18.433333333333337</v>
      </c>
      <c r="I106" t="e">
        <f>#REF!</f>
        <v>#REF!</v>
      </c>
      <c r="J106" t="e">
        <f>#REF!</f>
        <v>#REF!</v>
      </c>
      <c r="K106">
        <f>'Auto Calculation'!P106</f>
        <v>-13.551282051282044</v>
      </c>
      <c r="L106" t="e">
        <f>#REF!</f>
        <v>#REF!</v>
      </c>
      <c r="M106" t="e">
        <f>#REF!</f>
        <v>#REF!</v>
      </c>
    </row>
    <row r="107" spans="1:13">
      <c r="A107">
        <v>106</v>
      </c>
      <c r="B107">
        <f>'Auto Calculation'!H107</f>
        <v>-14.916666666666671</v>
      </c>
      <c r="C107" t="e">
        <f>#REF!</f>
        <v>#REF!</v>
      </c>
      <c r="D107" t="e">
        <f>#REF!</f>
        <v>#REF!</v>
      </c>
      <c r="E107">
        <f>'Auto Calculation'!I107</f>
        <v>-22.560606060606062</v>
      </c>
      <c r="F107" t="e">
        <f>#REF!</f>
        <v>#REF!</v>
      </c>
      <c r="G107" t="e">
        <f>#REF!</f>
        <v>#REF!</v>
      </c>
      <c r="H107">
        <f>'Auto Calculation'!O107</f>
        <v>-22.560606060606062</v>
      </c>
      <c r="I107" t="e">
        <f>#REF!</f>
        <v>#REF!</v>
      </c>
      <c r="J107" t="e">
        <f>#REF!</f>
        <v>#REF!</v>
      </c>
      <c r="K107">
        <f>'Auto Calculation'!P107</f>
        <v>-14.916666666666671</v>
      </c>
      <c r="L107" t="e">
        <f>#REF!</f>
        <v>#REF!</v>
      </c>
      <c r="M107" t="e">
        <f>#REF!</f>
        <v>#REF!</v>
      </c>
    </row>
    <row r="108" spans="1:13">
      <c r="A108">
        <v>107</v>
      </c>
      <c r="B108">
        <f>'Auto Calculation'!H108</f>
        <v>-19.31428571428571</v>
      </c>
      <c r="C108" t="e">
        <f>#REF!</f>
        <v>#REF!</v>
      </c>
      <c r="D108" t="e">
        <f>#REF!</f>
        <v>#REF!</v>
      </c>
      <c r="E108">
        <f>'Auto Calculation'!I108</f>
        <v>-3.37777777777778</v>
      </c>
      <c r="F108" t="e">
        <f>#REF!</f>
        <v>#REF!</v>
      </c>
      <c r="G108" t="e">
        <f>#REF!</f>
        <v>#REF!</v>
      </c>
      <c r="H108">
        <f>'Auto Calculation'!O108</f>
        <v>-3.37777777777778</v>
      </c>
      <c r="I108" t="e">
        <f>#REF!</f>
        <v>#REF!</v>
      </c>
      <c r="J108" t="e">
        <f>#REF!</f>
        <v>#REF!</v>
      </c>
      <c r="K108">
        <f>'Auto Calculation'!P108</f>
        <v>-19.31428571428571</v>
      </c>
      <c r="L108" t="e">
        <f>#REF!</f>
        <v>#REF!</v>
      </c>
      <c r="M108" t="e">
        <f>#REF!</f>
        <v>#REF!</v>
      </c>
    </row>
    <row r="109" spans="1:13">
      <c r="A109">
        <v>108</v>
      </c>
      <c r="B109">
        <f>'Auto Calculation'!H109</f>
        <v>8.4370370370370367</v>
      </c>
      <c r="C109" t="e">
        <f>#REF!</f>
        <v>#REF!</v>
      </c>
      <c r="D109" t="e">
        <f>#REF!</f>
        <v>#REF!</v>
      </c>
      <c r="E109">
        <f>'Auto Calculation'!I109</f>
        <v>-17.966666666666669</v>
      </c>
      <c r="F109" t="e">
        <f>#REF!</f>
        <v>#REF!</v>
      </c>
      <c r="G109" t="e">
        <f>#REF!</f>
        <v>#REF!</v>
      </c>
      <c r="H109">
        <f>'Auto Calculation'!O109</f>
        <v>-17.966666666666669</v>
      </c>
      <c r="I109" t="e">
        <f>#REF!</f>
        <v>#REF!</v>
      </c>
      <c r="J109" t="e">
        <f>#REF!</f>
        <v>#REF!</v>
      </c>
      <c r="K109">
        <f>'Auto Calculation'!P109</f>
        <v>8.4370370370370367</v>
      </c>
      <c r="L109" t="e">
        <f>#REF!</f>
        <v>#REF!</v>
      </c>
      <c r="M109" t="e">
        <f>#REF!</f>
        <v>#REF!</v>
      </c>
    </row>
    <row r="110" spans="1:13">
      <c r="A110">
        <v>109</v>
      </c>
      <c r="B110">
        <f>'Auto Calculation'!H110</f>
        <v>12.033333333333331</v>
      </c>
      <c r="C110" t="e">
        <f>#REF!</f>
        <v>#REF!</v>
      </c>
      <c r="D110" t="e">
        <f>#REF!</f>
        <v>#REF!</v>
      </c>
      <c r="E110">
        <f>'Auto Calculation'!I110</f>
        <v>-2.4000000000000057</v>
      </c>
      <c r="F110" t="e">
        <f>#REF!</f>
        <v>#REF!</v>
      </c>
      <c r="G110" t="e">
        <f>#REF!</f>
        <v>#REF!</v>
      </c>
      <c r="H110">
        <f>'Auto Calculation'!O110</f>
        <v>-2.4000000000000057</v>
      </c>
      <c r="I110" t="e">
        <f>#REF!</f>
        <v>#REF!</v>
      </c>
      <c r="J110" t="e">
        <f>#REF!</f>
        <v>#REF!</v>
      </c>
      <c r="K110">
        <f>'Auto Calculation'!P110</f>
        <v>12.033333333333331</v>
      </c>
      <c r="L110" t="e">
        <f>#REF!</f>
        <v>#REF!</v>
      </c>
      <c r="M110" t="e">
        <f>#REF!</f>
        <v>#REF!</v>
      </c>
    </row>
    <row r="111" spans="1:13">
      <c r="A111">
        <v>110</v>
      </c>
      <c r="B111">
        <f>'Auto Calculation'!H111</f>
        <v>-9.1153846153846132</v>
      </c>
      <c r="C111" t="e">
        <f>#REF!</f>
        <v>#REF!</v>
      </c>
      <c r="D111" t="e">
        <f>#REF!</f>
        <v>#REF!</v>
      </c>
      <c r="E111">
        <f>'Auto Calculation'!I111</f>
        <v>-4.9111111111111114</v>
      </c>
      <c r="F111" t="e">
        <f>#REF!</f>
        <v>#REF!</v>
      </c>
      <c r="G111" t="e">
        <f>#REF!</f>
        <v>#REF!</v>
      </c>
      <c r="H111">
        <f>'Auto Calculation'!O111</f>
        <v>-4.9111111111111114</v>
      </c>
      <c r="I111" t="e">
        <f>#REF!</f>
        <v>#REF!</v>
      </c>
      <c r="J111" t="e">
        <f>#REF!</f>
        <v>#REF!</v>
      </c>
      <c r="K111">
        <f>'Auto Calculation'!P111</f>
        <v>-9.1153846153846132</v>
      </c>
      <c r="L111" t="e">
        <f>#REF!</f>
        <v>#REF!</v>
      </c>
      <c r="M111" t="e">
        <f>#REF!</f>
        <v>#REF!</v>
      </c>
    </row>
    <row r="112" spans="1:13">
      <c r="A112">
        <v>111</v>
      </c>
      <c r="B112">
        <f>'Auto Calculation'!H112</f>
        <v>14.440740740740736</v>
      </c>
      <c r="C112" t="e">
        <f>#REF!</f>
        <v>#REF!</v>
      </c>
      <c r="D112" t="e">
        <f>#REF!</f>
        <v>#REF!</v>
      </c>
      <c r="E112">
        <f>'Auto Calculation'!I112</f>
        <v>20.220512820512823</v>
      </c>
      <c r="F112" t="e">
        <f>#REF!</f>
        <v>#REF!</v>
      </c>
      <c r="G112" t="e">
        <f>#REF!</f>
        <v>#REF!</v>
      </c>
      <c r="H112">
        <f>'Auto Calculation'!O112</f>
        <v>20.220512820512823</v>
      </c>
      <c r="I112" t="e">
        <f>#REF!</f>
        <v>#REF!</v>
      </c>
      <c r="J112" t="e">
        <f>#REF!</f>
        <v>#REF!</v>
      </c>
      <c r="K112">
        <f>'Auto Calculation'!P112</f>
        <v>14.440740740740736</v>
      </c>
      <c r="L112" t="e">
        <f>#REF!</f>
        <v>#REF!</v>
      </c>
      <c r="M112" t="e">
        <f>#REF!</f>
        <v>#REF!</v>
      </c>
    </row>
    <row r="113" spans="1:13">
      <c r="A113">
        <v>112</v>
      </c>
      <c r="B113">
        <f>'Auto Calculation'!H113</f>
        <v>1.8666666666666671</v>
      </c>
      <c r="C113" t="e">
        <f>#REF!</f>
        <v>#REF!</v>
      </c>
      <c r="D113" t="e">
        <f>#REF!</f>
        <v>#REF!</v>
      </c>
      <c r="E113">
        <f>'Auto Calculation'!I113</f>
        <v>-17.935606060606062</v>
      </c>
      <c r="F113" t="e">
        <f>#REF!</f>
        <v>#REF!</v>
      </c>
      <c r="G113" t="e">
        <f>#REF!</f>
        <v>#REF!</v>
      </c>
      <c r="H113">
        <f>'Auto Calculation'!O113</f>
        <v>-17.935606060606062</v>
      </c>
      <c r="I113" t="e">
        <f>#REF!</f>
        <v>#REF!</v>
      </c>
      <c r="J113" t="e">
        <f>#REF!</f>
        <v>#REF!</v>
      </c>
      <c r="K113">
        <f>'Auto Calculation'!P113</f>
        <v>1.8666666666666671</v>
      </c>
      <c r="L113" t="e">
        <f>#REF!</f>
        <v>#REF!</v>
      </c>
      <c r="M113" t="e">
        <f>#REF!</f>
        <v>#REF!</v>
      </c>
    </row>
    <row r="114" spans="1:13">
      <c r="A114">
        <v>113</v>
      </c>
      <c r="B114">
        <f>'Auto Calculation'!H114</f>
        <v>-12.425925925925924</v>
      </c>
      <c r="C114" t="e">
        <f>#REF!</f>
        <v>#REF!</v>
      </c>
      <c r="D114" t="e">
        <f>#REF!</f>
        <v>#REF!</v>
      </c>
      <c r="E114">
        <f>'Auto Calculation'!I114</f>
        <v>-13.186274509803923</v>
      </c>
      <c r="F114" t="e">
        <f>#REF!</f>
        <v>#REF!</v>
      </c>
      <c r="G114" t="e">
        <f>#REF!</f>
        <v>#REF!</v>
      </c>
      <c r="H114">
        <f>'Auto Calculation'!O114</f>
        <v>-13.186274509803923</v>
      </c>
      <c r="I114" t="e">
        <f>#REF!</f>
        <v>#REF!</v>
      </c>
      <c r="J114" t="e">
        <f>#REF!</f>
        <v>#REF!</v>
      </c>
      <c r="K114">
        <f>'Auto Calculation'!P114</f>
        <v>-12.425925925925924</v>
      </c>
      <c r="L114" t="e">
        <f>#REF!</f>
        <v>#REF!</v>
      </c>
      <c r="M114" t="e">
        <f>#REF!</f>
        <v>#REF!</v>
      </c>
    </row>
    <row r="115" spans="1:13">
      <c r="A115">
        <v>114</v>
      </c>
      <c r="B115">
        <f>'Auto Calculation'!H115</f>
        <v>6.3333333333333357</v>
      </c>
      <c r="C115" t="e">
        <f>#REF!</f>
        <v>#REF!</v>
      </c>
      <c r="D115" t="e">
        <f>#REF!</f>
        <v>#REF!</v>
      </c>
      <c r="E115">
        <f>'Auto Calculation'!I115</f>
        <v>-7.44444444444445</v>
      </c>
      <c r="F115" t="e">
        <f>#REF!</f>
        <v>#REF!</v>
      </c>
      <c r="G115" t="e">
        <f>#REF!</f>
        <v>#REF!</v>
      </c>
      <c r="H115">
        <f>'Auto Calculation'!O115</f>
        <v>-7.44444444444445</v>
      </c>
      <c r="I115" t="e">
        <f>#REF!</f>
        <v>#REF!</v>
      </c>
      <c r="J115" t="e">
        <f>#REF!</f>
        <v>#REF!</v>
      </c>
      <c r="K115">
        <f>'Auto Calculation'!P115</f>
        <v>6.3333333333333357</v>
      </c>
      <c r="L115" t="e">
        <f>#REF!</f>
        <v>#REF!</v>
      </c>
      <c r="M115" t="e">
        <f>#REF!</f>
        <v>#REF!</v>
      </c>
    </row>
    <row r="116" spans="1:13">
      <c r="A116">
        <v>115</v>
      </c>
      <c r="B116">
        <f>'Auto Calculation'!H116</f>
        <v>2.1722222222222243</v>
      </c>
      <c r="C116" t="e">
        <f>#REF!</f>
        <v>#REF!</v>
      </c>
      <c r="D116" t="e">
        <f>#REF!</f>
        <v>#REF!</v>
      </c>
      <c r="E116">
        <f>'Auto Calculation'!I116</f>
        <v>3.5</v>
      </c>
      <c r="F116" t="e">
        <f>#REF!</f>
        <v>#REF!</v>
      </c>
      <c r="G116" t="e">
        <f>#REF!</f>
        <v>#REF!</v>
      </c>
      <c r="H116">
        <f>'Auto Calculation'!O116</f>
        <v>3.5</v>
      </c>
      <c r="I116" t="e">
        <f>#REF!</f>
        <v>#REF!</v>
      </c>
      <c r="J116" t="e">
        <f>#REF!</f>
        <v>#REF!</v>
      </c>
      <c r="K116">
        <f>'Auto Calculation'!P116</f>
        <v>2.1722222222222243</v>
      </c>
      <c r="L116" t="e">
        <f>#REF!</f>
        <v>#REF!</v>
      </c>
      <c r="M116" t="e">
        <f>#REF!</f>
        <v>#REF!</v>
      </c>
    </row>
    <row r="117" spans="1:13">
      <c r="A117">
        <v>116</v>
      </c>
      <c r="B117">
        <f>'Auto Calculation'!H117</f>
        <v>-0.91904761904761756</v>
      </c>
      <c r="C117" t="e">
        <f>#REF!</f>
        <v>#REF!</v>
      </c>
      <c r="D117" t="e">
        <f>#REF!</f>
        <v>#REF!</v>
      </c>
      <c r="E117">
        <f>'Auto Calculation'!I117</f>
        <v>21.548148148148144</v>
      </c>
      <c r="F117" t="e">
        <f>#REF!</f>
        <v>#REF!</v>
      </c>
      <c r="G117" t="e">
        <f>#REF!</f>
        <v>#REF!</v>
      </c>
      <c r="H117">
        <f>'Auto Calculation'!O117</f>
        <v>21.548148148148144</v>
      </c>
      <c r="I117" t="e">
        <f>#REF!</f>
        <v>#REF!</v>
      </c>
      <c r="J117" t="e">
        <f>#REF!</f>
        <v>#REF!</v>
      </c>
      <c r="K117">
        <f>'Auto Calculation'!P117</f>
        <v>-0.91904761904761756</v>
      </c>
      <c r="L117" t="e">
        <f>#REF!</f>
        <v>#REF!</v>
      </c>
      <c r="M117" t="e">
        <f>#REF!</f>
        <v>#REF!</v>
      </c>
    </row>
    <row r="118" spans="1:13">
      <c r="A118">
        <v>117</v>
      </c>
      <c r="B118">
        <f>'Auto Calculation'!H118</f>
        <v>0.87037037037036669</v>
      </c>
      <c r="C118" t="e">
        <f>#REF!</f>
        <v>#REF!</v>
      </c>
      <c r="D118" t="e">
        <f>#REF!</f>
        <v>#REF!</v>
      </c>
      <c r="E118">
        <f>'Auto Calculation'!I118</f>
        <v>2.7144522144522227</v>
      </c>
      <c r="F118" t="e">
        <f>#REF!</f>
        <v>#REF!</v>
      </c>
      <c r="G118" t="e">
        <f>#REF!</f>
        <v>#REF!</v>
      </c>
      <c r="H118">
        <f>'Auto Calculation'!O118</f>
        <v>2.7144522144522227</v>
      </c>
      <c r="I118" t="e">
        <f>#REF!</f>
        <v>#REF!</v>
      </c>
      <c r="J118" t="e">
        <f>#REF!</f>
        <v>#REF!</v>
      </c>
      <c r="K118">
        <f>'Auto Calculation'!P118</f>
        <v>0.87037037037036669</v>
      </c>
      <c r="L118" t="e">
        <f>#REF!</f>
        <v>#REF!</v>
      </c>
      <c r="M118" t="e">
        <f>#REF!</f>
        <v>#REF!</v>
      </c>
    </row>
    <row r="119" spans="1:13">
      <c r="A119">
        <v>118</v>
      </c>
      <c r="B119">
        <f>'Auto Calculation'!H119</f>
        <v>-4.4888888888888943</v>
      </c>
      <c r="C119" t="e">
        <f>#REF!</f>
        <v>#REF!</v>
      </c>
      <c r="D119" t="e">
        <f>#REF!</f>
        <v>#REF!</v>
      </c>
      <c r="E119">
        <f>'Auto Calculation'!I119</f>
        <v>1.9037037037036981</v>
      </c>
      <c r="F119" t="e">
        <f>#REF!</f>
        <v>#REF!</v>
      </c>
      <c r="G119" t="e">
        <f>#REF!</f>
        <v>#REF!</v>
      </c>
      <c r="H119">
        <f>'Auto Calculation'!O119</f>
        <v>1.9037037037036981</v>
      </c>
      <c r="I119" t="e">
        <f>#REF!</f>
        <v>#REF!</v>
      </c>
      <c r="J119" t="e">
        <f>#REF!</f>
        <v>#REF!</v>
      </c>
      <c r="K119">
        <f>'Auto Calculation'!P119</f>
        <v>-4.4888888888888943</v>
      </c>
      <c r="L119" t="e">
        <f>#REF!</f>
        <v>#REF!</v>
      </c>
      <c r="M119" t="e">
        <f>#REF!</f>
        <v>#REF!</v>
      </c>
    </row>
    <row r="120" spans="1:13">
      <c r="A120">
        <v>119</v>
      </c>
      <c r="B120">
        <f>'Auto Calculation'!H120</f>
        <v>-19.15826330532213</v>
      </c>
      <c r="C120" t="e">
        <f>#REF!</f>
        <v>#REF!</v>
      </c>
      <c r="D120" t="e">
        <f>#REF!</f>
        <v>#REF!</v>
      </c>
      <c r="E120">
        <f>'Auto Calculation'!I120</f>
        <v>10.56666666666667</v>
      </c>
      <c r="F120" t="e">
        <f>#REF!</f>
        <v>#REF!</v>
      </c>
      <c r="G120" t="e">
        <f>#REF!</f>
        <v>#REF!</v>
      </c>
      <c r="H120">
        <f>'Auto Calculation'!O120</f>
        <v>10.56666666666667</v>
      </c>
      <c r="I120" t="e">
        <f>#REF!</f>
        <v>#REF!</v>
      </c>
      <c r="J120" t="e">
        <f>#REF!</f>
        <v>#REF!</v>
      </c>
      <c r="K120">
        <f>'Auto Calculation'!P120</f>
        <v>-19.15826330532213</v>
      </c>
      <c r="L120" t="e">
        <f>#REF!</f>
        <v>#REF!</v>
      </c>
      <c r="M120" t="e">
        <f>#REF!</f>
        <v>#REF!</v>
      </c>
    </row>
    <row r="121" spans="1:13">
      <c r="A121">
        <v>120</v>
      </c>
      <c r="B121">
        <f>'Auto Calculation'!H121</f>
        <v>3.3888888888888857</v>
      </c>
      <c r="C121" t="e">
        <f>#REF!</f>
        <v>#REF!</v>
      </c>
      <c r="D121" t="e">
        <f>#REF!</f>
        <v>#REF!</v>
      </c>
      <c r="E121">
        <f>'Auto Calculation'!I121</f>
        <v>21.06666666666667</v>
      </c>
      <c r="F121" t="e">
        <f>#REF!</f>
        <v>#REF!</v>
      </c>
      <c r="G121" t="e">
        <f>#REF!</f>
        <v>#REF!</v>
      </c>
      <c r="H121">
        <f>'Auto Calculation'!O121</f>
        <v>21.06666666666667</v>
      </c>
      <c r="I121" t="e">
        <f>#REF!</f>
        <v>#REF!</v>
      </c>
      <c r="J121" t="e">
        <f>#REF!</f>
        <v>#REF!</v>
      </c>
      <c r="K121">
        <f>'Auto Calculation'!P121</f>
        <v>3.3888888888888857</v>
      </c>
      <c r="L121" t="e">
        <f>#REF!</f>
        <v>#REF!</v>
      </c>
      <c r="M121" t="e">
        <f>#REF!</f>
        <v>#REF!</v>
      </c>
    </row>
    <row r="122" spans="1:13">
      <c r="A122">
        <v>121</v>
      </c>
      <c r="B122">
        <f>'Auto Calculation'!H122</f>
        <v>-15.027272727272731</v>
      </c>
      <c r="C122" t="e">
        <f>#REF!</f>
        <v>#REF!</v>
      </c>
      <c r="D122" t="e">
        <f>#REF!</f>
        <v>#REF!</v>
      </c>
      <c r="E122">
        <f>'Auto Calculation'!I122</f>
        <v>-17.785714285714278</v>
      </c>
      <c r="F122" t="e">
        <f>#REF!</f>
        <v>#REF!</v>
      </c>
      <c r="G122" t="e">
        <f>#REF!</f>
        <v>#REF!</v>
      </c>
      <c r="H122">
        <f>'Auto Calculation'!O122</f>
        <v>-17.785714285714278</v>
      </c>
      <c r="I122" t="e">
        <f>#REF!</f>
        <v>#REF!</v>
      </c>
      <c r="J122" t="e">
        <f>#REF!</f>
        <v>#REF!</v>
      </c>
      <c r="K122">
        <f>'Auto Calculation'!P122</f>
        <v>-15.027272727272731</v>
      </c>
      <c r="L122" t="e">
        <f>#REF!</f>
        <v>#REF!</v>
      </c>
      <c r="M122" t="e">
        <f>#REF!</f>
        <v>#REF!</v>
      </c>
    </row>
    <row r="123" spans="1:13">
      <c r="A123">
        <v>122</v>
      </c>
      <c r="B123">
        <f>'Auto Calculation'!H123</f>
        <v>26.61904761904762</v>
      </c>
      <c r="C123" t="e">
        <f>#REF!</f>
        <v>#REF!</v>
      </c>
      <c r="D123" t="e">
        <f>#REF!</f>
        <v>#REF!</v>
      </c>
      <c r="E123">
        <f>'Auto Calculation'!I123</f>
        <v>2.3760683760683747</v>
      </c>
      <c r="F123" t="e">
        <f>#REF!</f>
        <v>#REF!</v>
      </c>
      <c r="G123" t="e">
        <f>#REF!</f>
        <v>#REF!</v>
      </c>
      <c r="H123">
        <f>'Auto Calculation'!O123</f>
        <v>2.3760683760683747</v>
      </c>
      <c r="I123" t="e">
        <f>#REF!</f>
        <v>#REF!</v>
      </c>
      <c r="J123" t="e">
        <f>#REF!</f>
        <v>#REF!</v>
      </c>
      <c r="K123">
        <f>'Auto Calculation'!P123</f>
        <v>26.61904761904762</v>
      </c>
      <c r="L123" t="e">
        <f>#REF!</f>
        <v>#REF!</v>
      </c>
      <c r="M123" t="e">
        <f>#REF!</f>
        <v>#REF!</v>
      </c>
    </row>
    <row r="124" spans="1:13">
      <c r="A124">
        <v>123</v>
      </c>
      <c r="B124">
        <f>'Auto Calculation'!H124</f>
        <v>-12.833333333333329</v>
      </c>
      <c r="C124" t="e">
        <f>#REF!</f>
        <v>#REF!</v>
      </c>
      <c r="D124" t="e">
        <f>#REF!</f>
        <v>#REF!</v>
      </c>
      <c r="E124">
        <f>'Auto Calculation'!I124</f>
        <v>-11.166019166019161</v>
      </c>
      <c r="F124" t="e">
        <f>#REF!</f>
        <v>#REF!</v>
      </c>
      <c r="G124" t="e">
        <f>#REF!</f>
        <v>#REF!</v>
      </c>
      <c r="H124">
        <f>'Auto Calculation'!O124</f>
        <v>-11.166019166019161</v>
      </c>
      <c r="I124" t="e">
        <f>#REF!</f>
        <v>#REF!</v>
      </c>
      <c r="J124" t="e">
        <f>#REF!</f>
        <v>#REF!</v>
      </c>
      <c r="K124">
        <f>'Auto Calculation'!P124</f>
        <v>-12.833333333333329</v>
      </c>
      <c r="L124" t="e">
        <f>#REF!</f>
        <v>#REF!</v>
      </c>
      <c r="M124" t="e">
        <f>#REF!</f>
        <v>#REF!</v>
      </c>
    </row>
    <row r="125" spans="1:13">
      <c r="A125">
        <v>124</v>
      </c>
      <c r="B125">
        <f>'Auto Calculation'!H125</f>
        <v>-17.299999999999997</v>
      </c>
      <c r="C125" t="e">
        <f>#REF!</f>
        <v>#REF!</v>
      </c>
      <c r="D125" t="e">
        <f>#REF!</f>
        <v>#REF!</v>
      </c>
      <c r="E125">
        <f>'Auto Calculation'!I125</f>
        <v>15.200000000000003</v>
      </c>
      <c r="F125" t="e">
        <f>#REF!</f>
        <v>#REF!</v>
      </c>
      <c r="G125" t="e">
        <f>#REF!</f>
        <v>#REF!</v>
      </c>
      <c r="H125">
        <f>'Auto Calculation'!O125</f>
        <v>15.200000000000003</v>
      </c>
      <c r="I125" t="e">
        <f>#REF!</f>
        <v>#REF!</v>
      </c>
      <c r="J125" t="e">
        <f>#REF!</f>
        <v>#REF!</v>
      </c>
      <c r="K125">
        <f>'Auto Calculation'!P125</f>
        <v>-17.299999999999997</v>
      </c>
      <c r="L125" t="e">
        <f>#REF!</f>
        <v>#REF!</v>
      </c>
      <c r="M125" t="e">
        <f>#REF!</f>
        <v>#REF!</v>
      </c>
    </row>
    <row r="126" spans="1:13">
      <c r="A126">
        <v>125</v>
      </c>
      <c r="B126">
        <f>'Auto Calculation'!H126</f>
        <v>2.56666666666667</v>
      </c>
      <c r="C126" t="e">
        <f>#REF!</f>
        <v>#REF!</v>
      </c>
      <c r="D126" t="e">
        <f>#REF!</f>
        <v>#REF!</v>
      </c>
      <c r="E126">
        <f>'Auto Calculation'!I126</f>
        <v>8.2282051282051327</v>
      </c>
      <c r="F126" t="e">
        <f>#REF!</f>
        <v>#REF!</v>
      </c>
      <c r="G126" t="e">
        <f>#REF!</f>
        <v>#REF!</v>
      </c>
      <c r="H126">
        <f>'Auto Calculation'!O126</f>
        <v>8.2282051282051327</v>
      </c>
      <c r="I126" t="e">
        <f>#REF!</f>
        <v>#REF!</v>
      </c>
      <c r="J126" t="e">
        <f>#REF!</f>
        <v>#REF!</v>
      </c>
      <c r="K126">
        <f>'Auto Calculation'!P126</f>
        <v>2.56666666666667</v>
      </c>
      <c r="L126" t="e">
        <f>#REF!</f>
        <v>#REF!</v>
      </c>
      <c r="M126" t="e">
        <f>#REF!</f>
        <v>#REF!</v>
      </c>
    </row>
    <row r="127" spans="1:13">
      <c r="A127">
        <v>126</v>
      </c>
      <c r="B127">
        <f>'Auto Calculation'!H127</f>
        <v>9.56666666666667</v>
      </c>
      <c r="C127" t="e">
        <f>#REF!</f>
        <v>#REF!</v>
      </c>
      <c r="D127" t="e">
        <f>#REF!</f>
        <v>#REF!</v>
      </c>
      <c r="E127">
        <f>'Auto Calculation'!I127</f>
        <v>9.3481481481481481</v>
      </c>
      <c r="F127" t="e">
        <f>#REF!</f>
        <v>#REF!</v>
      </c>
      <c r="G127" t="e">
        <f>#REF!</f>
        <v>#REF!</v>
      </c>
      <c r="H127">
        <f>'Auto Calculation'!O127</f>
        <v>9.3481481481481481</v>
      </c>
      <c r="I127" t="e">
        <f>#REF!</f>
        <v>#REF!</v>
      </c>
      <c r="J127" t="e">
        <f>#REF!</f>
        <v>#REF!</v>
      </c>
      <c r="K127">
        <f>'Auto Calculation'!P127</f>
        <v>9.56666666666667</v>
      </c>
      <c r="L127" t="e">
        <f>#REF!</f>
        <v>#REF!</v>
      </c>
      <c r="M127" t="e">
        <f>#REF!</f>
        <v>#REF!</v>
      </c>
    </row>
    <row r="128" spans="1:13">
      <c r="A128">
        <v>127</v>
      </c>
      <c r="B128">
        <f>'Auto Calculation'!H128</f>
        <v>-5.0000000000000071</v>
      </c>
      <c r="C128" t="e">
        <f>#REF!</f>
        <v>#REF!</v>
      </c>
      <c r="D128" t="e">
        <f>#REF!</f>
        <v>#REF!</v>
      </c>
      <c r="E128">
        <f>'Auto Calculation'!I128</f>
        <v>14.160784313725486</v>
      </c>
      <c r="F128" t="e">
        <f>#REF!</f>
        <v>#REF!</v>
      </c>
      <c r="G128" t="e">
        <f>#REF!</f>
        <v>#REF!</v>
      </c>
      <c r="H128">
        <f>'Auto Calculation'!O128</f>
        <v>14.160784313725486</v>
      </c>
      <c r="I128" t="e">
        <f>#REF!</f>
        <v>#REF!</v>
      </c>
      <c r="J128" t="e">
        <f>#REF!</f>
        <v>#REF!</v>
      </c>
      <c r="K128">
        <f>'Auto Calculation'!P128</f>
        <v>-5.0000000000000071</v>
      </c>
      <c r="L128" t="e">
        <f>#REF!</f>
        <v>#REF!</v>
      </c>
      <c r="M128" t="e">
        <f>#REF!</f>
        <v>#REF!</v>
      </c>
    </row>
    <row r="129" spans="1:13">
      <c r="A129">
        <v>128</v>
      </c>
      <c r="B129">
        <f>'Auto Calculation'!H129</f>
        <v>-3.0820512820512818</v>
      </c>
      <c r="C129" t="e">
        <f>#REF!</f>
        <v>#REF!</v>
      </c>
      <c r="D129" t="e">
        <f>#REF!</f>
        <v>#REF!</v>
      </c>
      <c r="E129">
        <f>'Auto Calculation'!I129</f>
        <v>-20.027777777777779</v>
      </c>
      <c r="F129" t="e">
        <f>#REF!</f>
        <v>#REF!</v>
      </c>
      <c r="G129" t="e">
        <f>#REF!</f>
        <v>#REF!</v>
      </c>
      <c r="H129">
        <f>'Auto Calculation'!O129</f>
        <v>-20.027777777777779</v>
      </c>
      <c r="I129" t="e">
        <f>#REF!</f>
        <v>#REF!</v>
      </c>
      <c r="J129" t="e">
        <f>#REF!</f>
        <v>#REF!</v>
      </c>
      <c r="K129">
        <f>'Auto Calculation'!P129</f>
        <v>-3.0820512820512818</v>
      </c>
      <c r="L129" t="e">
        <f>#REF!</f>
        <v>#REF!</v>
      </c>
      <c r="M129" t="e">
        <f>#REF!</f>
        <v>#REF!</v>
      </c>
    </row>
    <row r="130" spans="1:13">
      <c r="A130">
        <v>129</v>
      </c>
      <c r="B130">
        <f>'Auto Calculation'!H130</f>
        <v>-11.266666666666666</v>
      </c>
      <c r="C130" t="e">
        <f>#REF!</f>
        <v>#REF!</v>
      </c>
      <c r="D130" t="e">
        <f>#REF!</f>
        <v>#REF!</v>
      </c>
      <c r="E130">
        <f>'Auto Calculation'!I130</f>
        <v>20.129629629629626</v>
      </c>
      <c r="F130" t="e">
        <f>#REF!</f>
        <v>#REF!</v>
      </c>
      <c r="G130" t="e">
        <f>#REF!</f>
        <v>#REF!</v>
      </c>
      <c r="H130">
        <f>'Auto Calculation'!O130</f>
        <v>20.129629629629626</v>
      </c>
      <c r="I130" t="e">
        <f>#REF!</f>
        <v>#REF!</v>
      </c>
      <c r="J130" t="e">
        <f>#REF!</f>
        <v>#REF!</v>
      </c>
      <c r="K130">
        <f>'Auto Calculation'!P130</f>
        <v>-11.266666666666666</v>
      </c>
      <c r="L130" t="e">
        <f>#REF!</f>
        <v>#REF!</v>
      </c>
      <c r="M130" t="e">
        <f>#REF!</f>
        <v>#REF!</v>
      </c>
    </row>
    <row r="131" spans="1:13">
      <c r="A131">
        <v>130</v>
      </c>
      <c r="B131">
        <f>'Auto Calculation'!H131</f>
        <v>3.542592592592591</v>
      </c>
      <c r="C131" t="e">
        <f>#REF!</f>
        <v>#REF!</v>
      </c>
      <c r="D131" t="e">
        <f>#REF!</f>
        <v>#REF!</v>
      </c>
      <c r="E131">
        <f>'Auto Calculation'!I131</f>
        <v>20.747619047619047</v>
      </c>
      <c r="F131" t="e">
        <f>#REF!</f>
        <v>#REF!</v>
      </c>
      <c r="G131" t="e">
        <f>#REF!</f>
        <v>#REF!</v>
      </c>
      <c r="H131">
        <f>'Auto Calculation'!O131</f>
        <v>20.747619047619047</v>
      </c>
      <c r="I131" t="e">
        <f>#REF!</f>
        <v>#REF!</v>
      </c>
      <c r="J131" t="e">
        <f>#REF!</f>
        <v>#REF!</v>
      </c>
      <c r="K131">
        <f>'Auto Calculation'!P131</f>
        <v>3.542592592592591</v>
      </c>
      <c r="L131" t="e">
        <f>#REF!</f>
        <v>#REF!</v>
      </c>
      <c r="M131" t="e">
        <f>#REF!</f>
        <v>#REF!</v>
      </c>
    </row>
    <row r="132" spans="1:13">
      <c r="A132">
        <v>131</v>
      </c>
      <c r="B132">
        <f>'Auto Calculation'!H132</f>
        <v>-3.7333333333333343</v>
      </c>
      <c r="C132" t="e">
        <f>#REF!</f>
        <v>#REF!</v>
      </c>
      <c r="D132" t="e">
        <f>#REF!</f>
        <v>#REF!</v>
      </c>
      <c r="E132">
        <f>'Auto Calculation'!I132</f>
        <v>-20.925505050505052</v>
      </c>
      <c r="F132" t="e">
        <f>#REF!</f>
        <v>#REF!</v>
      </c>
      <c r="G132" t="e">
        <f>#REF!</f>
        <v>#REF!</v>
      </c>
      <c r="H132">
        <f>'Auto Calculation'!O132</f>
        <v>-20.925505050505052</v>
      </c>
      <c r="I132" t="e">
        <f>#REF!</f>
        <v>#REF!</v>
      </c>
      <c r="J132" t="e">
        <f>#REF!</f>
        <v>#REF!</v>
      </c>
      <c r="K132">
        <f>'Auto Calculation'!P132</f>
        <v>-3.7333333333333343</v>
      </c>
      <c r="L132" t="e">
        <f>#REF!</f>
        <v>#REF!</v>
      </c>
      <c r="M132" t="e">
        <f>#REF!</f>
        <v>#REF!</v>
      </c>
    </row>
    <row r="133" spans="1:13">
      <c r="A133">
        <v>132</v>
      </c>
      <c r="B133">
        <f>'Auto Calculation'!H133</f>
        <v>-22</v>
      </c>
      <c r="C133" t="e">
        <f>#REF!</f>
        <v>#REF!</v>
      </c>
      <c r="D133" t="e">
        <f>#REF!</f>
        <v>#REF!</v>
      </c>
      <c r="E133">
        <f>'Auto Calculation'!I133</f>
        <v>2.4809523809523739</v>
      </c>
      <c r="F133" t="e">
        <f>#REF!</f>
        <v>#REF!</v>
      </c>
      <c r="G133" t="e">
        <f>#REF!</f>
        <v>#REF!</v>
      </c>
      <c r="H133">
        <f>'Auto Calculation'!O133</f>
        <v>2.4809523809523739</v>
      </c>
      <c r="I133" t="e">
        <f>#REF!</f>
        <v>#REF!</v>
      </c>
      <c r="J133" t="e">
        <f>#REF!</f>
        <v>#REF!</v>
      </c>
      <c r="K133">
        <f>'Auto Calculation'!P133</f>
        <v>-22</v>
      </c>
      <c r="L133" t="e">
        <f>#REF!</f>
        <v>#REF!</v>
      </c>
      <c r="M133" t="e">
        <f>#REF!</f>
        <v>#REF!</v>
      </c>
    </row>
    <row r="134" spans="1:13">
      <c r="A134">
        <v>133</v>
      </c>
      <c r="B134">
        <f>'Auto Calculation'!H134</f>
        <v>-5.1196078431372527</v>
      </c>
      <c r="C134" t="e">
        <f>#REF!</f>
        <v>#REF!</v>
      </c>
      <c r="D134" t="e">
        <f>#REF!</f>
        <v>#REF!</v>
      </c>
      <c r="E134">
        <f>'Auto Calculation'!I134</f>
        <v>-13.214285714285708</v>
      </c>
      <c r="F134" t="e">
        <f>#REF!</f>
        <v>#REF!</v>
      </c>
      <c r="G134" t="e">
        <f>#REF!</f>
        <v>#REF!</v>
      </c>
      <c r="H134">
        <f>'Auto Calculation'!O134</f>
        <v>-13.214285714285708</v>
      </c>
      <c r="I134" t="e">
        <f>#REF!</f>
        <v>#REF!</v>
      </c>
      <c r="J134" t="e">
        <f>#REF!</f>
        <v>#REF!</v>
      </c>
      <c r="K134">
        <f>'Auto Calculation'!P134</f>
        <v>-5.1196078431372527</v>
      </c>
      <c r="L134" t="e">
        <f>#REF!</f>
        <v>#REF!</v>
      </c>
      <c r="M134" t="e">
        <f>#REF!</f>
        <v>#REF!</v>
      </c>
    </row>
    <row r="135" spans="1:13">
      <c r="A135">
        <v>134</v>
      </c>
      <c r="B135">
        <f>'Auto Calculation'!H135</f>
        <v>18.388888888888886</v>
      </c>
      <c r="C135" t="e">
        <f>#REF!</f>
        <v>#REF!</v>
      </c>
      <c r="D135" t="e">
        <f>#REF!</f>
        <v>#REF!</v>
      </c>
      <c r="E135">
        <f>'Auto Calculation'!I135</f>
        <v>-2.5</v>
      </c>
      <c r="F135" t="e">
        <f>#REF!</f>
        <v>#REF!</v>
      </c>
      <c r="G135" t="e">
        <f>#REF!</f>
        <v>#REF!</v>
      </c>
      <c r="H135">
        <f>'Auto Calculation'!O135</f>
        <v>-2.5</v>
      </c>
      <c r="I135" t="e">
        <f>#REF!</f>
        <v>#REF!</v>
      </c>
      <c r="J135" t="e">
        <f>#REF!</f>
        <v>#REF!</v>
      </c>
      <c r="K135">
        <f>'Auto Calculation'!P135</f>
        <v>18.388888888888886</v>
      </c>
      <c r="L135" t="e">
        <f>#REF!</f>
        <v>#REF!</v>
      </c>
      <c r="M135" t="e">
        <f>#REF!</f>
        <v>#REF!</v>
      </c>
    </row>
    <row r="136" spans="1:13">
      <c r="A136">
        <v>135</v>
      </c>
      <c r="B136">
        <f>'Auto Calculation'!H136</f>
        <v>-11.900000000000006</v>
      </c>
      <c r="C136" t="e">
        <f>#REF!</f>
        <v>#REF!</v>
      </c>
      <c r="D136" t="e">
        <f>#REF!</f>
        <v>#REF!</v>
      </c>
      <c r="E136">
        <f>'Auto Calculation'!I136</f>
        <v>31.501994301994301</v>
      </c>
      <c r="F136" t="e">
        <f>#REF!</f>
        <v>#REF!</v>
      </c>
      <c r="G136" t="e">
        <f>#REF!</f>
        <v>#REF!</v>
      </c>
      <c r="H136">
        <f>'Auto Calculation'!O136</f>
        <v>31.501994301994301</v>
      </c>
      <c r="I136" t="e">
        <f>#REF!</f>
        <v>#REF!</v>
      </c>
      <c r="J136" t="e">
        <f>#REF!</f>
        <v>#REF!</v>
      </c>
      <c r="K136">
        <f>'Auto Calculation'!P136</f>
        <v>-11.900000000000006</v>
      </c>
      <c r="L136" t="e">
        <f>#REF!</f>
        <v>#REF!</v>
      </c>
      <c r="M136" t="e">
        <f>#REF!</f>
        <v>#REF!</v>
      </c>
    </row>
    <row r="137" spans="1:13">
      <c r="A137">
        <v>136</v>
      </c>
      <c r="B137">
        <f>'Auto Calculation'!H137</f>
        <v>21.270370370370372</v>
      </c>
      <c r="C137" t="e">
        <f>#REF!</f>
        <v>#REF!</v>
      </c>
      <c r="D137" t="e">
        <f>#REF!</f>
        <v>#REF!</v>
      </c>
      <c r="E137">
        <f>'Auto Calculation'!I137</f>
        <v>-21.638888888888893</v>
      </c>
      <c r="F137" t="e">
        <f>#REF!</f>
        <v>#REF!</v>
      </c>
      <c r="G137" t="e">
        <f>#REF!</f>
        <v>#REF!</v>
      </c>
      <c r="H137">
        <f>'Auto Calculation'!O137</f>
        <v>-21.638888888888893</v>
      </c>
      <c r="I137" t="e">
        <f>#REF!</f>
        <v>#REF!</v>
      </c>
      <c r="J137" t="e">
        <f>#REF!</f>
        <v>#REF!</v>
      </c>
      <c r="K137">
        <f>'Auto Calculation'!P137</f>
        <v>21.270370370370372</v>
      </c>
      <c r="L137" t="e">
        <f>#REF!</f>
        <v>#REF!</v>
      </c>
      <c r="M137" t="e">
        <f>#REF!</f>
        <v>#REF!</v>
      </c>
    </row>
    <row r="138" spans="1:13">
      <c r="A138">
        <v>137</v>
      </c>
      <c r="B138">
        <f>'Auto Calculation'!H138</f>
        <v>-1.1333333333333329</v>
      </c>
      <c r="C138" t="e">
        <f>#REF!</f>
        <v>#REF!</v>
      </c>
      <c r="D138" t="e">
        <f>#REF!</f>
        <v>#REF!</v>
      </c>
      <c r="E138">
        <f>'Auto Calculation'!I138</f>
        <v>8.9333333333333371</v>
      </c>
      <c r="F138" t="e">
        <f>#REF!</f>
        <v>#REF!</v>
      </c>
      <c r="G138" t="e">
        <f>#REF!</f>
        <v>#REF!</v>
      </c>
      <c r="H138">
        <f>'Auto Calculation'!O138</f>
        <v>8.9333333333333371</v>
      </c>
      <c r="I138" t="e">
        <f>#REF!</f>
        <v>#REF!</v>
      </c>
      <c r="J138" t="e">
        <f>#REF!</f>
        <v>#REF!</v>
      </c>
      <c r="K138">
        <f>'Auto Calculation'!P138</f>
        <v>-1.1333333333333329</v>
      </c>
      <c r="L138" t="e">
        <f>#REF!</f>
        <v>#REF!</v>
      </c>
      <c r="M138" t="e">
        <f>#REF!</f>
        <v>#REF!</v>
      </c>
    </row>
    <row r="139" spans="1:13">
      <c r="A139">
        <v>138</v>
      </c>
      <c r="B139">
        <f>'Auto Calculation'!H139</f>
        <v>-1.2999999999999972</v>
      </c>
      <c r="C139" t="e">
        <f>#REF!</f>
        <v>#REF!</v>
      </c>
      <c r="D139" t="e">
        <f>#REF!</f>
        <v>#REF!</v>
      </c>
      <c r="E139">
        <f>'Auto Calculation'!I139</f>
        <v>-1.0962962962962948</v>
      </c>
      <c r="F139" t="e">
        <f>#REF!</f>
        <v>#REF!</v>
      </c>
      <c r="G139" t="e">
        <f>#REF!</f>
        <v>#REF!</v>
      </c>
      <c r="H139">
        <f>'Auto Calculation'!O139</f>
        <v>-1.0962962962962948</v>
      </c>
      <c r="I139" t="e">
        <f>#REF!</f>
        <v>#REF!</v>
      </c>
      <c r="J139" t="e">
        <f>#REF!</f>
        <v>#REF!</v>
      </c>
      <c r="K139">
        <f>'Auto Calculation'!P139</f>
        <v>-1.2999999999999972</v>
      </c>
      <c r="L139" t="e">
        <f>#REF!</f>
        <v>#REF!</v>
      </c>
      <c r="M139" t="e">
        <f>#REF!</f>
        <v>#REF!</v>
      </c>
    </row>
    <row r="140" spans="1:13">
      <c r="A140">
        <v>139</v>
      </c>
      <c r="B140">
        <f>'Auto Calculation'!H140</f>
        <v>-8.961080586080584</v>
      </c>
      <c r="C140" t="e">
        <f>#REF!</f>
        <v>#REF!</v>
      </c>
      <c r="D140" t="e">
        <f>#REF!</f>
        <v>#REF!</v>
      </c>
      <c r="E140">
        <f>'Auto Calculation'!I140</f>
        <v>9.5846153846153896</v>
      </c>
      <c r="F140" t="e">
        <f>#REF!</f>
        <v>#REF!</v>
      </c>
      <c r="G140" t="e">
        <f>#REF!</f>
        <v>#REF!</v>
      </c>
      <c r="H140">
        <f>'Auto Calculation'!O140</f>
        <v>9.5846153846153896</v>
      </c>
      <c r="I140" t="e">
        <f>#REF!</f>
        <v>#REF!</v>
      </c>
      <c r="J140" t="e">
        <f>#REF!</f>
        <v>#REF!</v>
      </c>
      <c r="K140">
        <f>'Auto Calculation'!P140</f>
        <v>-8.961080586080584</v>
      </c>
      <c r="L140" t="e">
        <f>#REF!</f>
        <v>#REF!</v>
      </c>
      <c r="M140" t="e">
        <f>#REF!</f>
        <v>#REF!</v>
      </c>
    </row>
    <row r="141" spans="1:13">
      <c r="A141">
        <v>140</v>
      </c>
      <c r="B141">
        <f>'Auto Calculation'!H141</f>
        <v>-13.277777777777779</v>
      </c>
      <c r="C141" t="e">
        <f>#REF!</f>
        <v>#REF!</v>
      </c>
      <c r="D141" t="e">
        <f>#REF!</f>
        <v>#REF!</v>
      </c>
      <c r="E141">
        <f>'Auto Calculation'!I141</f>
        <v>-1.1611111111111114</v>
      </c>
      <c r="F141" t="e">
        <f>#REF!</f>
        <v>#REF!</v>
      </c>
      <c r="G141" t="e">
        <f>#REF!</f>
        <v>#REF!</v>
      </c>
      <c r="H141">
        <f>'Auto Calculation'!O141</f>
        <v>-1.1611111111111114</v>
      </c>
      <c r="I141" t="e">
        <f>#REF!</f>
        <v>#REF!</v>
      </c>
      <c r="J141" t="e">
        <f>#REF!</f>
        <v>#REF!</v>
      </c>
      <c r="K141">
        <f>'Auto Calculation'!P141</f>
        <v>-13.277777777777779</v>
      </c>
      <c r="L141" t="e">
        <f>#REF!</f>
        <v>#REF!</v>
      </c>
      <c r="M141" t="e">
        <f>#REF!</f>
        <v>#REF!</v>
      </c>
    </row>
    <row r="142" spans="1:13">
      <c r="A142">
        <v>141</v>
      </c>
      <c r="B142">
        <f>'Auto Calculation'!H142</f>
        <v>-2.393939393939398</v>
      </c>
      <c r="C142" t="e">
        <f>#REF!</f>
        <v>#REF!</v>
      </c>
      <c r="D142" t="e">
        <f>#REF!</f>
        <v>#REF!</v>
      </c>
      <c r="E142">
        <f>'Auto Calculation'!I142</f>
        <v>-15.852380952380948</v>
      </c>
      <c r="F142" t="e">
        <f>#REF!</f>
        <v>#REF!</v>
      </c>
      <c r="G142" t="e">
        <f>#REF!</f>
        <v>#REF!</v>
      </c>
      <c r="H142">
        <f>'Auto Calculation'!O142</f>
        <v>-15.852380952380948</v>
      </c>
      <c r="I142" t="e">
        <f>#REF!</f>
        <v>#REF!</v>
      </c>
      <c r="J142" t="e">
        <f>#REF!</f>
        <v>#REF!</v>
      </c>
      <c r="K142">
        <f>'Auto Calculation'!P142</f>
        <v>-2.393939393939398</v>
      </c>
      <c r="L142" t="e">
        <f>#REF!</f>
        <v>#REF!</v>
      </c>
      <c r="M142" t="e">
        <f>#REF!</f>
        <v>#REF!</v>
      </c>
    </row>
    <row r="143" spans="1:13">
      <c r="A143">
        <v>142</v>
      </c>
      <c r="B143">
        <f>'Auto Calculation'!H143</f>
        <v>-11.079487179487188</v>
      </c>
      <c r="C143" t="e">
        <f>#REF!</f>
        <v>#REF!</v>
      </c>
      <c r="D143" t="e">
        <f>#REF!</f>
        <v>#REF!</v>
      </c>
      <c r="E143">
        <f>'Auto Calculation'!I143</f>
        <v>5.2999999999999972</v>
      </c>
      <c r="F143" t="e">
        <f>#REF!</f>
        <v>#REF!</v>
      </c>
      <c r="G143" t="e">
        <f>#REF!</f>
        <v>#REF!</v>
      </c>
      <c r="H143">
        <f>'Auto Calculation'!O143</f>
        <v>5.2999999999999972</v>
      </c>
      <c r="I143" t="e">
        <f>#REF!</f>
        <v>#REF!</v>
      </c>
      <c r="J143" t="e">
        <f>#REF!</f>
        <v>#REF!</v>
      </c>
      <c r="K143">
        <f>'Auto Calculation'!P143</f>
        <v>-11.079487179487188</v>
      </c>
      <c r="L143" t="e">
        <f>#REF!</f>
        <v>#REF!</v>
      </c>
      <c r="M143" t="e">
        <f>#REF!</f>
        <v>#REF!</v>
      </c>
    </row>
    <row r="144" spans="1:13">
      <c r="A144">
        <v>143</v>
      </c>
      <c r="B144">
        <f>'Auto Calculation'!H144</f>
        <v>-14.179487179487182</v>
      </c>
      <c r="C144" t="e">
        <f>#REF!</f>
        <v>#REF!</v>
      </c>
      <c r="D144" t="e">
        <f>#REF!</f>
        <v>#REF!</v>
      </c>
      <c r="E144">
        <f>'Auto Calculation'!I144</f>
        <v>-16.388888888888886</v>
      </c>
      <c r="F144" t="e">
        <f>#REF!</f>
        <v>#REF!</v>
      </c>
      <c r="G144" t="e">
        <f>#REF!</f>
        <v>#REF!</v>
      </c>
      <c r="H144">
        <f>'Auto Calculation'!O144</f>
        <v>-16.388888888888886</v>
      </c>
      <c r="I144" t="e">
        <f>#REF!</f>
        <v>#REF!</v>
      </c>
      <c r="J144" t="e">
        <f>#REF!</f>
        <v>#REF!</v>
      </c>
      <c r="K144">
        <f>'Auto Calculation'!P144</f>
        <v>-14.179487179487182</v>
      </c>
      <c r="L144" t="e">
        <f>#REF!</f>
        <v>#REF!</v>
      </c>
      <c r="M144" t="e">
        <f>#REF!</f>
        <v>#REF!</v>
      </c>
    </row>
    <row r="145" spans="1:13">
      <c r="A145">
        <v>144</v>
      </c>
      <c r="B145">
        <f>'Auto Calculation'!H145</f>
        <v>9.3205128205128176</v>
      </c>
      <c r="C145" t="e">
        <f>#REF!</f>
        <v>#REF!</v>
      </c>
      <c r="D145" t="e">
        <f>#REF!</f>
        <v>#REF!</v>
      </c>
      <c r="E145">
        <f>'Auto Calculation'!I145</f>
        <v>25.400000000000006</v>
      </c>
      <c r="F145" t="e">
        <f>#REF!</f>
        <v>#REF!</v>
      </c>
      <c r="G145" t="e">
        <f>#REF!</f>
        <v>#REF!</v>
      </c>
      <c r="H145">
        <f>'Auto Calculation'!O145</f>
        <v>25.400000000000006</v>
      </c>
      <c r="I145" t="e">
        <f>#REF!</f>
        <v>#REF!</v>
      </c>
      <c r="J145" t="e">
        <f>#REF!</f>
        <v>#REF!</v>
      </c>
      <c r="K145">
        <f>'Auto Calculation'!P145</f>
        <v>9.3205128205128176</v>
      </c>
      <c r="L145" t="e">
        <f>#REF!</f>
        <v>#REF!</v>
      </c>
      <c r="M145" t="e">
        <f>#REF!</f>
        <v>#REF!</v>
      </c>
    </row>
    <row r="146" spans="1:13">
      <c r="A146">
        <v>145</v>
      </c>
      <c r="B146">
        <f>'Auto Calculation'!H146</f>
        <v>-4.7486772486772466</v>
      </c>
      <c r="C146" t="e">
        <f>#REF!</f>
        <v>#REF!</v>
      </c>
      <c r="D146" t="e">
        <f>#REF!</f>
        <v>#REF!</v>
      </c>
      <c r="E146">
        <f>'Auto Calculation'!I146</f>
        <v>-18.199999999999996</v>
      </c>
      <c r="F146" t="e">
        <f>#REF!</f>
        <v>#REF!</v>
      </c>
      <c r="G146" t="e">
        <f>#REF!</f>
        <v>#REF!</v>
      </c>
      <c r="H146">
        <f>'Auto Calculation'!O146</f>
        <v>-18.199999999999996</v>
      </c>
      <c r="I146" t="e">
        <f>#REF!</f>
        <v>#REF!</v>
      </c>
      <c r="J146" t="e">
        <f>#REF!</f>
        <v>#REF!</v>
      </c>
      <c r="K146">
        <f>'Auto Calculation'!P146</f>
        <v>-4.7486772486772466</v>
      </c>
      <c r="L146" t="e">
        <f>#REF!</f>
        <v>#REF!</v>
      </c>
      <c r="M146" t="e">
        <f>#REF!</f>
        <v>#REF!</v>
      </c>
    </row>
    <row r="147" spans="1:13">
      <c r="A147">
        <v>146</v>
      </c>
      <c r="B147">
        <f>'Auto Calculation'!H147</f>
        <v>7.4727272727272691</v>
      </c>
      <c r="C147" t="e">
        <f>#REF!</f>
        <v>#REF!</v>
      </c>
      <c r="D147" t="e">
        <f>#REF!</f>
        <v>#REF!</v>
      </c>
      <c r="E147">
        <f>'Auto Calculation'!I147</f>
        <v>-1.3392156862745139</v>
      </c>
      <c r="F147" t="e">
        <f>#REF!</f>
        <v>#REF!</v>
      </c>
      <c r="G147" t="e">
        <f>#REF!</f>
        <v>#REF!</v>
      </c>
      <c r="H147">
        <f>'Auto Calculation'!O147</f>
        <v>-1.3392156862745139</v>
      </c>
      <c r="I147" t="e">
        <f>#REF!</f>
        <v>#REF!</v>
      </c>
      <c r="J147" t="e">
        <f>#REF!</f>
        <v>#REF!</v>
      </c>
      <c r="K147">
        <f>'Auto Calculation'!P147</f>
        <v>7.4727272727272691</v>
      </c>
      <c r="L147" t="e">
        <f>#REF!</f>
        <v>#REF!</v>
      </c>
      <c r="M147" t="e">
        <f>#REF!</f>
        <v>#REF!</v>
      </c>
    </row>
    <row r="148" spans="1:13">
      <c r="A148">
        <v>147</v>
      </c>
      <c r="B148">
        <f>'Auto Calculation'!H148</f>
        <v>31.699999999999996</v>
      </c>
      <c r="C148" t="e">
        <f>#REF!</f>
        <v>#REF!</v>
      </c>
      <c r="D148" t="e">
        <f>#REF!</f>
        <v>#REF!</v>
      </c>
      <c r="E148">
        <f>'Auto Calculation'!I148</f>
        <v>17.166666666666664</v>
      </c>
      <c r="F148" t="e">
        <f>#REF!</f>
        <v>#REF!</v>
      </c>
      <c r="G148" t="e">
        <f>#REF!</f>
        <v>#REF!</v>
      </c>
      <c r="H148">
        <f>'Auto Calculation'!O148</f>
        <v>17.166666666666664</v>
      </c>
      <c r="I148" t="e">
        <f>#REF!</f>
        <v>#REF!</v>
      </c>
      <c r="J148" t="e">
        <f>#REF!</f>
        <v>#REF!</v>
      </c>
      <c r="K148">
        <f>'Auto Calculation'!P148</f>
        <v>31.699999999999996</v>
      </c>
      <c r="L148" t="e">
        <f>#REF!</f>
        <v>#REF!</v>
      </c>
      <c r="M148" t="e">
        <f>#REF!</f>
        <v>#REF!</v>
      </c>
    </row>
    <row r="149" spans="1:13">
      <c r="A149">
        <v>148</v>
      </c>
      <c r="B149">
        <f>'Auto Calculation'!H149</f>
        <v>-2.1111111111111143</v>
      </c>
      <c r="C149" t="e">
        <f>#REF!</f>
        <v>#REF!</v>
      </c>
      <c r="D149" t="e">
        <f>#REF!</f>
        <v>#REF!</v>
      </c>
      <c r="E149">
        <f>'Auto Calculation'!I149</f>
        <v>10.981481481481481</v>
      </c>
      <c r="F149" t="e">
        <f>#REF!</f>
        <v>#REF!</v>
      </c>
      <c r="G149" t="e">
        <f>#REF!</f>
        <v>#REF!</v>
      </c>
      <c r="H149">
        <f>'Auto Calculation'!O149</f>
        <v>10.981481481481481</v>
      </c>
      <c r="I149" t="e">
        <f>#REF!</f>
        <v>#REF!</v>
      </c>
      <c r="J149" t="e">
        <f>#REF!</f>
        <v>#REF!</v>
      </c>
      <c r="K149">
        <f>'Auto Calculation'!P149</f>
        <v>-2.1111111111111143</v>
      </c>
      <c r="L149" t="e">
        <f>#REF!</f>
        <v>#REF!</v>
      </c>
      <c r="M149" t="e">
        <f>#REF!</f>
        <v>#REF!</v>
      </c>
    </row>
    <row r="150" spans="1:13">
      <c r="A150">
        <v>149</v>
      </c>
      <c r="B150">
        <f>'Auto Calculation'!H150</f>
        <v>-18.225925925925921</v>
      </c>
      <c r="C150" t="e">
        <f>#REF!</f>
        <v>#REF!</v>
      </c>
      <c r="D150" t="e">
        <f>#REF!</f>
        <v>#REF!</v>
      </c>
      <c r="E150">
        <f>'Auto Calculation'!I150</f>
        <v>23.533333333333331</v>
      </c>
      <c r="F150" t="e">
        <f>#REF!</f>
        <v>#REF!</v>
      </c>
      <c r="G150" t="e">
        <f>#REF!</f>
        <v>#REF!</v>
      </c>
      <c r="H150">
        <f>'Auto Calculation'!O150</f>
        <v>23.533333333333331</v>
      </c>
      <c r="I150" t="e">
        <f>#REF!</f>
        <v>#REF!</v>
      </c>
      <c r="J150" t="e">
        <f>#REF!</f>
        <v>#REF!</v>
      </c>
      <c r="K150">
        <f>'Auto Calculation'!P150</f>
        <v>-18.225925925925921</v>
      </c>
      <c r="L150" t="e">
        <f>#REF!</f>
        <v>#REF!</v>
      </c>
      <c r="M150" t="e">
        <f>#REF!</f>
        <v>#REF!</v>
      </c>
    </row>
    <row r="151" spans="1:13">
      <c r="A151">
        <v>150</v>
      </c>
      <c r="B151">
        <f>'Auto Calculation'!H151</f>
        <v>-16.49183006535948</v>
      </c>
      <c r="C151" t="e">
        <f>#REF!</f>
        <v>#REF!</v>
      </c>
      <c r="D151" t="e">
        <f>#REF!</f>
        <v>#REF!</v>
      </c>
      <c r="E151">
        <f>'Auto Calculation'!I151</f>
        <v>1.3888888888888857</v>
      </c>
      <c r="F151" t="e">
        <f>#REF!</f>
        <v>#REF!</v>
      </c>
      <c r="G151" t="e">
        <f>#REF!</f>
        <v>#REF!</v>
      </c>
      <c r="H151">
        <f>'Auto Calculation'!O151</f>
        <v>1.3888888888888857</v>
      </c>
      <c r="I151" t="e">
        <f>#REF!</f>
        <v>#REF!</v>
      </c>
      <c r="J151" t="e">
        <f>#REF!</f>
        <v>#REF!</v>
      </c>
      <c r="K151">
        <f>'Auto Calculation'!P151</f>
        <v>-16.49183006535948</v>
      </c>
      <c r="L151" t="e">
        <f>#REF!</f>
        <v>#REF!</v>
      </c>
      <c r="M151" t="e">
        <f>#REF!</f>
        <v>#REF!</v>
      </c>
    </row>
  </sheetData>
  <sheetProtection algorithmName="SHA-512" hashValue="8KyMaSGtgma3JtA5cLirSrDFgz7MM45CcVQE4vsSDCxAk2+P6c0vGn38H0syMf11NG7GrOTGnlpaX3hptyJXcw==" saltValue="ntCVzFb85+arD/HGjDNnR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101"/>
  <sheetViews>
    <sheetView zoomScale="85" zoomScaleNormal="85" workbookViewId="0">
      <pane ySplit="1" topLeftCell="A2" activePane="bottomLeft" state="frozen"/>
      <selection pane="bottomLeft" activeCell="X56" sqref="X56"/>
    </sheetView>
  </sheetViews>
  <sheetFormatPr defaultRowHeight="15"/>
  <cols>
    <col min="1" max="1" width="10.42578125" customWidth="1"/>
    <col min="2" max="2" width="10.42578125" style="56" customWidth="1"/>
    <col min="3" max="4" width="12.7109375" bestFit="1" customWidth="1"/>
    <col min="5" max="5" width="13.85546875" bestFit="1" customWidth="1"/>
    <col min="9" max="9" width="10.85546875" customWidth="1"/>
    <col min="10" max="10" width="12.42578125" customWidth="1"/>
    <col min="11" max="11" width="11.140625" customWidth="1"/>
    <col min="12" max="12" width="10.85546875" customWidth="1"/>
    <col min="13" max="13" width="12.42578125" customWidth="1"/>
    <col min="14" max="14" width="11.140625" customWidth="1"/>
    <col min="15" max="15" width="11.140625" style="55" customWidth="1"/>
  </cols>
  <sheetData>
    <row r="1" spans="1:15">
      <c r="A1" t="s">
        <v>15</v>
      </c>
      <c r="B1" s="56" t="s">
        <v>66</v>
      </c>
      <c r="C1" t="s">
        <v>16</v>
      </c>
      <c r="D1" t="s">
        <v>19</v>
      </c>
      <c r="E1" t="s">
        <v>20</v>
      </c>
      <c r="F1" s="22" t="s">
        <v>17</v>
      </c>
      <c r="G1" s="22" t="s">
        <v>10</v>
      </c>
      <c r="H1" s="22" t="s">
        <v>11</v>
      </c>
      <c r="I1" s="22" t="s">
        <v>54</v>
      </c>
      <c r="J1" s="22" t="s">
        <v>55</v>
      </c>
      <c r="K1" s="22" t="s">
        <v>35</v>
      </c>
      <c r="L1" s="22" t="s">
        <v>56</v>
      </c>
      <c r="M1" s="22" t="s">
        <v>57</v>
      </c>
      <c r="N1" s="23" t="s">
        <v>36</v>
      </c>
      <c r="O1" s="57" t="s">
        <v>65</v>
      </c>
    </row>
    <row r="2" spans="1:15">
      <c r="A2">
        <f>'Match Score and Team Input'!Q2</f>
        <v>45</v>
      </c>
      <c r="B2" s="56">
        <f>SUM(output[[#This Row],[OPR]],output[[#This Row],[DPR]])</f>
        <v>78.984812485988954</v>
      </c>
      <c r="C2" s="39">
        <f>finaloproutput[[#This Row],[OPR]]</f>
        <v>49.433333333333337</v>
      </c>
      <c r="D2" s="39">
        <f>finaloproutput[[#This Row],[Auto OPR]]</f>
        <v>18</v>
      </c>
      <c r="E2" s="39">
        <f>finaloproutput[[#This Row],[TeleOp OPR]]</f>
        <v>31.433333333333334</v>
      </c>
      <c r="F2">
        <f>ABS(output[[#This Row],[DAR]]-output[[#This Row],[ADR]])</f>
        <v>29.551479152655617</v>
      </c>
      <c r="G2">
        <f>SUM(output[[#This Row],[Auto DAR]:[Foul DAR]])</f>
        <v>-1.5239433551198265</v>
      </c>
      <c r="H2">
        <f>SUM(output[[#This Row],[Auto ADR]:[Foul ADR]])</f>
        <v>28.027535797535791</v>
      </c>
      <c r="I2" s="39">
        <f>AVERAGEIF('Team Data Output'!AA:AA,output[[#This Row],[Number]],'Team Data Output'!AC:AC)</f>
        <v>-2.0547712418300668</v>
      </c>
      <c r="J2" s="39">
        <f>AVERAGEIF('Team Data Output'!AA:AA,output[[#This Row],[Number]],'Team Data Output'!AD:AD)</f>
        <v>0.53082788671024017</v>
      </c>
      <c r="K2" s="39">
        <f>AVERAGEIF('Team Data Output'!AA:AA,output[[#This Row],[Number]],'Team Data Output'!AE:AE)</f>
        <v>0</v>
      </c>
      <c r="L2" s="39">
        <f>AVERAGEIF('Team Data Output'!AA:AA,output[[#This Row],[Number]],'Team Data Output'!AF:AF)</f>
        <v>7.5743993043993019</v>
      </c>
      <c r="M2" s="39">
        <f>AVERAGEIF('Team Data Output'!AA:AA,output[[#This Row],[Number]],'Team Data Output'!AG:AG)</f>
        <v>6.4531364931364887</v>
      </c>
      <c r="N2" s="39">
        <f>AVERAGEIF('Team Data Output'!AA:AA,output[[#This Row],[Number]],'Team Data Output'!AH:AH)</f>
        <v>14</v>
      </c>
      <c r="O2" s="39">
        <f>output[[#This Row],[OPR]]/output[[#This Row],[DPR]]</f>
        <v>1.6727871074734699</v>
      </c>
    </row>
    <row r="3" spans="1:15">
      <c r="A3">
        <f>'Match Score and Team Input'!Q3</f>
        <v>67</v>
      </c>
      <c r="B3" s="56">
        <f>SUM(output[[#This Row],[OPR]],output[[#This Row],[DPR]])</f>
        <v>97.651292927600124</v>
      </c>
      <c r="C3" s="39">
        <f>finaloproutput[[#This Row],[OPR]]</f>
        <v>62.555555555555557</v>
      </c>
      <c r="D3" s="39">
        <f>finaloproutput[[#This Row],[Auto OPR]]</f>
        <v>20.74074074074074</v>
      </c>
      <c r="E3" s="39">
        <f>finaloproutput[[#This Row],[TeleOp OPR]]</f>
        <v>41.814814814814817</v>
      </c>
      <c r="F3">
        <f>ABS(output[[#This Row],[DAR]]-output[[#This Row],[ADR]])</f>
        <v>35.095737372044567</v>
      </c>
      <c r="G3">
        <f>SUM(output[[#This Row],[Auto DAR]:[Foul DAR]])</f>
        <v>-5.2528470500692777</v>
      </c>
      <c r="H3">
        <f>SUM(output[[#This Row],[Auto ADR]:[Foul ADR]])</f>
        <v>29.84289032197529</v>
      </c>
      <c r="I3" s="39">
        <f>AVERAGEIF('Team Data Output'!AA:AA,output[[#This Row],[Number]],'Team Data Output'!AC:AC)</f>
        <v>-6.0549022993467441</v>
      </c>
      <c r="J3" s="39">
        <f>AVERAGEIF('Team Data Output'!AA:AA,output[[#This Row],[Number]],'Team Data Output'!AD:AD)</f>
        <v>-13.086833639611424</v>
      </c>
      <c r="K3" s="39">
        <f>AVERAGEIF('Team Data Output'!AA:AA,output[[#This Row],[Number]],'Team Data Output'!AE:AE)</f>
        <v>13.888888888888889</v>
      </c>
      <c r="L3" s="39">
        <f>AVERAGEIF('Team Data Output'!AA:AA,output[[#This Row],[Number]],'Team Data Output'!AF:AF)</f>
        <v>2.5315915324085263</v>
      </c>
      <c r="M3" s="39">
        <f>AVERAGEIF('Team Data Output'!AA:AA,output[[#This Row],[Number]],'Team Data Output'!AG:AG)</f>
        <v>21.755743234011206</v>
      </c>
      <c r="N3" s="39">
        <f>AVERAGEIF('Team Data Output'!AA:AA,output[[#This Row],[Number]],'Team Data Output'!AH:AH)</f>
        <v>5.5555555555555554</v>
      </c>
      <c r="O3" s="39">
        <f>output[[#This Row],[OPR]]/output[[#This Row],[DPR]]</f>
        <v>1.7824260220668293</v>
      </c>
    </row>
    <row r="4" spans="1:15">
      <c r="A4">
        <f>'Match Score and Team Input'!Q4</f>
        <v>70</v>
      </c>
      <c r="B4" s="56">
        <f>SUM(output[[#This Row],[OPR]],output[[#This Row],[DPR]])</f>
        <v>60.920180919298573</v>
      </c>
      <c r="C4" s="39">
        <f>finaloproutput[[#This Row],[OPR]]</f>
        <v>52.547619047619051</v>
      </c>
      <c r="D4" s="39">
        <f>finaloproutput[[#This Row],[Auto OPR]]</f>
        <v>20.380952380952383</v>
      </c>
      <c r="E4" s="39">
        <f>finaloproutput[[#This Row],[TeleOp OPR]]</f>
        <v>32.166666666666664</v>
      </c>
      <c r="F4">
        <f>ABS(output[[#This Row],[DAR]]-output[[#This Row],[ADR]])</f>
        <v>8.3725618716795189</v>
      </c>
      <c r="G4">
        <f>SUM(output[[#This Row],[Auto DAR]:[Foul DAR]])</f>
        <v>-6.2551953601953647</v>
      </c>
      <c r="H4">
        <f>SUM(output[[#This Row],[Auto ADR]:[Foul ADR]])</f>
        <v>2.1173665114841547</v>
      </c>
      <c r="I4" s="39">
        <f>AVERAGEIF('Team Data Output'!AA:AA,output[[#This Row],[Number]],'Team Data Output'!AC:AC)</f>
        <v>-7.3516001899335226</v>
      </c>
      <c r="J4" s="39">
        <f>AVERAGEIF('Team Data Output'!AA:AA,output[[#This Row],[Number]],'Team Data Output'!AD:AD)</f>
        <v>-0.23692850359517478</v>
      </c>
      <c r="K4" s="39">
        <f>AVERAGEIF('Team Data Output'!AA:AA,output[[#This Row],[Number]],'Team Data Output'!AE:AE)</f>
        <v>1.3333333333333333</v>
      </c>
      <c r="L4" s="39">
        <f>AVERAGEIF('Team Data Output'!AA:AA,output[[#This Row],[Number]],'Team Data Output'!AF:AF)</f>
        <v>-0.2614956793388179</v>
      </c>
      <c r="M4" s="39">
        <f>AVERAGEIF('Team Data Output'!AA:AA,output[[#This Row],[Number]],'Team Data Output'!AG:AG)</f>
        <v>-0.95447114251036091</v>
      </c>
      <c r="N4" s="39">
        <f>AVERAGEIF('Team Data Output'!AA:AA,output[[#This Row],[Number]],'Team Data Output'!AH:AH)</f>
        <v>3.3333333333333335</v>
      </c>
      <c r="O4" s="39">
        <f>output[[#This Row],[OPR]]/output[[#This Row],[DPR]]</f>
        <v>6.2761696901116011</v>
      </c>
    </row>
    <row r="5" spans="1:15">
      <c r="A5">
        <f>'Match Score and Team Input'!Q5</f>
        <v>79</v>
      </c>
      <c r="B5" s="56">
        <f>SUM(output[[#This Row],[OPR]],output[[#This Row],[DPR]])</f>
        <v>70.034375058492699</v>
      </c>
      <c r="C5" s="39">
        <f>finaloproutput[[#This Row],[OPR]]</f>
        <v>48.63333333333334</v>
      </c>
      <c r="D5" s="39">
        <f>finaloproutput[[#This Row],[Auto OPR]]</f>
        <v>18.5</v>
      </c>
      <c r="E5" s="39">
        <f>finaloproutput[[#This Row],[TeleOp OPR]]</f>
        <v>30.133333333333336</v>
      </c>
      <c r="F5">
        <f>ABS(output[[#This Row],[DAR]]-output[[#This Row],[ADR]])</f>
        <v>21.401041725159363</v>
      </c>
      <c r="G5">
        <f>SUM(output[[#This Row],[Auto DAR]:[Foul DAR]])</f>
        <v>4.6611752735282215</v>
      </c>
      <c r="H5">
        <f>SUM(output[[#This Row],[Auto ADR]:[Foul ADR]])</f>
        <v>26.062216998687585</v>
      </c>
      <c r="I5" s="39">
        <f>AVERAGEIF('Team Data Output'!AA:AA,output[[#This Row],[Number]],'Team Data Output'!AC:AC)</f>
        <v>-4.4233269780328603</v>
      </c>
      <c r="J5" s="39">
        <f>AVERAGEIF('Team Data Output'!AA:AA,output[[#This Row],[Number]],'Team Data Output'!AD:AD)</f>
        <v>8.4502251561082181E-2</v>
      </c>
      <c r="K5" s="39">
        <f>AVERAGEIF('Team Data Output'!AA:AA,output[[#This Row],[Number]],'Team Data Output'!AE:AE)</f>
        <v>9</v>
      </c>
      <c r="L5" s="39">
        <f>AVERAGEIF('Team Data Output'!AA:AA,output[[#This Row],[Number]],'Team Data Output'!AF:AF)</f>
        <v>5.0901023377493972</v>
      </c>
      <c r="M5" s="39">
        <f>AVERAGEIF('Team Data Output'!AA:AA,output[[#This Row],[Number]],'Team Data Output'!AG:AG)</f>
        <v>5.972114660938189</v>
      </c>
      <c r="N5" s="39">
        <f>AVERAGEIF('Team Data Output'!AA:AA,output[[#This Row],[Number]],'Team Data Output'!AH:AH)</f>
        <v>15</v>
      </c>
      <c r="O5" s="39">
        <f>output[[#This Row],[OPR]]/output[[#This Row],[DPR]]</f>
        <v>2.2724750485467871</v>
      </c>
    </row>
    <row r="6" spans="1:15">
      <c r="A6">
        <f>'Match Score and Team Input'!Q6</f>
        <v>126</v>
      </c>
      <c r="B6" s="56">
        <f>SUM(output[[#This Row],[OPR]],output[[#This Row],[DPR]])</f>
        <v>97.692509957362887</v>
      </c>
      <c r="C6" s="39">
        <f>finaloproutput[[#This Row],[OPR]]</f>
        <v>54.533333333333331</v>
      </c>
      <c r="D6" s="39">
        <f>finaloproutput[[#This Row],[Auto OPR]]</f>
        <v>18.433333333333334</v>
      </c>
      <c r="E6" s="39">
        <f>finaloproutput[[#This Row],[TeleOp OPR]]</f>
        <v>36.1</v>
      </c>
      <c r="F6">
        <f>ABS(output[[#This Row],[DAR]]-output[[#This Row],[ADR]])</f>
        <v>43.159176624029563</v>
      </c>
      <c r="G6">
        <f>SUM(output[[#This Row],[Auto DAR]:[Foul DAR]])</f>
        <v>-13.812516835016837</v>
      </c>
      <c r="H6">
        <f>SUM(output[[#This Row],[Auto ADR]:[Foul ADR]])</f>
        <v>29.346659789012726</v>
      </c>
      <c r="I6" s="39">
        <f>AVERAGEIF('Team Data Output'!AA:AA,output[[#This Row],[Number]],'Team Data Output'!AC:AC)</f>
        <v>-3.1719444444444456</v>
      </c>
      <c r="J6" s="39">
        <f>AVERAGEIF('Team Data Output'!AA:AA,output[[#This Row],[Number]],'Team Data Output'!AD:AD)</f>
        <v>-10.640572390572391</v>
      </c>
      <c r="K6" s="39">
        <f>AVERAGEIF('Team Data Output'!AA:AA,output[[#This Row],[Number]],'Team Data Output'!AE:AE)</f>
        <v>0</v>
      </c>
      <c r="L6" s="39">
        <f>AVERAGEIF('Team Data Output'!AA:AA,output[[#This Row],[Number]],'Team Data Output'!AF:AF)</f>
        <v>6.2488151391092561</v>
      </c>
      <c r="M6" s="39">
        <f>AVERAGEIF('Team Data Output'!AA:AA,output[[#This Row],[Number]],'Team Data Output'!AG:AG)</f>
        <v>16.097844649903468</v>
      </c>
      <c r="N6" s="39">
        <f>AVERAGEIF('Team Data Output'!AA:AA,output[[#This Row],[Number]],'Team Data Output'!AH:AH)</f>
        <v>7</v>
      </c>
      <c r="O6" s="39">
        <f>output[[#This Row],[OPR]]/output[[#This Row],[DPR]]</f>
        <v>1.2635397057823161</v>
      </c>
    </row>
    <row r="7" spans="1:15">
      <c r="A7">
        <f>'Match Score and Team Input'!Q7</f>
        <v>148</v>
      </c>
      <c r="B7" s="56">
        <f>SUM(output[[#This Row],[OPR]],output[[#This Row],[DPR]])</f>
        <v>91.815150943827405</v>
      </c>
      <c r="C7" s="39">
        <f>finaloproutput[[#This Row],[OPR]]</f>
        <v>58.142857142857146</v>
      </c>
      <c r="D7" s="39">
        <f>finaloproutput[[#This Row],[Auto OPR]]</f>
        <v>18.714285714285715</v>
      </c>
      <c r="E7" s="39">
        <f>finaloproutput[[#This Row],[TeleOp OPR]]</f>
        <v>39.428571428571431</v>
      </c>
      <c r="F7">
        <f>ABS(output[[#This Row],[DAR]]-output[[#This Row],[ADR]])</f>
        <v>33.672293800970259</v>
      </c>
      <c r="G7">
        <f>SUM(output[[#This Row],[Auto DAR]:[Foul DAR]])</f>
        <v>-7.7453452865217498</v>
      </c>
      <c r="H7">
        <f>SUM(output[[#This Row],[Auto ADR]:[Foul ADR]])</f>
        <v>25.926948514448512</v>
      </c>
      <c r="I7" s="39">
        <f>AVERAGEIF('Team Data Output'!AA:AA,output[[#This Row],[Number]],'Team Data Output'!AC:AC)</f>
        <v>-3.6410521551277846</v>
      </c>
      <c r="J7" s="39">
        <f>AVERAGEIF('Team Data Output'!AA:AA,output[[#This Row],[Number]],'Team Data Output'!AD:AD)</f>
        <v>-11.247150274251108</v>
      </c>
      <c r="K7" s="39">
        <f>AVERAGEIF('Team Data Output'!AA:AA,output[[#This Row],[Number]],'Team Data Output'!AE:AE)</f>
        <v>7.1428571428571432</v>
      </c>
      <c r="L7" s="39">
        <f>AVERAGEIF('Team Data Output'!AA:AA,output[[#This Row],[Number]],'Team Data Output'!AF:AF)</f>
        <v>3.7211940836940833</v>
      </c>
      <c r="M7" s="39">
        <f>AVERAGEIF('Team Data Output'!AA:AA,output[[#This Row],[Number]],'Team Data Output'!AG:AG)</f>
        <v>6.4914687164687157</v>
      </c>
      <c r="N7" s="39">
        <f>AVERAGEIF('Team Data Output'!AA:AA,output[[#This Row],[Number]],'Team Data Output'!AH:AH)</f>
        <v>15.714285714285714</v>
      </c>
      <c r="O7" s="39">
        <f>output[[#This Row],[OPR]]/output[[#This Row],[DPR]]</f>
        <v>1.7267269490616577</v>
      </c>
    </row>
    <row r="8" spans="1:15">
      <c r="A8">
        <f>'Match Score and Team Input'!Q8</f>
        <v>176</v>
      </c>
      <c r="B8" s="56">
        <f>SUM(output[[#This Row],[OPR]],output[[#This Row],[DPR]])</f>
        <v>73.778814137931789</v>
      </c>
      <c r="C8" s="39">
        <f>finaloproutput[[#This Row],[OPR]]</f>
        <v>47.3</v>
      </c>
      <c r="D8" s="39">
        <f>finaloproutput[[#This Row],[Auto OPR]]</f>
        <v>17.533333333333335</v>
      </c>
      <c r="E8" s="39">
        <f>finaloproutput[[#This Row],[TeleOp OPR]]</f>
        <v>29.766666666666666</v>
      </c>
      <c r="F8">
        <f>ABS(output[[#This Row],[DAR]]-output[[#This Row],[ADR]])</f>
        <v>26.478814137931785</v>
      </c>
      <c r="G8">
        <f>SUM(output[[#This Row],[Auto DAR]:[Foul DAR]])</f>
        <v>17.667997144467726</v>
      </c>
      <c r="H8">
        <f>SUM(output[[#This Row],[Auto ADR]:[Foul ADR]])</f>
        <v>-8.8108169934640586</v>
      </c>
      <c r="I8" s="39">
        <f>AVERAGEIF('Team Data Output'!AA:AA,output[[#This Row],[Number]],'Team Data Output'!AC:AC)</f>
        <v>-9.8483335836277774E-2</v>
      </c>
      <c r="J8" s="39">
        <f>AVERAGEIF('Team Data Output'!AA:AA,output[[#This Row],[Number]],'Team Data Output'!AD:AD)</f>
        <v>3.7664804803040055</v>
      </c>
      <c r="K8" s="39">
        <f>AVERAGEIF('Team Data Output'!AA:AA,output[[#This Row],[Number]],'Team Data Output'!AE:AE)</f>
        <v>14</v>
      </c>
      <c r="L8" s="39">
        <f>AVERAGEIF('Team Data Output'!AA:AA,output[[#This Row],[Number]],'Team Data Output'!AF:AF)</f>
        <v>3.6264630467571628</v>
      </c>
      <c r="M8" s="39">
        <f>AVERAGEIF('Team Data Output'!AA:AA,output[[#This Row],[Number]],'Team Data Output'!AG:AG)</f>
        <v>-17.437280040221221</v>
      </c>
      <c r="N8" s="39">
        <f>AVERAGEIF('Team Data Output'!AA:AA,output[[#This Row],[Number]],'Team Data Output'!AH:AH)</f>
        <v>5</v>
      </c>
      <c r="O8" s="39">
        <f>output[[#This Row],[OPR]]/output[[#This Row],[DPR]]</f>
        <v>1.7863337743755363</v>
      </c>
    </row>
    <row r="9" spans="1:15">
      <c r="A9">
        <f>'Match Score and Team Input'!Q9</f>
        <v>179</v>
      </c>
      <c r="B9" s="56">
        <f>SUM(output[[#This Row],[OPR]],output[[#This Row],[DPR]])</f>
        <v>51.565871237025092</v>
      </c>
      <c r="C9" s="39">
        <f>finaloproutput[[#This Row],[OPR]]</f>
        <v>41.871794871794876</v>
      </c>
      <c r="D9" s="39">
        <f>finaloproutput[[#This Row],[Auto OPR]]</f>
        <v>15.384615384615385</v>
      </c>
      <c r="E9" s="39">
        <f>finaloproutput[[#This Row],[TeleOp OPR]]</f>
        <v>26.487179487179489</v>
      </c>
      <c r="F9">
        <f>ABS(output[[#This Row],[DAR]]-output[[#This Row],[ADR]])</f>
        <v>9.6940763652302149</v>
      </c>
      <c r="G9">
        <f>SUM(output[[#This Row],[Auto DAR]:[Foul DAR]])</f>
        <v>10.333992503223273</v>
      </c>
      <c r="H9">
        <f>SUM(output[[#This Row],[Auto ADR]:[Foul ADR]])</f>
        <v>0.63991613799305824</v>
      </c>
      <c r="I9" s="39">
        <f>AVERAGEIF('Team Data Output'!AA:AA,output[[#This Row],[Number]],'Team Data Output'!AC:AC)</f>
        <v>0.97486587486587584</v>
      </c>
      <c r="J9" s="39">
        <f>AVERAGEIF('Team Data Output'!AA:AA,output[[#This Row],[Number]],'Team Data Output'!AD:AD)</f>
        <v>5.5129727822035512</v>
      </c>
      <c r="K9" s="39">
        <f>AVERAGEIF('Team Data Output'!AA:AA,output[[#This Row],[Number]],'Team Data Output'!AE:AE)</f>
        <v>3.8461538461538463</v>
      </c>
      <c r="L9" s="39">
        <f>AVERAGEIF('Team Data Output'!AA:AA,output[[#This Row],[Number]],'Team Data Output'!AF:AF)</f>
        <v>-4.0434467953698725</v>
      </c>
      <c r="M9" s="39">
        <f>AVERAGEIF('Team Data Output'!AA:AA,output[[#This Row],[Number]],'Team Data Output'!AG:AG)</f>
        <v>-4.5474062974062992</v>
      </c>
      <c r="N9" s="39">
        <f>AVERAGEIF('Team Data Output'!AA:AA,output[[#This Row],[Number]],'Team Data Output'!AH:AH)</f>
        <v>9.2307692307692299</v>
      </c>
      <c r="O9" s="39">
        <f>output[[#This Row],[OPR]]/output[[#This Row],[DPR]]</f>
        <v>4.3193176218393141</v>
      </c>
    </row>
    <row r="10" spans="1:15">
      <c r="A10">
        <f>'Match Score and Team Input'!Q10</f>
        <v>188</v>
      </c>
      <c r="B10" s="56">
        <f>SUM(output[[#This Row],[OPR]],output[[#This Row],[DPR]])</f>
        <v>56.843682807233222</v>
      </c>
      <c r="C10" s="39">
        <f>finaloproutput[[#This Row],[OPR]]</f>
        <v>55.142857142857139</v>
      </c>
      <c r="D10" s="39">
        <f>finaloproutput[[#This Row],[Auto OPR]]</f>
        <v>21.547619047619047</v>
      </c>
      <c r="E10" s="39">
        <f>finaloproutput[[#This Row],[TeleOp OPR]]</f>
        <v>33.595238095238095</v>
      </c>
      <c r="F10">
        <f>ABS(output[[#This Row],[DAR]]-output[[#This Row],[ADR]])</f>
        <v>1.7008256643760848</v>
      </c>
      <c r="G10">
        <f>SUM(output[[#This Row],[Auto DAR]:[Foul DAR]])</f>
        <v>-13.2999723393631</v>
      </c>
      <c r="H10">
        <f>SUM(output[[#This Row],[Auto ADR]:[Foul ADR]])</f>
        <v>-11.599146674987015</v>
      </c>
      <c r="I10" s="39">
        <f>AVERAGEIF('Team Data Output'!AA:AA,output[[#This Row],[Number]],'Team Data Output'!AC:AC)</f>
        <v>-8.2180774446530762</v>
      </c>
      <c r="J10" s="39">
        <f>AVERAGEIF('Team Data Output'!AA:AA,output[[#This Row],[Number]],'Team Data Output'!AD:AD)</f>
        <v>-5.0818948947100235</v>
      </c>
      <c r="K10" s="39">
        <f>AVERAGEIF('Team Data Output'!AA:AA,output[[#This Row],[Number]],'Team Data Output'!AE:AE)</f>
        <v>0</v>
      </c>
      <c r="L10" s="39">
        <f>AVERAGEIF('Team Data Output'!AA:AA,output[[#This Row],[Number]],'Team Data Output'!AF:AF)</f>
        <v>-7.4923454152445759</v>
      </c>
      <c r="M10" s="39">
        <f>AVERAGEIF('Team Data Output'!AA:AA,output[[#This Row],[Number]],'Team Data Output'!AG:AG)</f>
        <v>-11.963944116885298</v>
      </c>
      <c r="N10" s="39">
        <f>AVERAGEIF('Team Data Output'!AA:AA,output[[#This Row],[Number]],'Team Data Output'!AH:AH)</f>
        <v>7.8571428571428568</v>
      </c>
      <c r="O10" s="39">
        <f>output[[#This Row],[OPR]]/output[[#This Row],[DPR]]</f>
        <v>32.421228288018121</v>
      </c>
    </row>
    <row r="11" spans="1:15">
      <c r="A11">
        <f>'Match Score and Team Input'!Q11</f>
        <v>193</v>
      </c>
      <c r="B11" s="56">
        <f>SUM(output[[#This Row],[OPR]],output[[#This Row],[DPR]])</f>
        <v>60.016095897566487</v>
      </c>
      <c r="C11" s="39">
        <f>finaloproutput[[#This Row],[OPR]]</f>
        <v>57.266666666666666</v>
      </c>
      <c r="D11" s="39">
        <f>finaloproutput[[#This Row],[Auto OPR]]</f>
        <v>18.666666666666668</v>
      </c>
      <c r="E11" s="39">
        <f>finaloproutput[[#This Row],[TeleOp OPR]]</f>
        <v>38.6</v>
      </c>
      <c r="F11">
        <f>ABS(output[[#This Row],[DAR]]-output[[#This Row],[ADR]])</f>
        <v>2.7494292308998176</v>
      </c>
      <c r="G11">
        <f>SUM(output[[#This Row],[Auto DAR]:[Foul DAR]])</f>
        <v>-14.308282458282456</v>
      </c>
      <c r="H11">
        <f>SUM(output[[#This Row],[Auto ADR]:[Foul ADR]])</f>
        <v>-11.558853227382638</v>
      </c>
      <c r="I11" s="39">
        <f>AVERAGEIF('Team Data Output'!AA:AA,output[[#This Row],[Number]],'Team Data Output'!AC:AC)</f>
        <v>-3.4298534798534774</v>
      </c>
      <c r="J11" s="39">
        <f>AVERAGEIF('Team Data Output'!AA:AA,output[[#This Row],[Number]],'Team Data Output'!AD:AD)</f>
        <v>-14.87842897842898</v>
      </c>
      <c r="K11" s="39">
        <f>AVERAGEIF('Team Data Output'!AA:AA,output[[#This Row],[Number]],'Team Data Output'!AE:AE)</f>
        <v>4</v>
      </c>
      <c r="L11" s="39">
        <f>AVERAGEIF('Team Data Output'!AA:AA,output[[#This Row],[Number]],'Team Data Output'!AF:AF)</f>
        <v>1.4124422200892788</v>
      </c>
      <c r="M11" s="39">
        <f>AVERAGEIF('Team Data Output'!AA:AA,output[[#This Row],[Number]],'Team Data Output'!AG:AG)</f>
        <v>-12.971295447471917</v>
      </c>
      <c r="N11" s="39">
        <f>AVERAGEIF('Team Data Output'!AA:AA,output[[#This Row],[Number]],'Team Data Output'!AH:AH)</f>
        <v>0</v>
      </c>
      <c r="O11" s="39">
        <f>output[[#This Row],[OPR]]/output[[#This Row],[DPR]]</f>
        <v>20.828565442990055</v>
      </c>
    </row>
    <row r="12" spans="1:15">
      <c r="A12">
        <f>'Match Score and Team Input'!Q12</f>
        <v>217</v>
      </c>
      <c r="B12" s="56">
        <f>SUM(output[[#This Row],[OPR]],output[[#This Row],[DPR]])</f>
        <v>74.331298826445888</v>
      </c>
      <c r="C12" s="39">
        <f>finaloproutput[[#This Row],[OPR]]</f>
        <v>51.933333333333337</v>
      </c>
      <c r="D12" s="39">
        <f>finaloproutput[[#This Row],[Auto OPR]]</f>
        <v>17.166666666666668</v>
      </c>
      <c r="E12" s="39">
        <f>finaloproutput[[#This Row],[TeleOp OPR]]</f>
        <v>34.766666666666666</v>
      </c>
      <c r="F12">
        <f>ABS(output[[#This Row],[DAR]]-output[[#This Row],[ADR]])</f>
        <v>22.397965493112551</v>
      </c>
      <c r="G12">
        <f>SUM(output[[#This Row],[Auto DAR]:[Foul DAR]])</f>
        <v>-9.5152518178988768</v>
      </c>
      <c r="H12">
        <f>SUM(output[[#This Row],[Auto ADR]:[Foul ADR]])</f>
        <v>12.882713675213676</v>
      </c>
      <c r="I12" s="39">
        <f>AVERAGEIF('Team Data Output'!AA:AA,output[[#This Row],[Number]],'Team Data Output'!AC:AC)</f>
        <v>-1.4389239736298549</v>
      </c>
      <c r="J12" s="39">
        <f>AVERAGEIF('Team Data Output'!AA:AA,output[[#This Row],[Number]],'Team Data Output'!AD:AD)</f>
        <v>-8.0763278442690218</v>
      </c>
      <c r="K12" s="39">
        <f>AVERAGEIF('Team Data Output'!AA:AA,output[[#This Row],[Number]],'Team Data Output'!AE:AE)</f>
        <v>0</v>
      </c>
      <c r="L12" s="39">
        <f>AVERAGEIF('Team Data Output'!AA:AA,output[[#This Row],[Number]],'Team Data Output'!AF:AF)</f>
        <v>3.7396065971065982</v>
      </c>
      <c r="M12" s="39">
        <f>AVERAGEIF('Team Data Output'!AA:AA,output[[#This Row],[Number]],'Team Data Output'!AG:AG)</f>
        <v>-8.8568929218929231</v>
      </c>
      <c r="N12" s="39">
        <f>AVERAGEIF('Team Data Output'!AA:AA,output[[#This Row],[Number]],'Team Data Output'!AH:AH)</f>
        <v>18</v>
      </c>
      <c r="O12" s="39">
        <f>output[[#This Row],[OPR]]/output[[#This Row],[DPR]]</f>
        <v>2.3186629763003701</v>
      </c>
    </row>
    <row r="13" spans="1:15">
      <c r="A13">
        <f>'Match Score and Team Input'!Q13</f>
        <v>225</v>
      </c>
      <c r="B13" s="56">
        <f>SUM(output[[#This Row],[OPR]],output[[#This Row],[DPR]])</f>
        <v>55.652538788511642</v>
      </c>
      <c r="C13" s="39">
        <f>finaloproutput[[#This Row],[OPR]]</f>
        <v>50.361111111111114</v>
      </c>
      <c r="D13" s="39">
        <f>finaloproutput[[#This Row],[Auto OPR]]</f>
        <v>19.027777777777779</v>
      </c>
      <c r="E13" s="39">
        <f>finaloproutput[[#This Row],[TeleOp OPR]]</f>
        <v>31.333333333333332</v>
      </c>
      <c r="F13">
        <f>ABS(output[[#This Row],[DAR]]-output[[#This Row],[ADR]])</f>
        <v>5.2914276774005291</v>
      </c>
      <c r="G13">
        <f>SUM(output[[#This Row],[Auto DAR]:[Foul DAR]])</f>
        <v>7.1805681246857702</v>
      </c>
      <c r="H13">
        <f>SUM(output[[#This Row],[Auto ADR]:[Foul ADR]])</f>
        <v>1.8891404472852416</v>
      </c>
      <c r="I13" s="39">
        <f>AVERAGEIF('Team Data Output'!AA:AA,output[[#This Row],[Number]],'Team Data Output'!AC:AC)</f>
        <v>-4.1784726167079125</v>
      </c>
      <c r="J13" s="39">
        <f>AVERAGEIF('Team Data Output'!AA:AA,output[[#This Row],[Number]],'Team Data Output'!AD:AD)</f>
        <v>3.6667330490859902</v>
      </c>
      <c r="K13" s="39">
        <f>AVERAGEIF('Team Data Output'!AA:AA,output[[#This Row],[Number]],'Team Data Output'!AE:AE)</f>
        <v>7.6923076923076925</v>
      </c>
      <c r="L13" s="39">
        <f>AVERAGEIF('Team Data Output'!AA:AA,output[[#This Row],[Number]],'Team Data Output'!AF:AF)</f>
        <v>-5.0934388386877067</v>
      </c>
      <c r="M13" s="39">
        <f>AVERAGEIF('Team Data Output'!AA:AA,output[[#This Row],[Number]],'Team Data Output'!AG:AG)</f>
        <v>3.9056562090498712</v>
      </c>
      <c r="N13" s="39">
        <f>AVERAGEIF('Team Data Output'!AA:AA,output[[#This Row],[Number]],'Team Data Output'!AH:AH)</f>
        <v>3.0769230769230771</v>
      </c>
      <c r="O13" s="39">
        <f>output[[#This Row],[OPR]]/output[[#This Row],[DPR]]</f>
        <v>9.5174902089659774</v>
      </c>
    </row>
    <row r="14" spans="1:15">
      <c r="A14">
        <f>'Match Score and Team Input'!Q14</f>
        <v>228</v>
      </c>
      <c r="B14" s="56">
        <f>SUM(output[[#This Row],[OPR]],output[[#This Row],[DPR]])</f>
        <v>45.649104702487058</v>
      </c>
      <c r="C14" s="39">
        <f>finaloproutput[[#This Row],[OPR]]</f>
        <v>41.666666666666664</v>
      </c>
      <c r="D14" s="39">
        <f>finaloproutput[[#This Row],[Auto OPR]]</f>
        <v>15.066666666666668</v>
      </c>
      <c r="E14" s="39">
        <f>finaloproutput[[#This Row],[TeleOp OPR]]</f>
        <v>26.599999999999998</v>
      </c>
      <c r="F14">
        <f>ABS(output[[#This Row],[DAR]]-output[[#This Row],[ADR]])</f>
        <v>3.9824380358203939</v>
      </c>
      <c r="G14">
        <f>SUM(output[[#This Row],[Auto DAR]:[Foul DAR]])</f>
        <v>16.686397447868032</v>
      </c>
      <c r="H14">
        <f>SUM(output[[#This Row],[Auto ADR]:[Foul ADR]])</f>
        <v>20.668835483688426</v>
      </c>
      <c r="I14" s="39">
        <f>AVERAGEIF('Team Data Output'!AA:AA,output[[#This Row],[Number]],'Team Data Output'!AC:AC)</f>
        <v>3.2428564355034935</v>
      </c>
      <c r="J14" s="39">
        <f>AVERAGEIF('Team Data Output'!AA:AA,output[[#This Row],[Number]],'Team Data Output'!AD:AD)</f>
        <v>8.4435410123645394</v>
      </c>
      <c r="K14" s="39">
        <f>AVERAGEIF('Team Data Output'!AA:AA,output[[#This Row],[Number]],'Team Data Output'!AE:AE)</f>
        <v>5</v>
      </c>
      <c r="L14" s="39">
        <f>AVERAGEIF('Team Data Output'!AA:AA,output[[#This Row],[Number]],'Team Data Output'!AF:AF)</f>
        <v>-0.87930553651141918</v>
      </c>
      <c r="M14" s="39">
        <f>AVERAGEIF('Team Data Output'!AA:AA,output[[#This Row],[Number]],'Team Data Output'!AG:AG)</f>
        <v>5.5481410201998456</v>
      </c>
      <c r="N14" s="39">
        <f>AVERAGEIF('Team Data Output'!AA:AA,output[[#This Row],[Number]],'Team Data Output'!AH:AH)</f>
        <v>16</v>
      </c>
      <c r="O14" s="39">
        <f>output[[#This Row],[OPR]]/output[[#This Row],[DPR]]</f>
        <v>10.462602629819251</v>
      </c>
    </row>
    <row r="15" spans="1:15">
      <c r="A15">
        <f>'Match Score and Team Input'!Q15</f>
        <v>303</v>
      </c>
      <c r="B15" s="56">
        <f>SUM(output[[#This Row],[OPR]],output[[#This Row],[DPR]])</f>
        <v>60.453019540372487</v>
      </c>
      <c r="C15" s="39">
        <f>finaloproutput[[#This Row],[OPR]]</f>
        <v>49.133333333333333</v>
      </c>
      <c r="D15" s="39">
        <f>finaloproutput[[#This Row],[Auto OPR]]</f>
        <v>16.5</v>
      </c>
      <c r="E15" s="39">
        <f>finaloproutput[[#This Row],[TeleOp OPR]]</f>
        <v>32.633333333333333</v>
      </c>
      <c r="F15">
        <f>ABS(output[[#This Row],[DAR]]-output[[#This Row],[ADR]])</f>
        <v>11.319686207039155</v>
      </c>
      <c r="G15">
        <f>SUM(output[[#This Row],[Auto DAR]:[Foul DAR]])</f>
        <v>10.585536685536681</v>
      </c>
      <c r="H15">
        <f>SUM(output[[#This Row],[Auto ADR]:[Foul ADR]])</f>
        <v>21.905222892575836</v>
      </c>
      <c r="I15" s="39">
        <f>AVERAGEIF('Team Data Output'!AA:AA,output[[#This Row],[Number]],'Team Data Output'!AC:AC)</f>
        <v>0.34771025271025308</v>
      </c>
      <c r="J15" s="39">
        <f>AVERAGEIF('Team Data Output'!AA:AA,output[[#This Row],[Number]],'Team Data Output'!AD:AD)</f>
        <v>-1.7621735671735721</v>
      </c>
      <c r="K15" s="39">
        <f>AVERAGEIF('Team Data Output'!AA:AA,output[[#This Row],[Number]],'Team Data Output'!AE:AE)</f>
        <v>12</v>
      </c>
      <c r="L15" s="39">
        <f>AVERAGEIF('Team Data Output'!AA:AA,output[[#This Row],[Number]],'Team Data Output'!AF:AF)</f>
        <v>6.7210849063790246</v>
      </c>
      <c r="M15" s="39">
        <f>AVERAGEIF('Team Data Output'!AA:AA,output[[#This Row],[Number]],'Team Data Output'!AG:AG)</f>
        <v>8.1841379861968129</v>
      </c>
      <c r="N15" s="39">
        <f>AVERAGEIF('Team Data Output'!AA:AA,output[[#This Row],[Number]],'Team Data Output'!AH:AH)</f>
        <v>7</v>
      </c>
      <c r="O15" s="39">
        <f>output[[#This Row],[OPR]]/output[[#This Row],[DPR]]</f>
        <v>4.3405207913607828</v>
      </c>
    </row>
    <row r="16" spans="1:15">
      <c r="A16">
        <f>'Match Score and Team Input'!Q16</f>
        <v>337</v>
      </c>
      <c r="B16" s="56">
        <f>SUM(output[[#This Row],[OPR]],output[[#This Row],[DPR]])</f>
        <v>59.53388290902997</v>
      </c>
      <c r="C16" s="39">
        <f>finaloproutput[[#This Row],[OPR]]</f>
        <v>43.233333333333334</v>
      </c>
      <c r="D16" s="39">
        <f>finaloproutput[[#This Row],[Auto OPR]]</f>
        <v>17.333333333333332</v>
      </c>
      <c r="E16" s="39">
        <f>finaloproutput[[#This Row],[TeleOp OPR]]</f>
        <v>25.900000000000002</v>
      </c>
      <c r="F16">
        <f>ABS(output[[#This Row],[DAR]]-output[[#This Row],[ADR]])</f>
        <v>16.300549575696635</v>
      </c>
      <c r="G16">
        <f>SUM(output[[#This Row],[Auto DAR]:[Foul DAR]])</f>
        <v>9.9583050283050323</v>
      </c>
      <c r="H16">
        <f>SUM(output[[#This Row],[Auto ADR]:[Foul ADR]])</f>
        <v>-6.3422445473916049</v>
      </c>
      <c r="I16" s="39">
        <f>AVERAGEIF('Team Data Output'!AA:AA,output[[#This Row],[Number]],'Team Data Output'!AC:AC)</f>
        <v>-2.6189482739482735</v>
      </c>
      <c r="J16" s="39">
        <f>AVERAGEIF('Team Data Output'!AA:AA,output[[#This Row],[Number]],'Team Data Output'!AD:AD)</f>
        <v>5.5772533022533057</v>
      </c>
      <c r="K16" s="39">
        <f>AVERAGEIF('Team Data Output'!AA:AA,output[[#This Row],[Number]],'Team Data Output'!AE:AE)</f>
        <v>7</v>
      </c>
      <c r="L16" s="39">
        <f>AVERAGEIF('Team Data Output'!AA:AA,output[[#This Row],[Number]],'Team Data Output'!AF:AF)</f>
        <v>-10.465082537288421</v>
      </c>
      <c r="M16" s="39">
        <f>AVERAGEIF('Team Data Output'!AA:AA,output[[#This Row],[Number]],'Team Data Output'!AG:AG)</f>
        <v>-11.877162010103184</v>
      </c>
      <c r="N16" s="39">
        <f>AVERAGEIF('Team Data Output'!AA:AA,output[[#This Row],[Number]],'Team Data Output'!AH:AH)</f>
        <v>16</v>
      </c>
      <c r="O16" s="39">
        <f>output[[#This Row],[OPR]]/output[[#This Row],[DPR]]</f>
        <v>2.6522623137683796</v>
      </c>
    </row>
    <row r="17" spans="1:15">
      <c r="A17">
        <f>'Match Score and Team Input'!Q17</f>
        <v>353</v>
      </c>
      <c r="B17" s="56">
        <f>SUM(output[[#This Row],[OPR]],output[[#This Row],[DPR]])</f>
        <v>46.195091148700776</v>
      </c>
      <c r="C17" s="39">
        <f>finaloproutput[[#This Row],[OPR]]</f>
        <v>46</v>
      </c>
      <c r="D17" s="39">
        <f>finaloproutput[[#This Row],[Auto OPR]]</f>
        <v>16.727272727272727</v>
      </c>
      <c r="E17" s="39">
        <f>finaloproutput[[#This Row],[TeleOp OPR]]</f>
        <v>29.27272727272727</v>
      </c>
      <c r="F17">
        <f>ABS(output[[#This Row],[DAR]]-output[[#This Row],[ADR]])</f>
        <v>0.19509114870077582</v>
      </c>
      <c r="G17">
        <f>SUM(output[[#This Row],[Auto DAR]:[Foul DAR]])</f>
        <v>25.495451394515563</v>
      </c>
      <c r="H17">
        <f>SUM(output[[#This Row],[Auto ADR]:[Foul ADR]])</f>
        <v>25.300360245814787</v>
      </c>
      <c r="I17" s="39">
        <f>AVERAGEIF('Team Data Output'!AA:AA,output[[#This Row],[Number]],'Team Data Output'!AC:AC)</f>
        <v>0.53961924884384738</v>
      </c>
      <c r="J17" s="39">
        <f>AVERAGEIF('Team Data Output'!AA:AA,output[[#This Row],[Number]],'Team Data Output'!AD:AD)</f>
        <v>4.9558321456717147</v>
      </c>
      <c r="K17" s="39">
        <f>AVERAGEIF('Team Data Output'!AA:AA,output[[#This Row],[Number]],'Team Data Output'!AE:AE)</f>
        <v>20</v>
      </c>
      <c r="L17" s="39">
        <f>AVERAGEIF('Team Data Output'!AA:AA,output[[#This Row],[Number]],'Team Data Output'!AF:AF)</f>
        <v>5.2186365822729464</v>
      </c>
      <c r="M17" s="39">
        <f>AVERAGEIF('Team Data Output'!AA:AA,output[[#This Row],[Number]],'Team Data Output'!AG:AG)</f>
        <v>15.536269118087295</v>
      </c>
      <c r="N17" s="39">
        <f>AVERAGEIF('Team Data Output'!AA:AA,output[[#This Row],[Number]],'Team Data Output'!AH:AH)</f>
        <v>4.5454545454545459</v>
      </c>
      <c r="O17" s="39">
        <f>output[[#This Row],[OPR]]/output[[#This Row],[DPR]]</f>
        <v>235.78722205666665</v>
      </c>
    </row>
    <row r="18" spans="1:15">
      <c r="A18">
        <f>'Match Score and Team Input'!Q18</f>
        <v>365</v>
      </c>
      <c r="B18" s="56">
        <f>SUM(output[[#This Row],[OPR]],output[[#This Row],[DPR]])</f>
        <v>63.333703116056057</v>
      </c>
      <c r="C18" s="39">
        <f>finaloproutput[[#This Row],[OPR]]</f>
        <v>55.033333333333331</v>
      </c>
      <c r="D18" s="39">
        <f>finaloproutput[[#This Row],[Auto OPR]]</f>
        <v>17.333333333333332</v>
      </c>
      <c r="E18" s="39">
        <f>finaloproutput[[#This Row],[TeleOp OPR]]</f>
        <v>37.699999999999996</v>
      </c>
      <c r="F18">
        <f>ABS(output[[#This Row],[DAR]]-output[[#This Row],[ADR]])</f>
        <v>8.3003697827227256</v>
      </c>
      <c r="G18">
        <f>SUM(output[[#This Row],[Auto DAR]:[Foul DAR]])</f>
        <v>-2.8128961778961816</v>
      </c>
      <c r="H18">
        <f>SUM(output[[#This Row],[Auto ADR]:[Foul ADR]])</f>
        <v>5.4874736048265431</v>
      </c>
      <c r="I18" s="39">
        <f>AVERAGEIF('Team Data Output'!AA:AA,output[[#This Row],[Number]],'Team Data Output'!AC:AC)</f>
        <v>-0.56385096385096456</v>
      </c>
      <c r="J18" s="39">
        <f>AVERAGEIF('Team Data Output'!AA:AA,output[[#This Row],[Number]],'Team Data Output'!AD:AD)</f>
        <v>-11.249045214045218</v>
      </c>
      <c r="K18" s="39">
        <f>AVERAGEIF('Team Data Output'!AA:AA,output[[#This Row],[Number]],'Team Data Output'!AE:AE)</f>
        <v>9</v>
      </c>
      <c r="L18" s="39">
        <f>AVERAGEIF('Team Data Output'!AA:AA,output[[#This Row],[Number]],'Team Data Output'!AF:AF)</f>
        <v>5.6585920288861455</v>
      </c>
      <c r="M18" s="39">
        <f>AVERAGEIF('Team Data Output'!AA:AA,output[[#This Row],[Number]],'Team Data Output'!AG:AG)</f>
        <v>-7.1711184240596024</v>
      </c>
      <c r="N18" s="39">
        <f>AVERAGEIF('Team Data Output'!AA:AA,output[[#This Row],[Number]],'Team Data Output'!AH:AH)</f>
        <v>7</v>
      </c>
      <c r="O18" s="39">
        <f>output[[#This Row],[OPR]]/output[[#This Row],[DPR]]</f>
        <v>6.6302266975967239</v>
      </c>
    </row>
    <row r="19" spans="1:15">
      <c r="A19">
        <f>'Match Score and Team Input'!Q19</f>
        <v>384</v>
      </c>
      <c r="B19" s="56">
        <f>SUM(output[[#This Row],[OPR]],output[[#This Row],[DPR]])</f>
        <v>76.152655215155221</v>
      </c>
      <c r="C19" s="39">
        <f>finaloproutput[[#This Row],[OPR]]</f>
        <v>41.5</v>
      </c>
      <c r="D19" s="39">
        <f>finaloproutput[[#This Row],[Auto OPR]]</f>
        <v>18</v>
      </c>
      <c r="E19" s="39">
        <f>finaloproutput[[#This Row],[TeleOp OPR]]</f>
        <v>23.5</v>
      </c>
      <c r="F19">
        <f>ABS(output[[#This Row],[DAR]]-output[[#This Row],[ADR]])</f>
        <v>34.652655215155214</v>
      </c>
      <c r="G19">
        <f>SUM(output[[#This Row],[Auto DAR]:[Foul DAR]])</f>
        <v>27.510492470492469</v>
      </c>
      <c r="H19">
        <f>SUM(output[[#This Row],[Auto ADR]:[Foul ADR]])</f>
        <v>-7.1421627446627447</v>
      </c>
      <c r="I19" s="39">
        <f>AVERAGEIF('Team Data Output'!AA:AA,output[[#This Row],[Number]],'Team Data Output'!AC:AC)</f>
        <v>-4.207724867724866</v>
      </c>
      <c r="J19" s="39">
        <f>AVERAGEIF('Team Data Output'!AA:AA,output[[#This Row],[Number]],'Team Data Output'!AD:AD)</f>
        <v>9.718217338217336</v>
      </c>
      <c r="K19" s="39">
        <f>AVERAGEIF('Team Data Output'!AA:AA,output[[#This Row],[Number]],'Team Data Output'!AE:AE)</f>
        <v>22</v>
      </c>
      <c r="L19" s="39">
        <f>AVERAGEIF('Team Data Output'!AA:AA,output[[#This Row],[Number]],'Team Data Output'!AF:AF)</f>
        <v>-5.6364702889702887</v>
      </c>
      <c r="M19" s="39">
        <f>AVERAGEIF('Team Data Output'!AA:AA,output[[#This Row],[Number]],'Team Data Output'!AG:AG)</f>
        <v>-11.505692455692456</v>
      </c>
      <c r="N19" s="39">
        <f>AVERAGEIF('Team Data Output'!AA:AA,output[[#This Row],[Number]],'Team Data Output'!AH:AH)</f>
        <v>10</v>
      </c>
      <c r="O19" s="39">
        <f>output[[#This Row],[OPR]]/output[[#This Row],[DPR]]</f>
        <v>1.1975994261429677</v>
      </c>
    </row>
    <row r="20" spans="1:15">
      <c r="A20">
        <f>'Match Score and Team Input'!Q20</f>
        <v>488</v>
      </c>
      <c r="B20" s="56">
        <f>SUM(output[[#This Row],[OPR]],output[[#This Row],[DPR]])</f>
        <v>69.794028139616373</v>
      </c>
      <c r="C20" s="39">
        <f>finaloproutput[[#This Row],[OPR]]</f>
        <v>47.030303030303031</v>
      </c>
      <c r="D20" s="39">
        <f>finaloproutput[[#This Row],[Auto OPR]]</f>
        <v>17.606060606060606</v>
      </c>
      <c r="E20" s="39">
        <f>finaloproutput[[#This Row],[TeleOp OPR]]</f>
        <v>29.424242424242422</v>
      </c>
      <c r="F20">
        <f>ABS(output[[#This Row],[DAR]]-output[[#This Row],[ADR]])</f>
        <v>22.763725109313345</v>
      </c>
      <c r="G20">
        <f>SUM(output[[#This Row],[Auto DAR]:[Foul DAR]])</f>
        <v>5.5577903577903571</v>
      </c>
      <c r="H20">
        <f>SUM(output[[#This Row],[Auto ADR]:[Foul ADR]])</f>
        <v>-17.205934751522989</v>
      </c>
      <c r="I20" s="39">
        <f>AVERAGEIF('Team Data Output'!AA:AA,output[[#This Row],[Number]],'Team Data Output'!AC:AC)</f>
        <v>-2.5525619161982802</v>
      </c>
      <c r="J20" s="39">
        <f>AVERAGEIF('Team Data Output'!AA:AA,output[[#This Row],[Number]],'Team Data Output'!AD:AD)</f>
        <v>-7.1465907829544442E-2</v>
      </c>
      <c r="K20" s="39">
        <f>AVERAGEIF('Team Data Output'!AA:AA,output[[#This Row],[Number]],'Team Data Output'!AE:AE)</f>
        <v>8.1818181818181817</v>
      </c>
      <c r="L20" s="39">
        <f>AVERAGEIF('Team Data Output'!AA:AA,output[[#This Row],[Number]],'Team Data Output'!AF:AF)</f>
        <v>-7.9833010671245948</v>
      </c>
      <c r="M20" s="39">
        <f>AVERAGEIF('Team Data Output'!AA:AA,output[[#This Row],[Number]],'Team Data Output'!AG:AG)</f>
        <v>-9.222633684398394</v>
      </c>
      <c r="N20" s="39">
        <f>AVERAGEIF('Team Data Output'!AA:AA,output[[#This Row],[Number]],'Team Data Output'!AH:AH)</f>
        <v>0</v>
      </c>
      <c r="O20" s="39">
        <f>output[[#This Row],[OPR]]/output[[#This Row],[DPR]]</f>
        <v>2.0660196345044368</v>
      </c>
    </row>
    <row r="21" spans="1:15">
      <c r="A21">
        <f>'Match Score and Team Input'!Q21</f>
        <v>494</v>
      </c>
      <c r="B21" s="56">
        <f>SUM(output[[#This Row],[OPR]],output[[#This Row],[DPR]])</f>
        <v>93.743163079588427</v>
      </c>
      <c r="C21" s="39">
        <f>finaloproutput[[#This Row],[OPR]]</f>
        <v>53.928571428571431</v>
      </c>
      <c r="D21" s="39">
        <f>finaloproutput[[#This Row],[Auto OPR]]</f>
        <v>17.619047619047617</v>
      </c>
      <c r="E21" s="39">
        <f>finaloproutput[[#This Row],[TeleOp OPR]]</f>
        <v>36.30952380952381</v>
      </c>
      <c r="F21">
        <f>ABS(output[[#This Row],[DAR]]-output[[#This Row],[ADR]])</f>
        <v>39.814591651016997</v>
      </c>
      <c r="G21">
        <f>SUM(output[[#This Row],[Auto DAR]:[Foul DAR]])</f>
        <v>-7.7594849929691616</v>
      </c>
      <c r="H21">
        <f>SUM(output[[#This Row],[Auto ADR]:[Foul ADR]])</f>
        <v>32.055106658047833</v>
      </c>
      <c r="I21" s="39">
        <f>AVERAGEIF('Team Data Output'!AA:AA,output[[#This Row],[Number]],'Team Data Output'!AC:AC)</f>
        <v>2.0181104047619871</v>
      </c>
      <c r="J21" s="39">
        <f>AVERAGEIF('Team Data Output'!AA:AA,output[[#This Row],[Number]],'Team Data Output'!AD:AD)</f>
        <v>-9.7775953977311492</v>
      </c>
      <c r="K21" s="39">
        <f>AVERAGEIF('Team Data Output'!AA:AA,output[[#This Row],[Number]],'Team Data Output'!AE:AE)</f>
        <v>0</v>
      </c>
      <c r="L21" s="39">
        <f>AVERAGEIF('Team Data Output'!AA:AA,output[[#This Row],[Number]],'Team Data Output'!AF:AF)</f>
        <v>2.5661337991654745</v>
      </c>
      <c r="M21" s="39">
        <f>AVERAGEIF('Team Data Output'!AA:AA,output[[#This Row],[Number]],'Team Data Output'!AG:AG)</f>
        <v>10.258203628113129</v>
      </c>
      <c r="N21" s="39">
        <f>AVERAGEIF('Team Data Output'!AA:AA,output[[#This Row],[Number]],'Team Data Output'!AH:AH)</f>
        <v>19.23076923076923</v>
      </c>
      <c r="O21" s="39">
        <f>output[[#This Row],[OPR]]/output[[#This Row],[DPR]]</f>
        <v>1.354492641825046</v>
      </c>
    </row>
    <row r="22" spans="1:15">
      <c r="A22">
        <f>'Match Score and Team Input'!Q22</f>
        <v>558</v>
      </c>
      <c r="B22" s="56">
        <f>SUM(output[[#This Row],[OPR]],output[[#This Row],[DPR]])</f>
        <v>72.712872588817959</v>
      </c>
      <c r="C22" s="39">
        <f>finaloproutput[[#This Row],[OPR]]</f>
        <v>57.571428571428569</v>
      </c>
      <c r="D22" s="39">
        <f>finaloproutput[[#This Row],[Auto OPR]]</f>
        <v>16.785714285714285</v>
      </c>
      <c r="E22" s="39">
        <f>finaloproutput[[#This Row],[TeleOp OPR]]</f>
        <v>40.785714285714285</v>
      </c>
      <c r="F22">
        <f>ABS(output[[#This Row],[DAR]]-output[[#This Row],[ADR]])</f>
        <v>15.141444017389396</v>
      </c>
      <c r="G22">
        <f>SUM(output[[#This Row],[Auto DAR]:[Foul DAR]])</f>
        <v>-2.7545420848992279</v>
      </c>
      <c r="H22">
        <f>SUM(output[[#This Row],[Auto ADR]:[Foul ADR]])</f>
        <v>12.386901932490169</v>
      </c>
      <c r="I22" s="39">
        <f>AVERAGEIF('Team Data Output'!AA:AA,output[[#This Row],[Number]],'Team Data Output'!AC:AC)</f>
        <v>1.1133340865483727</v>
      </c>
      <c r="J22" s="39">
        <f>AVERAGEIF('Team Data Output'!AA:AA,output[[#This Row],[Number]],'Team Data Output'!AD:AD)</f>
        <v>-14.582161885733314</v>
      </c>
      <c r="K22" s="39">
        <f>AVERAGEIF('Team Data Output'!AA:AA,output[[#This Row],[Number]],'Team Data Output'!AE:AE)</f>
        <v>10.714285714285714</v>
      </c>
      <c r="L22" s="39">
        <f>AVERAGEIF('Team Data Output'!AA:AA,output[[#This Row],[Number]],'Team Data Output'!AF:AF)</f>
        <v>1.8881985117279234</v>
      </c>
      <c r="M22" s="39">
        <f>AVERAGEIF('Team Data Output'!AA:AA,output[[#This Row],[Number]],'Team Data Output'!AG:AG)</f>
        <v>-4.5012965792377555</v>
      </c>
      <c r="N22" s="39">
        <f>AVERAGEIF('Team Data Output'!AA:AA,output[[#This Row],[Number]],'Team Data Output'!AH:AH)</f>
        <v>15</v>
      </c>
      <c r="O22" s="39">
        <f>output[[#This Row],[OPR]]/output[[#This Row],[DPR]]</f>
        <v>3.8022416161437365</v>
      </c>
    </row>
    <row r="23" spans="1:15">
      <c r="A23">
        <f>'Match Score and Team Input'!Q23</f>
        <v>604</v>
      </c>
      <c r="B23" s="56">
        <f>SUM(output[[#This Row],[OPR]],output[[#This Row],[DPR]])</f>
        <v>53.925405520405519</v>
      </c>
      <c r="C23" s="39">
        <f>finaloproutput[[#This Row],[OPR]]</f>
        <v>48.703703703703702</v>
      </c>
      <c r="D23" s="39">
        <f>finaloproutput[[#This Row],[Auto OPR]]</f>
        <v>17.222222222222221</v>
      </c>
      <c r="E23" s="39">
        <f>finaloproutput[[#This Row],[TeleOp OPR]]</f>
        <v>31.481481481481481</v>
      </c>
      <c r="F23">
        <f>ABS(output[[#This Row],[DAR]]-output[[#This Row],[ADR]])</f>
        <v>5.2217018167018159</v>
      </c>
      <c r="G23">
        <f>SUM(output[[#This Row],[Auto DAR]:[Foul DAR]])</f>
        <v>6.3302136752136748</v>
      </c>
      <c r="H23">
        <f>SUM(output[[#This Row],[Auto ADR]:[Foul ADR]])</f>
        <v>1.108511858511859</v>
      </c>
      <c r="I23" s="39">
        <f>AVERAGEIF('Team Data Output'!AA:AA,output[[#This Row],[Number]],'Team Data Output'!AC:AC)</f>
        <v>-0.29997927997928142</v>
      </c>
      <c r="J23" s="39">
        <f>AVERAGEIF('Team Data Output'!AA:AA,output[[#This Row],[Number]],'Team Data Output'!AD:AD)</f>
        <v>4.6301929551929559</v>
      </c>
      <c r="K23" s="39">
        <f>AVERAGEIF('Team Data Output'!AA:AA,output[[#This Row],[Number]],'Team Data Output'!AE:AE)</f>
        <v>2</v>
      </c>
      <c r="L23" s="39">
        <f>AVERAGEIF('Team Data Output'!AA:AA,output[[#This Row],[Number]],'Team Data Output'!AF:AF)</f>
        <v>-3.457837162837162</v>
      </c>
      <c r="M23" s="39">
        <f>AVERAGEIF('Team Data Output'!AA:AA,output[[#This Row],[Number]],'Team Data Output'!AG:AG)</f>
        <v>-2.4336509786509795</v>
      </c>
      <c r="N23" s="39">
        <f>AVERAGEIF('Team Data Output'!AA:AA,output[[#This Row],[Number]],'Team Data Output'!AH:AH)</f>
        <v>7</v>
      </c>
      <c r="O23" s="39">
        <f>output[[#This Row],[OPR]]/output[[#This Row],[DPR]]</f>
        <v>9.3271706070850335</v>
      </c>
    </row>
    <row r="24" spans="1:15">
      <c r="A24">
        <f>'Match Score and Team Input'!Q24</f>
        <v>714</v>
      </c>
      <c r="B24" s="56">
        <f>SUM(output[[#This Row],[OPR]],output[[#This Row],[DPR]])</f>
        <v>66.027004972152042</v>
      </c>
      <c r="C24" s="39">
        <f>finaloproutput[[#This Row],[OPR]]</f>
        <v>34.06666666666667</v>
      </c>
      <c r="D24" s="39">
        <f>finaloproutput[[#This Row],[Auto OPR]]</f>
        <v>13.833333333333334</v>
      </c>
      <c r="E24" s="39">
        <f>finaloproutput[[#This Row],[TeleOp OPR]]</f>
        <v>20.233333333333334</v>
      </c>
      <c r="F24">
        <f>ABS(output[[#This Row],[DAR]]-output[[#This Row],[ADR]])</f>
        <v>31.960338305485365</v>
      </c>
      <c r="G24">
        <f>SUM(output[[#This Row],[Auto DAR]:[Foul DAR]])</f>
        <v>29.886332926332923</v>
      </c>
      <c r="H24">
        <f>SUM(output[[#This Row],[Auto ADR]:[Foul ADR]])</f>
        <v>-2.0740053791524407</v>
      </c>
      <c r="I24" s="39">
        <f>AVERAGEIF('Team Data Output'!AA:AA,output[[#This Row],[Number]],'Team Data Output'!AC:AC)</f>
        <v>4.1035938135938155</v>
      </c>
      <c r="J24" s="39">
        <f>AVERAGEIF('Team Data Output'!AA:AA,output[[#This Row],[Number]],'Team Data Output'!AD:AD)</f>
        <v>21.782739112739108</v>
      </c>
      <c r="K24" s="39">
        <f>AVERAGEIF('Team Data Output'!AA:AA,output[[#This Row],[Number]],'Team Data Output'!AE:AE)</f>
        <v>4</v>
      </c>
      <c r="L24" s="39">
        <f>AVERAGEIF('Team Data Output'!AA:AA,output[[#This Row],[Number]],'Team Data Output'!AF:AF)</f>
        <v>0.54060529339941044</v>
      </c>
      <c r="M24" s="39">
        <f>AVERAGEIF('Team Data Output'!AA:AA,output[[#This Row],[Number]],'Team Data Output'!AG:AG)</f>
        <v>-8.6146106725518514</v>
      </c>
      <c r="N24" s="39">
        <f>AVERAGEIF('Team Data Output'!AA:AA,output[[#This Row],[Number]],'Team Data Output'!AH:AH)</f>
        <v>6</v>
      </c>
      <c r="O24" s="39">
        <f>output[[#This Row],[OPR]]/output[[#This Row],[DPR]]</f>
        <v>1.0659044450984361</v>
      </c>
    </row>
    <row r="25" spans="1:15">
      <c r="A25">
        <f>'Match Score and Team Input'!Q25</f>
        <v>766</v>
      </c>
      <c r="B25" s="56">
        <f>SUM(output[[#This Row],[OPR]],output[[#This Row],[DPR]])</f>
        <v>43.053934616581671</v>
      </c>
      <c r="C25" s="39">
        <f>finaloproutput[[#This Row],[OPR]]</f>
        <v>38.5</v>
      </c>
      <c r="D25" s="39">
        <f>finaloproutput[[#This Row],[Auto OPR]]</f>
        <v>15.166666666666666</v>
      </c>
      <c r="E25" s="39">
        <f>finaloproutput[[#This Row],[TeleOp OPR]]</f>
        <v>23.333333333333332</v>
      </c>
      <c r="F25">
        <f>ABS(output[[#This Row],[DAR]]-output[[#This Row],[ADR]])</f>
        <v>4.5539346165816745</v>
      </c>
      <c r="G25">
        <f>SUM(output[[#This Row],[Auto DAR]:[Foul DAR]])</f>
        <v>27.049384471737412</v>
      </c>
      <c r="H25">
        <f>SUM(output[[#This Row],[Auto ADR]:[Foul ADR]])</f>
        <v>31.603319088319086</v>
      </c>
      <c r="I25" s="39">
        <f>AVERAGEIF('Team Data Output'!AA:AA,output[[#This Row],[Number]],'Team Data Output'!AC:AC)</f>
        <v>3.6233006535947707</v>
      </c>
      <c r="J25" s="39">
        <f>AVERAGEIF('Team Data Output'!AA:AA,output[[#This Row],[Number]],'Team Data Output'!AD:AD)</f>
        <v>15.42608381814264</v>
      </c>
      <c r="K25" s="39">
        <f>AVERAGEIF('Team Data Output'!AA:AA,output[[#This Row],[Number]],'Team Data Output'!AE:AE)</f>
        <v>8</v>
      </c>
      <c r="L25" s="39">
        <f>AVERAGEIF('Team Data Output'!AA:AA,output[[#This Row],[Number]],'Team Data Output'!AF:AF)</f>
        <v>3.8762030562030558</v>
      </c>
      <c r="M25" s="39">
        <f>AVERAGEIF('Team Data Output'!AA:AA,output[[#This Row],[Number]],'Team Data Output'!AG:AG)</f>
        <v>7.7271160321160313</v>
      </c>
      <c r="N25" s="39">
        <f>AVERAGEIF('Team Data Output'!AA:AA,output[[#This Row],[Number]],'Team Data Output'!AH:AH)</f>
        <v>20</v>
      </c>
      <c r="O25" s="39">
        <f>output[[#This Row],[OPR]]/output[[#This Row],[DPR]]</f>
        <v>8.4542276605849249</v>
      </c>
    </row>
    <row r="26" spans="1:15">
      <c r="A26">
        <f>'Match Score and Team Input'!Q26</f>
        <v>771</v>
      </c>
      <c r="B26" s="56">
        <f>SUM(output[[#This Row],[OPR]],output[[#This Row],[DPR]])</f>
        <v>112.35794441397383</v>
      </c>
      <c r="C26" s="39">
        <f>finaloproutput[[#This Row],[OPR]]</f>
        <v>28.466666666666669</v>
      </c>
      <c r="D26" s="39">
        <f>finaloproutput[[#This Row],[Auto OPR]]</f>
        <v>10.533333333333333</v>
      </c>
      <c r="E26" s="39">
        <f>finaloproutput[[#This Row],[TeleOp OPR]]</f>
        <v>17.933333333333334</v>
      </c>
      <c r="F26">
        <f>ABS(output[[#This Row],[DAR]]-output[[#This Row],[ADR]])</f>
        <v>83.891277747307157</v>
      </c>
      <c r="G26">
        <f>SUM(output[[#This Row],[Auto DAR]:[Foul DAR]])</f>
        <v>49.859395789395791</v>
      </c>
      <c r="H26">
        <f>SUM(output[[#This Row],[Auto ADR]:[Foul ADR]])</f>
        <v>-34.031881957911374</v>
      </c>
      <c r="I26" s="39">
        <f>AVERAGEIF('Team Data Output'!AA:AA,output[[#This Row],[Number]],'Team Data Output'!AC:AC)</f>
        <v>9.7373544973544952</v>
      </c>
      <c r="J26" s="39">
        <f>AVERAGEIF('Team Data Output'!AA:AA,output[[#This Row],[Number]],'Team Data Output'!AD:AD)</f>
        <v>21.122041292041292</v>
      </c>
      <c r="K26" s="39">
        <f>AVERAGEIF('Team Data Output'!AA:AA,output[[#This Row],[Number]],'Team Data Output'!AE:AE)</f>
        <v>19</v>
      </c>
      <c r="L26" s="39">
        <f>AVERAGEIF('Team Data Output'!AA:AA,output[[#This Row],[Number]],'Team Data Output'!AF:AF)</f>
        <v>-3.4350916349445755</v>
      </c>
      <c r="M26" s="39">
        <f>AVERAGEIF('Team Data Output'!AA:AA,output[[#This Row],[Number]],'Team Data Output'!AG:AG)</f>
        <v>-32.596790322966797</v>
      </c>
      <c r="N26" s="39">
        <f>AVERAGEIF('Team Data Output'!AA:AA,output[[#This Row],[Number]],'Team Data Output'!AH:AH)</f>
        <v>2</v>
      </c>
      <c r="O26" s="39">
        <f>output[[#This Row],[OPR]]/output[[#This Row],[DPR]]</f>
        <v>0.33932808548240795</v>
      </c>
    </row>
    <row r="27" spans="1:15">
      <c r="A27">
        <f>'Match Score and Team Input'!Q27</f>
        <v>836</v>
      </c>
      <c r="B27" s="56">
        <f>SUM(output[[#This Row],[OPR]],output[[#This Row],[DPR]])</f>
        <v>90.330796964054883</v>
      </c>
      <c r="C27" s="39">
        <f>finaloproutput[[#This Row],[OPR]]</f>
        <v>60</v>
      </c>
      <c r="D27" s="39">
        <f>finaloproutput[[#This Row],[Auto OPR]]</f>
        <v>19.611111111111111</v>
      </c>
      <c r="E27" s="39">
        <f>finaloproutput[[#This Row],[TeleOp OPR]]</f>
        <v>40.388888888888893</v>
      </c>
      <c r="F27">
        <f>ABS(output[[#This Row],[DAR]]-output[[#This Row],[ADR]])</f>
        <v>30.330796964054883</v>
      </c>
      <c r="G27">
        <f>SUM(output[[#This Row],[Auto DAR]:[Foul DAR]])</f>
        <v>-20.919534052339486</v>
      </c>
      <c r="H27">
        <f>SUM(output[[#This Row],[Auto ADR]:[Foul ADR]])</f>
        <v>9.4112629117153972</v>
      </c>
      <c r="I27" s="39">
        <f>AVERAGEIF('Team Data Output'!AA:AA,output[[#This Row],[Number]],'Team Data Output'!AC:AC)</f>
        <v>-3.9649513801097518</v>
      </c>
      <c r="J27" s="39">
        <f>AVERAGEIF('Team Data Output'!AA:AA,output[[#This Row],[Number]],'Team Data Output'!AD:AD)</f>
        <v>-20.80073651838358</v>
      </c>
      <c r="K27" s="39">
        <f>AVERAGEIF('Team Data Output'!AA:AA,output[[#This Row],[Number]],'Team Data Output'!AE:AE)</f>
        <v>3.8461538461538463</v>
      </c>
      <c r="L27" s="39">
        <f>AVERAGEIF('Team Data Output'!AA:AA,output[[#This Row],[Number]],'Team Data Output'!AF:AF)</f>
        <v>-1.4525441208699137</v>
      </c>
      <c r="M27" s="39">
        <f>AVERAGEIF('Team Data Output'!AA:AA,output[[#This Row],[Number]],'Team Data Output'!AG:AG)</f>
        <v>3.1714993402776179</v>
      </c>
      <c r="N27" s="39">
        <f>AVERAGEIF('Team Data Output'!AA:AA,output[[#This Row],[Number]],'Team Data Output'!AH:AH)</f>
        <v>7.6923076923076925</v>
      </c>
      <c r="O27" s="39">
        <f>output[[#This Row],[OPR]]/output[[#This Row],[DPR]]</f>
        <v>1.9781873872653652</v>
      </c>
    </row>
    <row r="28" spans="1:15">
      <c r="A28">
        <f>'Match Score and Team Input'!Q28</f>
        <v>857</v>
      </c>
      <c r="B28" s="56">
        <f>SUM(output[[#This Row],[OPR]],output[[#This Row],[DPR]])</f>
        <v>57.413551399580811</v>
      </c>
      <c r="C28" s="39">
        <f>finaloproutput[[#This Row],[OPR]]</f>
        <v>46.166666666666671</v>
      </c>
      <c r="D28" s="39">
        <f>finaloproutput[[#This Row],[Auto OPR]]</f>
        <v>18.866666666666667</v>
      </c>
      <c r="E28" s="39">
        <f>finaloproutput[[#This Row],[TeleOp OPR]]</f>
        <v>27.3</v>
      </c>
      <c r="F28">
        <f>ABS(output[[#This Row],[DAR]]-output[[#This Row],[ADR]])</f>
        <v>11.246884732914143</v>
      </c>
      <c r="G28">
        <f>SUM(output[[#This Row],[Auto DAR]:[Foul DAR]])</f>
        <v>16.612682317682314</v>
      </c>
      <c r="H28">
        <f>SUM(output[[#This Row],[Auto ADR]:[Foul ADR]])</f>
        <v>5.3657975847681696</v>
      </c>
      <c r="I28" s="39">
        <f>AVERAGEIF('Team Data Output'!AA:AA,output[[#This Row],[Number]],'Team Data Output'!AC:AC)</f>
        <v>-4.326905131905133</v>
      </c>
      <c r="J28" s="39">
        <f>AVERAGEIF('Team Data Output'!AA:AA,output[[#This Row],[Number]],'Team Data Output'!AD:AD)</f>
        <v>5.939587449587445</v>
      </c>
      <c r="K28" s="39">
        <f>AVERAGEIF('Team Data Output'!AA:AA,output[[#This Row],[Number]],'Team Data Output'!AE:AE)</f>
        <v>15</v>
      </c>
      <c r="L28" s="39">
        <f>AVERAGEIF('Team Data Output'!AA:AA,output[[#This Row],[Number]],'Team Data Output'!AF:AF)</f>
        <v>-3.0684477233006673</v>
      </c>
      <c r="M28" s="39">
        <f>AVERAGEIF('Team Data Output'!AA:AA,output[[#This Row],[Number]],'Team Data Output'!AG:AG)</f>
        <v>8.4342453080688369</v>
      </c>
      <c r="N28" s="39">
        <f>AVERAGEIF('Team Data Output'!AA:AA,output[[#This Row],[Number]],'Team Data Output'!AH:AH)</f>
        <v>0</v>
      </c>
      <c r="O28" s="39">
        <f>output[[#This Row],[OPR]]/output[[#This Row],[DPR]]</f>
        <v>4.1048403858500802</v>
      </c>
    </row>
    <row r="29" spans="1:15">
      <c r="A29">
        <f>'Match Score and Team Input'!Q29</f>
        <v>862</v>
      </c>
      <c r="B29" s="56">
        <f>SUM(output[[#This Row],[OPR]],output[[#This Row],[DPR]])</f>
        <v>112.03619090150953</v>
      </c>
      <c r="C29" s="39">
        <f>finaloproutput[[#This Row],[OPR]]</f>
        <v>58.75</v>
      </c>
      <c r="D29" s="39">
        <f>finaloproutput[[#This Row],[Auto OPR]]</f>
        <v>18.055555555555554</v>
      </c>
      <c r="E29" s="39">
        <f>finaloproutput[[#This Row],[TeleOp OPR]]</f>
        <v>40.694444444444443</v>
      </c>
      <c r="F29">
        <f>ABS(output[[#This Row],[DAR]]-output[[#This Row],[ADR]])</f>
        <v>53.286190901509528</v>
      </c>
      <c r="G29">
        <f>SUM(output[[#This Row],[Auto DAR]:[Foul DAR]])</f>
        <v>-17.675708509899689</v>
      </c>
      <c r="H29">
        <f>SUM(output[[#This Row],[Auto ADR]:[Foul ADR]])</f>
        <v>35.610482391609843</v>
      </c>
      <c r="I29" s="39">
        <f>AVERAGEIF('Team Data Output'!AA:AA,output[[#This Row],[Number]],'Team Data Output'!AC:AC)</f>
        <v>-1.8644991310432488</v>
      </c>
      <c r="J29" s="39">
        <f>AVERAGEIF('Team Data Output'!AA:AA,output[[#This Row],[Number]],'Team Data Output'!AD:AD)</f>
        <v>-17.477876045523107</v>
      </c>
      <c r="K29" s="39">
        <f>AVERAGEIF('Team Data Output'!AA:AA,output[[#This Row],[Number]],'Team Data Output'!AE:AE)</f>
        <v>1.6666666666666667</v>
      </c>
      <c r="L29" s="39">
        <f>AVERAGEIF('Team Data Output'!AA:AA,output[[#This Row],[Number]],'Team Data Output'!AF:AF)</f>
        <v>-1.1429966094181783</v>
      </c>
      <c r="M29" s="39">
        <f>AVERAGEIF('Team Data Output'!AA:AA,output[[#This Row],[Number]],'Team Data Output'!AG:AG)</f>
        <v>30.920145667694687</v>
      </c>
      <c r="N29" s="39">
        <f>AVERAGEIF('Team Data Output'!AA:AA,output[[#This Row],[Number]],'Team Data Output'!AH:AH)</f>
        <v>5.833333333333333</v>
      </c>
      <c r="O29" s="39">
        <f>output[[#This Row],[OPR]]/output[[#This Row],[DPR]]</f>
        <v>1.1025370552117226</v>
      </c>
    </row>
    <row r="30" spans="1:15">
      <c r="A30">
        <f>'Match Score and Team Input'!Q30</f>
        <v>869</v>
      </c>
      <c r="B30" s="56">
        <f>SUM(output[[#This Row],[OPR]],output[[#This Row],[DPR]])</f>
        <v>50.469211931859</v>
      </c>
      <c r="C30" s="39">
        <f>finaloproutput[[#This Row],[OPR]]</f>
        <v>46.433333333333337</v>
      </c>
      <c r="D30" s="39">
        <f>finaloproutput[[#This Row],[Auto OPR]]</f>
        <v>17.533333333333335</v>
      </c>
      <c r="E30" s="39">
        <f>finaloproutput[[#This Row],[TeleOp OPR]]</f>
        <v>28.900000000000002</v>
      </c>
      <c r="F30">
        <f>ABS(output[[#This Row],[DAR]]-output[[#This Row],[ADR]])</f>
        <v>4.0358785985256622</v>
      </c>
      <c r="G30">
        <f>SUM(output[[#This Row],[Auto DAR]:[Foul DAR]])</f>
        <v>3.86321733821734</v>
      </c>
      <c r="H30">
        <f>SUM(output[[#This Row],[Auto ADR]:[Foul ADR]])</f>
        <v>-0.17266126030832218</v>
      </c>
      <c r="I30" s="39">
        <f>AVERAGEIF('Team Data Output'!AA:AA,output[[#This Row],[Number]],'Team Data Output'!AC:AC)</f>
        <v>-1.5415343915343889</v>
      </c>
      <c r="J30" s="39">
        <f>AVERAGEIF('Team Data Output'!AA:AA,output[[#This Row],[Number]],'Team Data Output'!AD:AD)</f>
        <v>3.4047517297517289</v>
      </c>
      <c r="K30" s="39">
        <f>AVERAGEIF('Team Data Output'!AA:AA,output[[#This Row],[Number]],'Team Data Output'!AE:AE)</f>
        <v>2</v>
      </c>
      <c r="L30" s="39">
        <f>AVERAGEIF('Team Data Output'!AA:AA,output[[#This Row],[Number]],'Team Data Output'!AF:AF)</f>
        <v>0.63183101212512871</v>
      </c>
      <c r="M30" s="39">
        <f>AVERAGEIF('Team Data Output'!AA:AA,output[[#This Row],[Number]],'Team Data Output'!AG:AG)</f>
        <v>-11.804492272433452</v>
      </c>
      <c r="N30" s="39">
        <f>AVERAGEIF('Team Data Output'!AA:AA,output[[#This Row],[Number]],'Team Data Output'!AH:AH)</f>
        <v>11</v>
      </c>
      <c r="O30" s="39">
        <f>output[[#This Row],[OPR]]/output[[#This Row],[DPR]]</f>
        <v>11.505136291833901</v>
      </c>
    </row>
    <row r="31" spans="1:15">
      <c r="A31">
        <f>'Match Score and Team Input'!Q31</f>
        <v>884</v>
      </c>
      <c r="B31" s="56">
        <f>SUM(output[[#This Row],[OPR]],output[[#This Row],[DPR]])</f>
        <v>51.988324774354183</v>
      </c>
      <c r="C31" s="39">
        <f>finaloproutput[[#This Row],[OPR]]</f>
        <v>42.4</v>
      </c>
      <c r="D31" s="39">
        <f>finaloproutput[[#This Row],[Auto OPR]]</f>
        <v>13.533333333333333</v>
      </c>
      <c r="E31" s="39">
        <f>finaloproutput[[#This Row],[TeleOp OPR]]</f>
        <v>28.866666666666664</v>
      </c>
      <c r="F31">
        <f>ABS(output[[#This Row],[DAR]]-output[[#This Row],[ADR]])</f>
        <v>9.5883247743541808</v>
      </c>
      <c r="G31">
        <f>SUM(output[[#This Row],[Auto DAR]:[Foul DAR]])</f>
        <v>10.974341676841673</v>
      </c>
      <c r="H31">
        <f>SUM(output[[#This Row],[Auto ADR]:[Foul ADR]])</f>
        <v>1.386016902487492</v>
      </c>
      <c r="I31" s="39">
        <f>AVERAGEIF('Team Data Output'!AA:AA,output[[#This Row],[Number]],'Team Data Output'!AC:AC)</f>
        <v>6.628999796499798</v>
      </c>
      <c r="J31" s="39">
        <f>AVERAGEIF('Team Data Output'!AA:AA,output[[#This Row],[Number]],'Team Data Output'!AD:AD)</f>
        <v>2.3453418803418757</v>
      </c>
      <c r="K31" s="39">
        <f>AVERAGEIF('Team Data Output'!AA:AA,output[[#This Row],[Number]],'Team Data Output'!AE:AE)</f>
        <v>2</v>
      </c>
      <c r="L31" s="39">
        <f>AVERAGEIF('Team Data Output'!AA:AA,output[[#This Row],[Number]],'Team Data Output'!AF:AF)</f>
        <v>4.8682773109243698</v>
      </c>
      <c r="M31" s="39">
        <f>AVERAGEIF('Team Data Output'!AA:AA,output[[#This Row],[Number]],'Team Data Output'!AG:AG)</f>
        <v>-3.4822604084368778</v>
      </c>
      <c r="N31" s="39">
        <f>AVERAGEIF('Team Data Output'!AA:AA,output[[#This Row],[Number]],'Team Data Output'!AH:AH)</f>
        <v>0</v>
      </c>
      <c r="O31" s="39">
        <f>output[[#This Row],[OPR]]/output[[#This Row],[DPR]]</f>
        <v>4.4220446217473732</v>
      </c>
    </row>
    <row r="32" spans="1:15">
      <c r="A32">
        <f>'Match Score and Team Input'!Q32</f>
        <v>955</v>
      </c>
      <c r="B32" s="56">
        <f>SUM(output[[#This Row],[OPR]],output[[#This Row],[DPR]])</f>
        <v>70.674902042402039</v>
      </c>
      <c r="C32" s="39">
        <f>finaloproutput[[#This Row],[OPR]]</f>
        <v>49.199999999999996</v>
      </c>
      <c r="D32" s="39">
        <f>finaloproutput[[#This Row],[Auto OPR]]</f>
        <v>18.833333333333332</v>
      </c>
      <c r="E32" s="39">
        <f>finaloproutput[[#This Row],[TeleOp OPR]]</f>
        <v>30.366666666666664</v>
      </c>
      <c r="F32">
        <f>ABS(output[[#This Row],[DAR]]-output[[#This Row],[ADR]])</f>
        <v>21.47490204240205</v>
      </c>
      <c r="G32">
        <f>SUM(output[[#This Row],[Auto DAR]:[Foul DAR]])</f>
        <v>-2.9190512265512338</v>
      </c>
      <c r="H32">
        <f>SUM(output[[#This Row],[Auto ADR]:[Foul ADR]])</f>
        <v>18.555850815850818</v>
      </c>
      <c r="I32" s="39">
        <f>AVERAGEIF('Team Data Output'!AA:AA,output[[#This Row],[Number]],'Team Data Output'!AC:AC)</f>
        <v>-3.3111531986532015</v>
      </c>
      <c r="J32" s="39">
        <f>AVERAGEIF('Team Data Output'!AA:AA,output[[#This Row],[Number]],'Team Data Output'!AD:AD)</f>
        <v>0.39210197210196751</v>
      </c>
      <c r="K32" s="39">
        <f>AVERAGEIF('Team Data Output'!AA:AA,output[[#This Row],[Number]],'Team Data Output'!AE:AE)</f>
        <v>0</v>
      </c>
      <c r="L32" s="39">
        <f>AVERAGEIF('Team Data Output'!AA:AA,output[[#This Row],[Number]],'Team Data Output'!AF:AF)</f>
        <v>-4.057920227920226</v>
      </c>
      <c r="M32" s="39">
        <f>AVERAGEIF('Team Data Output'!AA:AA,output[[#This Row],[Number]],'Team Data Output'!AG:AG)</f>
        <v>6.6137710437710435</v>
      </c>
      <c r="N32" s="39">
        <f>AVERAGEIF('Team Data Output'!AA:AA,output[[#This Row],[Number]],'Team Data Output'!AH:AH)</f>
        <v>16</v>
      </c>
      <c r="O32" s="39">
        <f>output[[#This Row],[OPR]]/output[[#This Row],[DPR]]</f>
        <v>2.2910465390181955</v>
      </c>
    </row>
    <row r="33" spans="1:15">
      <c r="A33">
        <f>'Match Score and Team Input'!Q33</f>
        <v>973</v>
      </c>
      <c r="B33" s="56">
        <f>SUM(output[[#This Row],[OPR]],output[[#This Row],[DPR]])</f>
        <v>78.092704644665446</v>
      </c>
      <c r="C33" s="39">
        <f>finaloproutput[[#This Row],[OPR]]</f>
        <v>56.925925925925924</v>
      </c>
      <c r="D33" s="39">
        <f>finaloproutput[[#This Row],[Auto OPR]]</f>
        <v>19.166666666666668</v>
      </c>
      <c r="E33" s="39">
        <f>finaloproutput[[#This Row],[TeleOp OPR]]</f>
        <v>37.75925925925926</v>
      </c>
      <c r="F33">
        <f>ABS(output[[#This Row],[DAR]]-output[[#This Row],[ADR]])</f>
        <v>21.166778718739515</v>
      </c>
      <c r="G33">
        <f>SUM(output[[#This Row],[Auto DAR]:[Foul DAR]])</f>
        <v>14.316162438384653</v>
      </c>
      <c r="H33">
        <f>SUM(output[[#This Row],[Auto ADR]:[Foul ADR]])</f>
        <v>35.482941157124166</v>
      </c>
      <c r="I33" s="39">
        <f>AVERAGEIF('Team Data Output'!AA:AA,output[[#This Row],[Number]],'Team Data Output'!AC:AC)</f>
        <v>-1.7423334895557123</v>
      </c>
      <c r="J33" s="39">
        <f>AVERAGEIF('Team Data Output'!AA:AA,output[[#This Row],[Number]],'Team Data Output'!AD:AD)</f>
        <v>-5.0526151831707447</v>
      </c>
      <c r="K33" s="39">
        <f>AVERAGEIF('Team Data Output'!AA:AA,output[[#This Row],[Number]],'Team Data Output'!AE:AE)</f>
        <v>21.111111111111111</v>
      </c>
      <c r="L33" s="39">
        <f>AVERAGEIF('Team Data Output'!AA:AA,output[[#This Row],[Number]],'Team Data Output'!AF:AF)</f>
        <v>7.3923539665369766</v>
      </c>
      <c r="M33" s="39">
        <f>AVERAGEIF('Team Data Output'!AA:AA,output[[#This Row],[Number]],'Team Data Output'!AG:AG)</f>
        <v>26.979476079476076</v>
      </c>
      <c r="N33" s="39">
        <f>AVERAGEIF('Team Data Output'!AA:AA,output[[#This Row],[Number]],'Team Data Output'!AH:AH)</f>
        <v>1.1111111111111112</v>
      </c>
      <c r="O33" s="39">
        <f>output[[#This Row],[OPR]]/output[[#This Row],[DPR]]</f>
        <v>2.6893995861320117</v>
      </c>
    </row>
    <row r="34" spans="1:15">
      <c r="A34">
        <f>'Match Score and Team Input'!Q34</f>
        <v>1011</v>
      </c>
      <c r="B34" s="56">
        <f>SUM(output[[#This Row],[OPR]],output[[#This Row],[DPR]])</f>
        <v>84.856966551966551</v>
      </c>
      <c r="C34" s="39">
        <f>finaloproutput[[#This Row],[OPR]]</f>
        <v>37.633333333333333</v>
      </c>
      <c r="D34" s="39">
        <f>finaloproutput[[#This Row],[Auto OPR]]</f>
        <v>15.066666666666668</v>
      </c>
      <c r="E34" s="39">
        <f>finaloproutput[[#This Row],[TeleOp OPR]]</f>
        <v>22.566666666666666</v>
      </c>
      <c r="F34">
        <f>ABS(output[[#This Row],[DAR]]-output[[#This Row],[ADR]])</f>
        <v>47.223633218633218</v>
      </c>
      <c r="G34">
        <f>SUM(output[[#This Row],[Auto DAR]:[Foul DAR]])</f>
        <v>24.992723017723016</v>
      </c>
      <c r="H34">
        <f>SUM(output[[#This Row],[Auto ADR]:[Foul ADR]])</f>
        <v>-22.230910200910202</v>
      </c>
      <c r="I34" s="39">
        <f>AVERAGEIF('Team Data Output'!AA:AA,output[[#This Row],[Number]],'Team Data Output'!AC:AC)</f>
        <v>3.2864750064750097</v>
      </c>
      <c r="J34" s="39">
        <f>AVERAGEIF('Team Data Output'!AA:AA,output[[#This Row],[Number]],'Team Data Output'!AD:AD)</f>
        <v>11.706248011248006</v>
      </c>
      <c r="K34" s="39">
        <f>AVERAGEIF('Team Data Output'!AA:AA,output[[#This Row],[Number]],'Team Data Output'!AE:AE)</f>
        <v>10</v>
      </c>
      <c r="L34" s="39">
        <f>AVERAGEIF('Team Data Output'!AA:AA,output[[#This Row],[Number]],'Team Data Output'!AF:AF)</f>
        <v>0.63485754985754783</v>
      </c>
      <c r="M34" s="39">
        <f>AVERAGEIF('Team Data Output'!AA:AA,output[[#This Row],[Number]],'Team Data Output'!AG:AG)</f>
        <v>-26.865767750767748</v>
      </c>
      <c r="N34" s="39">
        <f>AVERAGEIF('Team Data Output'!AA:AA,output[[#This Row],[Number]],'Team Data Output'!AH:AH)</f>
        <v>4</v>
      </c>
      <c r="O34" s="39">
        <f>output[[#This Row],[OPR]]/output[[#This Row],[DPR]]</f>
        <v>0.7969173646403005</v>
      </c>
    </row>
    <row r="35" spans="1:15">
      <c r="A35">
        <f>'Match Score and Team Input'!Q35</f>
        <v>1023</v>
      </c>
      <c r="B35" s="56">
        <f>SUM(output[[#This Row],[OPR]],output[[#This Row],[DPR]])</f>
        <v>85.198072398524886</v>
      </c>
      <c r="C35" s="39">
        <f>finaloproutput[[#This Row],[OPR]]</f>
        <v>62.361111111111114</v>
      </c>
      <c r="D35" s="39">
        <f>finaloproutput[[#This Row],[Auto OPR]]</f>
        <v>20.555555555555554</v>
      </c>
      <c r="E35" s="39">
        <f>finaloproutput[[#This Row],[TeleOp OPR]]</f>
        <v>41.805555555555557</v>
      </c>
      <c r="F35">
        <f>ABS(output[[#This Row],[DAR]]-output[[#This Row],[ADR]])</f>
        <v>22.836961287413772</v>
      </c>
      <c r="G35">
        <f>SUM(output[[#This Row],[Auto DAR]:[Foul DAR]])</f>
        <v>-17.228939294323911</v>
      </c>
      <c r="H35">
        <f>SUM(output[[#This Row],[Auto ADR]:[Foul ADR]])</f>
        <v>5.60802199308986</v>
      </c>
      <c r="I35" s="39">
        <f>AVERAGEIF('Team Data Output'!AA:AA,output[[#This Row],[Number]],'Team Data Output'!AC:AC)</f>
        <v>-6.3442910365987322</v>
      </c>
      <c r="J35" s="39">
        <f>AVERAGEIF('Team Data Output'!AA:AA,output[[#This Row],[Number]],'Team Data Output'!AD:AD)</f>
        <v>-14.730802103879027</v>
      </c>
      <c r="K35" s="39">
        <f>AVERAGEIF('Team Data Output'!AA:AA,output[[#This Row],[Number]],'Team Data Output'!AE:AE)</f>
        <v>3.8461538461538463</v>
      </c>
      <c r="L35" s="39">
        <f>AVERAGEIF('Team Data Output'!AA:AA,output[[#This Row],[Number]],'Team Data Output'!AF:AF)</f>
        <v>2.2351923591742602</v>
      </c>
      <c r="M35" s="39">
        <f>AVERAGEIF('Team Data Output'!AA:AA,output[[#This Row],[Number]],'Team Data Output'!AG:AG)</f>
        <v>-0.47332421223824583</v>
      </c>
      <c r="N35" s="39">
        <f>AVERAGEIF('Team Data Output'!AA:AA,output[[#This Row],[Number]],'Team Data Output'!AH:AH)</f>
        <v>3.8461538461538463</v>
      </c>
      <c r="O35" s="39">
        <f>output[[#This Row],[OPR]]/output[[#This Row],[DPR]]</f>
        <v>2.7307096739477528</v>
      </c>
    </row>
    <row r="36" spans="1:15">
      <c r="A36">
        <f>'Match Score and Team Input'!Q36</f>
        <v>1108</v>
      </c>
      <c r="B36" s="56">
        <f>SUM(output[[#This Row],[OPR]],output[[#This Row],[DPR]])</f>
        <v>57.289478636831575</v>
      </c>
      <c r="C36" s="39">
        <f>finaloproutput[[#This Row],[OPR]]</f>
        <v>54.966666666666669</v>
      </c>
      <c r="D36" s="39">
        <f>finaloproutput[[#This Row],[Auto OPR]]</f>
        <v>18.166666666666668</v>
      </c>
      <c r="E36" s="39">
        <f>finaloproutput[[#This Row],[TeleOp OPR]]</f>
        <v>36.800000000000004</v>
      </c>
      <c r="F36">
        <f>ABS(output[[#This Row],[DAR]]-output[[#This Row],[ADR]])</f>
        <v>2.3228119701649073</v>
      </c>
      <c r="G36">
        <f>SUM(output[[#This Row],[Auto DAR]:[Foul DAR]])</f>
        <v>5.4188069338069376</v>
      </c>
      <c r="H36">
        <f>SUM(output[[#This Row],[Auto ADR]:[Foul ADR]])</f>
        <v>7.7416189039718448</v>
      </c>
      <c r="I36" s="39">
        <f>AVERAGEIF('Team Data Output'!AA:AA,output[[#This Row],[Number]],'Team Data Output'!AC:AC)</f>
        <v>-2.8496544196544171</v>
      </c>
      <c r="J36" s="39">
        <f>AVERAGEIF('Team Data Output'!AA:AA,output[[#This Row],[Number]],'Team Data Output'!AD:AD)</f>
        <v>-6.7315386465386453</v>
      </c>
      <c r="K36" s="39">
        <f>AVERAGEIF('Team Data Output'!AA:AA,output[[#This Row],[Number]],'Team Data Output'!AE:AE)</f>
        <v>15</v>
      </c>
      <c r="L36" s="39">
        <f>AVERAGEIF('Team Data Output'!AA:AA,output[[#This Row],[Number]],'Team Data Output'!AF:AF)</f>
        <v>0.21066532595944237</v>
      </c>
      <c r="M36" s="39">
        <f>AVERAGEIF('Team Data Output'!AA:AA,output[[#This Row],[Number]],'Team Data Output'!AG:AG)</f>
        <v>5.5309535780124026</v>
      </c>
      <c r="N36" s="39">
        <f>AVERAGEIF('Team Data Output'!AA:AA,output[[#This Row],[Number]],'Team Data Output'!AH:AH)</f>
        <v>2</v>
      </c>
      <c r="O36" s="39">
        <f>output[[#This Row],[OPR]]/output[[#This Row],[DPR]]</f>
        <v>23.66384682560609</v>
      </c>
    </row>
    <row r="37" spans="1:15">
      <c r="A37">
        <f>'Match Score and Team Input'!Q37</f>
        <v>1153</v>
      </c>
      <c r="B37" s="56">
        <f>SUM(output[[#This Row],[OPR]],output[[#This Row],[DPR]])</f>
        <v>65.275742004375218</v>
      </c>
      <c r="C37" s="39">
        <f>finaloproutput[[#This Row],[OPR]]</f>
        <v>56.019607843137251</v>
      </c>
      <c r="D37" s="39">
        <f>finaloproutput[[#This Row],[Auto OPR]]</f>
        <v>18.627450980392158</v>
      </c>
      <c r="E37" s="39">
        <f>finaloproutput[[#This Row],[TeleOp OPR]]</f>
        <v>37.392156862745097</v>
      </c>
      <c r="F37">
        <f>ABS(output[[#This Row],[DAR]]-output[[#This Row],[ADR]])</f>
        <v>9.2561341612379699</v>
      </c>
      <c r="G37">
        <f>SUM(output[[#This Row],[Auto DAR]:[Foul DAR]])</f>
        <v>-4.6540062782277349</v>
      </c>
      <c r="H37">
        <f>SUM(output[[#This Row],[Auto ADR]:[Foul ADR]])</f>
        <v>4.6021278830102341</v>
      </c>
      <c r="I37" s="39">
        <f>AVERAGEIF('Team Data Output'!AA:AA,output[[#This Row],[Number]],'Team Data Output'!AC:AC)</f>
        <v>-1.2413801820376227</v>
      </c>
      <c r="J37" s="39">
        <f>AVERAGEIF('Team Data Output'!AA:AA,output[[#This Row],[Number]],'Team Data Output'!AD:AD)</f>
        <v>-6.3538025667783478</v>
      </c>
      <c r="K37" s="39">
        <f>AVERAGEIF('Team Data Output'!AA:AA,output[[#This Row],[Number]],'Team Data Output'!AE:AE)</f>
        <v>2.9411764705882355</v>
      </c>
      <c r="L37" s="39">
        <f>AVERAGEIF('Team Data Output'!AA:AA,output[[#This Row],[Number]],'Team Data Output'!AF:AF)</f>
        <v>-1.3231627305156726</v>
      </c>
      <c r="M37" s="39">
        <f>AVERAGEIF('Team Data Output'!AA:AA,output[[#This Row],[Number]],'Team Data Output'!AG:AG)</f>
        <v>-3.4864740923564463</v>
      </c>
      <c r="N37" s="39">
        <f>AVERAGEIF('Team Data Output'!AA:AA,output[[#This Row],[Number]],'Team Data Output'!AH:AH)</f>
        <v>9.4117647058823533</v>
      </c>
      <c r="O37" s="39">
        <f>output[[#This Row],[OPR]]/output[[#This Row],[DPR]]</f>
        <v>6.052160315235195</v>
      </c>
    </row>
    <row r="38" spans="1:15">
      <c r="A38">
        <f>'Match Score and Team Input'!Q38</f>
        <v>1218</v>
      </c>
      <c r="B38" s="56">
        <f>SUM(output[[#This Row],[OPR]],output[[#This Row],[DPR]])</f>
        <v>62.824324314030193</v>
      </c>
      <c r="C38" s="39">
        <f>finaloproutput[[#This Row],[OPR]]</f>
        <v>51.388888888888886</v>
      </c>
      <c r="D38" s="39">
        <f>finaloproutput[[#This Row],[Auto OPR]]</f>
        <v>19.166666666666668</v>
      </c>
      <c r="E38" s="39">
        <f>finaloproutput[[#This Row],[TeleOp OPR]]</f>
        <v>32.222222222222221</v>
      </c>
      <c r="F38">
        <f>ABS(output[[#This Row],[DAR]]-output[[#This Row],[ADR]])</f>
        <v>11.435435425141311</v>
      </c>
      <c r="G38">
        <f>SUM(output[[#This Row],[Auto DAR]:[Foul DAR]])</f>
        <v>-1.1310418611889199</v>
      </c>
      <c r="H38">
        <f>SUM(output[[#This Row],[Auto ADR]:[Foul ADR]])</f>
        <v>10.304393563952392</v>
      </c>
      <c r="I38" s="39">
        <f>AVERAGEIF('Team Data Output'!AA:AA,output[[#This Row],[Number]],'Team Data Output'!AC:AC)</f>
        <v>-4.5401733252223426</v>
      </c>
      <c r="J38" s="39">
        <f>AVERAGEIF('Team Data Output'!AA:AA,output[[#This Row],[Number]],'Team Data Output'!AD:AD)</f>
        <v>-1.5908685359665771</v>
      </c>
      <c r="K38" s="39">
        <f>AVERAGEIF('Team Data Output'!AA:AA,output[[#This Row],[Number]],'Team Data Output'!AE:AE)</f>
        <v>5</v>
      </c>
      <c r="L38" s="39">
        <f>AVERAGEIF('Team Data Output'!AA:AA,output[[#This Row],[Number]],'Team Data Output'!AF:AF)</f>
        <v>-3.8324883177824351</v>
      </c>
      <c r="M38" s="39">
        <f>AVERAGEIF('Team Data Output'!AA:AA,output[[#This Row],[Number]],'Team Data Output'!AG:AG)</f>
        <v>4.1368818817348263</v>
      </c>
      <c r="N38" s="39">
        <f>AVERAGEIF('Team Data Output'!AA:AA,output[[#This Row],[Number]],'Team Data Output'!AH:AH)</f>
        <v>10</v>
      </c>
      <c r="O38" s="39">
        <f>output[[#This Row],[OPR]]/output[[#This Row],[DPR]]</f>
        <v>4.4938287855579278</v>
      </c>
    </row>
    <row r="39" spans="1:15">
      <c r="A39">
        <f>'Match Score and Team Input'!Q39</f>
        <v>1266</v>
      </c>
      <c r="B39" s="56">
        <f>SUM(output[[#This Row],[OPR]],output[[#This Row],[DPR]])</f>
        <v>88.541616390145805</v>
      </c>
      <c r="C39" s="39">
        <f>finaloproutput[[#This Row],[OPR]]</f>
        <v>40.799999999999997</v>
      </c>
      <c r="D39" s="39">
        <f>finaloproutput[[#This Row],[Auto OPR]]</f>
        <v>13.866666666666667</v>
      </c>
      <c r="E39" s="39">
        <f>finaloproutput[[#This Row],[TeleOp OPR]]</f>
        <v>26.933333333333334</v>
      </c>
      <c r="F39">
        <f>ABS(output[[#This Row],[DAR]]-output[[#This Row],[ADR]])</f>
        <v>47.741616390145808</v>
      </c>
      <c r="G39">
        <f>SUM(output[[#This Row],[Auto DAR]:[Foul DAR]])</f>
        <v>33.767775742775747</v>
      </c>
      <c r="H39">
        <f>SUM(output[[#This Row],[Auto ADR]:[Foul ADR]])</f>
        <v>-13.973840647370061</v>
      </c>
      <c r="I39" s="39">
        <f>AVERAGEIF('Team Data Output'!AA:AA,output[[#This Row],[Number]],'Team Data Output'!AC:AC)</f>
        <v>4.8569983719983743</v>
      </c>
      <c r="J39" s="39">
        <f>AVERAGEIF('Team Data Output'!AA:AA,output[[#This Row],[Number]],'Team Data Output'!AD:AD)</f>
        <v>4.9107773707773728</v>
      </c>
      <c r="K39" s="39">
        <f>AVERAGEIF('Team Data Output'!AA:AA,output[[#This Row],[Number]],'Team Data Output'!AE:AE)</f>
        <v>24</v>
      </c>
      <c r="L39" s="39">
        <f>AVERAGEIF('Team Data Output'!AA:AA,output[[#This Row],[Number]],'Team Data Output'!AF:AF)</f>
        <v>-5.5828907802437211</v>
      </c>
      <c r="M39" s="39">
        <f>AVERAGEIF('Team Data Output'!AA:AA,output[[#This Row],[Number]],'Team Data Output'!AG:AG)</f>
        <v>-15.390949867126341</v>
      </c>
      <c r="N39" s="39">
        <f>AVERAGEIF('Team Data Output'!AA:AA,output[[#This Row],[Number]],'Team Data Output'!AH:AH)</f>
        <v>7</v>
      </c>
      <c r="O39" s="39">
        <f>output[[#This Row],[OPR]]/output[[#This Row],[DPR]]</f>
        <v>0.85460030650368579</v>
      </c>
    </row>
    <row r="40" spans="1:15">
      <c r="A40">
        <f>'Match Score and Team Input'!Q40</f>
        <v>1310</v>
      </c>
      <c r="B40" s="56">
        <f>SUM(output[[#This Row],[OPR]],output[[#This Row],[DPR]])</f>
        <v>51.262411721009002</v>
      </c>
      <c r="C40" s="39">
        <f>finaloproutput[[#This Row],[OPR]]</f>
        <v>50.025641025641022</v>
      </c>
      <c r="D40" s="39">
        <f>finaloproutput[[#This Row],[Auto OPR]]</f>
        <v>18.487179487179485</v>
      </c>
      <c r="E40" s="39">
        <f>finaloproutput[[#This Row],[TeleOp OPR]]</f>
        <v>31.538461538461537</v>
      </c>
      <c r="F40">
        <f>ABS(output[[#This Row],[DAR]]-output[[#This Row],[ADR]])</f>
        <v>1.2367706953679836</v>
      </c>
      <c r="G40">
        <f>SUM(output[[#This Row],[Auto DAR]:[Foul DAR]])</f>
        <v>1.4596564069414675</v>
      </c>
      <c r="H40">
        <f>SUM(output[[#This Row],[Auto ADR]:[Foul ADR]])</f>
        <v>2.696427102309451</v>
      </c>
      <c r="I40" s="39">
        <f>AVERAGEIF('Team Data Output'!AA:AA,output[[#This Row],[Number]],'Team Data Output'!AC:AC)</f>
        <v>0.72054358411824149</v>
      </c>
      <c r="J40" s="39">
        <f>AVERAGEIF('Team Data Output'!AA:AA,output[[#This Row],[Number]],'Team Data Output'!AD:AD)</f>
        <v>-0.79934871563831245</v>
      </c>
      <c r="K40" s="39">
        <f>AVERAGEIF('Team Data Output'!AA:AA,output[[#This Row],[Number]],'Team Data Output'!AE:AE)</f>
        <v>1.5384615384615385</v>
      </c>
      <c r="L40" s="39">
        <f>AVERAGEIF('Team Data Output'!AA:AA,output[[#This Row],[Number]],'Team Data Output'!AF:AF)</f>
        <v>2.051124951803684</v>
      </c>
      <c r="M40" s="39">
        <f>AVERAGEIF('Team Data Output'!AA:AA,output[[#This Row],[Number]],'Team Data Output'!AG:AG)</f>
        <v>-4.739313234109618</v>
      </c>
      <c r="N40" s="39">
        <f>AVERAGEIF('Team Data Output'!AA:AA,output[[#This Row],[Number]],'Team Data Output'!AH:AH)</f>
        <v>5.384615384615385</v>
      </c>
      <c r="O40" s="39">
        <f>output[[#This Row],[OPR]]/output[[#This Row],[DPR]]</f>
        <v>40.448598283416317</v>
      </c>
    </row>
    <row r="41" spans="1:15">
      <c r="A41">
        <f>'Match Score and Team Input'!Q41</f>
        <v>1318</v>
      </c>
      <c r="B41" s="56">
        <f>SUM(output[[#This Row],[OPR]],output[[#This Row],[DPR]])</f>
        <v>81.68555938166665</v>
      </c>
      <c r="C41" s="39">
        <f>finaloproutput[[#This Row],[OPR]]</f>
        <v>58.13725490196078</v>
      </c>
      <c r="D41" s="39">
        <f>finaloproutput[[#This Row],[Auto OPR]]</f>
        <v>20.313725490196077</v>
      </c>
      <c r="E41" s="39">
        <f>finaloproutput[[#This Row],[TeleOp OPR]]</f>
        <v>37.823529411764703</v>
      </c>
      <c r="F41">
        <f>ABS(output[[#This Row],[DAR]]-output[[#This Row],[ADR]])</f>
        <v>23.548304479705873</v>
      </c>
      <c r="G41">
        <f>SUM(output[[#This Row],[Auto DAR]:[Foul DAR]])</f>
        <v>-5.6292418974079972</v>
      </c>
      <c r="H41">
        <f>SUM(output[[#This Row],[Auto ADR]:[Foul ADR]])</f>
        <v>17.919062582297876</v>
      </c>
      <c r="I41" s="39">
        <f>AVERAGEIF('Team Data Output'!AA:AA,output[[#This Row],[Number]],'Team Data Output'!AC:AC)</f>
        <v>-5.1953833619923611</v>
      </c>
      <c r="J41" s="39">
        <f>AVERAGEIF('Team Data Output'!AA:AA,output[[#This Row],[Number]],'Team Data Output'!AD:AD)</f>
        <v>-6.3162114765921062</v>
      </c>
      <c r="K41" s="39">
        <f>AVERAGEIF('Team Data Output'!AA:AA,output[[#This Row],[Number]],'Team Data Output'!AE:AE)</f>
        <v>5.882352941176471</v>
      </c>
      <c r="L41" s="39">
        <f>AVERAGEIF('Team Data Output'!AA:AA,output[[#This Row],[Number]],'Team Data Output'!AF:AF)</f>
        <v>-1.5051623213387932</v>
      </c>
      <c r="M41" s="39">
        <f>AVERAGEIF('Team Data Output'!AA:AA,output[[#This Row],[Number]],'Team Data Output'!AG:AG)</f>
        <v>7.0712837271660804</v>
      </c>
      <c r="N41" s="39">
        <f>AVERAGEIF('Team Data Output'!AA:AA,output[[#This Row],[Number]],'Team Data Output'!AH:AH)</f>
        <v>12.352941176470589</v>
      </c>
      <c r="O41" s="39">
        <f>output[[#This Row],[OPR]]/output[[#This Row],[DPR]]</f>
        <v>2.4688509931602063</v>
      </c>
    </row>
    <row r="42" spans="1:15">
      <c r="A42">
        <f>'Match Score and Team Input'!Q42</f>
        <v>1334</v>
      </c>
      <c r="B42" s="56">
        <f>SUM(output[[#This Row],[OPR]],output[[#This Row],[DPR]])</f>
        <v>47.030899411046462</v>
      </c>
      <c r="C42" s="39">
        <f>finaloproutput[[#This Row],[OPR]]</f>
        <v>41.5</v>
      </c>
      <c r="D42" s="39">
        <f>finaloproutput[[#This Row],[Auto OPR]]</f>
        <v>15.366666666666667</v>
      </c>
      <c r="E42" s="39">
        <f>finaloproutput[[#This Row],[TeleOp OPR]]</f>
        <v>26.133333333333336</v>
      </c>
      <c r="F42">
        <f>ABS(output[[#This Row],[DAR]]-output[[#This Row],[ADR]])</f>
        <v>5.5308994110464624</v>
      </c>
      <c r="G42">
        <f>SUM(output[[#This Row],[Auto DAR]:[Foul DAR]])</f>
        <v>22.926013490866431</v>
      </c>
      <c r="H42">
        <f>SUM(output[[#This Row],[Auto ADR]:[Foul ADR]])</f>
        <v>28.456912901912894</v>
      </c>
      <c r="I42" s="39">
        <f>AVERAGEIF('Team Data Output'!AA:AA,output[[#This Row],[Number]],'Team Data Output'!AC:AC)</f>
        <v>2.4932650410591584</v>
      </c>
      <c r="J42" s="39">
        <f>AVERAGEIF('Team Data Output'!AA:AA,output[[#This Row],[Number]],'Team Data Output'!AD:AD)</f>
        <v>11.432748449807274</v>
      </c>
      <c r="K42" s="39">
        <f>AVERAGEIF('Team Data Output'!AA:AA,output[[#This Row],[Number]],'Team Data Output'!AE:AE)</f>
        <v>9</v>
      </c>
      <c r="L42" s="39">
        <f>AVERAGEIF('Team Data Output'!AA:AA,output[[#This Row],[Number]],'Team Data Output'!AF:AF)</f>
        <v>-5.2496723646723655</v>
      </c>
      <c r="M42" s="39">
        <f>AVERAGEIF('Team Data Output'!AA:AA,output[[#This Row],[Number]],'Team Data Output'!AG:AG)</f>
        <v>24.706585266585261</v>
      </c>
      <c r="N42" s="39">
        <f>AVERAGEIF('Team Data Output'!AA:AA,output[[#This Row],[Number]],'Team Data Output'!AH:AH)</f>
        <v>9</v>
      </c>
      <c r="O42" s="39">
        <f>output[[#This Row],[OPR]]/output[[#This Row],[DPR]]</f>
        <v>7.5033004428023178</v>
      </c>
    </row>
    <row r="43" spans="1:15">
      <c r="A43">
        <f>'Match Score and Team Input'!Q43</f>
        <v>1515</v>
      </c>
      <c r="B43" s="56">
        <f>SUM(output[[#This Row],[OPR]],output[[#This Row],[DPR]])</f>
        <v>60.059758008875662</v>
      </c>
      <c r="C43" s="39">
        <f>finaloproutput[[#This Row],[OPR]]</f>
        <v>47.466666666666669</v>
      </c>
      <c r="D43" s="39">
        <f>finaloproutput[[#This Row],[Auto OPR]]</f>
        <v>20.333333333333332</v>
      </c>
      <c r="E43" s="39">
        <f>finaloproutput[[#This Row],[TeleOp OPR]]</f>
        <v>27.133333333333336</v>
      </c>
      <c r="F43">
        <f>ABS(output[[#This Row],[DAR]]-output[[#This Row],[ADR]])</f>
        <v>12.593091342208993</v>
      </c>
      <c r="G43">
        <f>SUM(output[[#This Row],[Auto DAR]:[Foul DAR]])</f>
        <v>10.463426344896934</v>
      </c>
      <c r="H43">
        <f>SUM(output[[#This Row],[Auto ADR]:[Foul ADR]])</f>
        <v>-2.1296649973120587</v>
      </c>
      <c r="I43" s="39">
        <f>AVERAGEIF('Team Data Output'!AA:AA,output[[#This Row],[Number]],'Team Data Output'!AC:AC)</f>
        <v>-7.0437983911513342</v>
      </c>
      <c r="J43" s="39">
        <f>AVERAGEIF('Team Data Output'!AA:AA,output[[#This Row],[Number]],'Team Data Output'!AD:AD)</f>
        <v>5.5072247360482693</v>
      </c>
      <c r="K43" s="39">
        <f>AVERAGEIF('Team Data Output'!AA:AA,output[[#This Row],[Number]],'Team Data Output'!AE:AE)</f>
        <v>12</v>
      </c>
      <c r="L43" s="39">
        <f>AVERAGEIF('Team Data Output'!AA:AA,output[[#This Row],[Number]],'Team Data Output'!AF:AF)</f>
        <v>1.936446396740513</v>
      </c>
      <c r="M43" s="39">
        <f>AVERAGEIF('Team Data Output'!AA:AA,output[[#This Row],[Number]],'Team Data Output'!AG:AG)</f>
        <v>-11.066111394052571</v>
      </c>
      <c r="N43" s="39">
        <f>AVERAGEIF('Team Data Output'!AA:AA,output[[#This Row],[Number]],'Team Data Output'!AH:AH)</f>
        <v>7</v>
      </c>
      <c r="O43" s="39">
        <f>output[[#This Row],[OPR]]/output[[#This Row],[DPR]]</f>
        <v>3.7692624770829619</v>
      </c>
    </row>
    <row r="44" spans="1:15">
      <c r="A44">
        <f>'Match Score and Team Input'!Q44</f>
        <v>1610</v>
      </c>
      <c r="B44" s="56">
        <f>SUM(output[[#This Row],[OPR]],output[[#This Row],[DPR]])</f>
        <v>55.632969807969815</v>
      </c>
      <c r="C44" s="39">
        <f>finaloproutput[[#This Row],[OPR]]</f>
        <v>50.074074074074076</v>
      </c>
      <c r="D44" s="39">
        <f>finaloproutput[[#This Row],[Auto OPR]]</f>
        <v>17.037037037037038</v>
      </c>
      <c r="E44" s="39">
        <f>finaloproutput[[#This Row],[TeleOp OPR]]</f>
        <v>33.037037037037038</v>
      </c>
      <c r="F44">
        <f>ABS(output[[#This Row],[DAR]]-output[[#This Row],[ADR]])</f>
        <v>5.5588957338957359</v>
      </c>
      <c r="G44">
        <f>SUM(output[[#This Row],[Auto DAR]:[Foul DAR]])</f>
        <v>11.718903318903321</v>
      </c>
      <c r="H44">
        <f>SUM(output[[#This Row],[Auto ADR]:[Foul ADR]])</f>
        <v>6.1600075850075848</v>
      </c>
      <c r="I44" s="39">
        <f>AVERAGEIF('Team Data Output'!AA:AA,output[[#This Row],[Number]],'Team Data Output'!AC:AC)</f>
        <v>1.0121550671550679</v>
      </c>
      <c r="J44" s="39">
        <f>AVERAGEIF('Team Data Output'!AA:AA,output[[#This Row],[Number]],'Team Data Output'!AD:AD)</f>
        <v>-3.2932517482517469</v>
      </c>
      <c r="K44" s="39">
        <f>AVERAGEIF('Team Data Output'!AA:AA,output[[#This Row],[Number]],'Team Data Output'!AE:AE)</f>
        <v>14</v>
      </c>
      <c r="L44" s="39">
        <f>AVERAGEIF('Team Data Output'!AA:AA,output[[#This Row],[Number]],'Team Data Output'!AF:AF)</f>
        <v>6.5703293003293011</v>
      </c>
      <c r="M44" s="39">
        <f>AVERAGEIF('Team Data Output'!AA:AA,output[[#This Row],[Number]],'Team Data Output'!AG:AG)</f>
        <v>-5.4103217153217162</v>
      </c>
      <c r="N44" s="39">
        <f>AVERAGEIF('Team Data Output'!AA:AA,output[[#This Row],[Number]],'Team Data Output'!AH:AH)</f>
        <v>5</v>
      </c>
      <c r="O44" s="39">
        <f>output[[#This Row],[OPR]]/output[[#This Row],[DPR]]</f>
        <v>9.007917484176593</v>
      </c>
    </row>
    <row r="45" spans="1:15">
      <c r="A45">
        <f>'Match Score and Team Input'!Q45</f>
        <v>1683</v>
      </c>
      <c r="B45" s="56">
        <f>SUM(output[[#This Row],[OPR]],output[[#This Row],[DPR]])</f>
        <v>53.981121422150835</v>
      </c>
      <c r="C45" s="39">
        <f>finaloproutput[[#This Row],[OPR]]</f>
        <v>43.9</v>
      </c>
      <c r="D45" s="39">
        <f>finaloproutput[[#This Row],[Auto OPR]]</f>
        <v>14.200000000000001</v>
      </c>
      <c r="E45" s="39">
        <f>finaloproutput[[#This Row],[TeleOp OPR]]</f>
        <v>29.7</v>
      </c>
      <c r="F45">
        <f>ABS(output[[#This Row],[DAR]]-output[[#This Row],[ADR]])</f>
        <v>10.08112142215084</v>
      </c>
      <c r="G45">
        <f>SUM(output[[#This Row],[Auto DAR]:[Foul DAR]])</f>
        <v>11.30524216524217</v>
      </c>
      <c r="H45">
        <f>SUM(output[[#This Row],[Auto ADR]:[Foul ADR]])</f>
        <v>1.224120743091329</v>
      </c>
      <c r="I45" s="39">
        <f>AVERAGEIF('Team Data Output'!AA:AA,output[[#This Row],[Number]],'Team Data Output'!AC:AC)</f>
        <v>5.2141310541310579</v>
      </c>
      <c r="J45" s="39">
        <f>AVERAGEIF('Team Data Output'!AA:AA,output[[#This Row],[Number]],'Team Data Output'!AD:AD)</f>
        <v>4.0911111111111111</v>
      </c>
      <c r="K45" s="39">
        <f>AVERAGEIF('Team Data Output'!AA:AA,output[[#This Row],[Number]],'Team Data Output'!AE:AE)</f>
        <v>2</v>
      </c>
      <c r="L45" s="39">
        <f>AVERAGEIF('Team Data Output'!AA:AA,output[[#This Row],[Number]],'Team Data Output'!AF:AF)</f>
        <v>1.0622201273671847</v>
      </c>
      <c r="M45" s="39">
        <f>AVERAGEIF('Team Data Output'!AA:AA,output[[#This Row],[Number]],'Team Data Output'!AG:AG)</f>
        <v>-3.8380993842758557</v>
      </c>
      <c r="N45" s="39">
        <f>AVERAGEIF('Team Data Output'!AA:AA,output[[#This Row],[Number]],'Team Data Output'!AH:AH)</f>
        <v>4</v>
      </c>
      <c r="O45" s="39">
        <f>output[[#This Row],[OPR]]/output[[#This Row],[DPR]]</f>
        <v>4.3546742630775483</v>
      </c>
    </row>
    <row r="46" spans="1:15">
      <c r="A46">
        <f>'Match Score and Team Input'!Q46</f>
        <v>1717</v>
      </c>
      <c r="B46" s="56">
        <f>SUM(output[[#This Row],[OPR]],output[[#This Row],[DPR]])</f>
        <v>97.293875142649654</v>
      </c>
      <c r="C46" s="39">
        <f>finaloproutput[[#This Row],[OPR]]</f>
        <v>58.666666666666671</v>
      </c>
      <c r="D46" s="39">
        <f>finaloproutput[[#This Row],[Auto OPR]]</f>
        <v>20.138888888888889</v>
      </c>
      <c r="E46" s="39">
        <f>finaloproutput[[#This Row],[TeleOp OPR]]</f>
        <v>38.527777777777779</v>
      </c>
      <c r="F46">
        <f>ABS(output[[#This Row],[DAR]]-output[[#This Row],[ADR]])</f>
        <v>38.627208475982989</v>
      </c>
      <c r="G46">
        <f>SUM(output[[#This Row],[Auto DAR]:[Foul DAR]])</f>
        <v>-9.3932883837295602</v>
      </c>
      <c r="H46">
        <f>SUM(output[[#This Row],[Auto ADR]:[Foul ADR]])</f>
        <v>29.233920092253427</v>
      </c>
      <c r="I46" s="39">
        <f>AVERAGEIF('Team Data Output'!AA:AA,output[[#This Row],[Number]],'Team Data Output'!AC:AC)</f>
        <v>-7.5405669675277531</v>
      </c>
      <c r="J46" s="39">
        <f>AVERAGEIF('Team Data Output'!AA:AA,output[[#This Row],[Number]],'Team Data Output'!AD:AD)</f>
        <v>-16.019388082868474</v>
      </c>
      <c r="K46" s="39">
        <f>AVERAGEIF('Team Data Output'!AA:AA,output[[#This Row],[Number]],'Team Data Output'!AE:AE)</f>
        <v>14.166666666666666</v>
      </c>
      <c r="L46" s="39">
        <f>AVERAGEIF('Team Data Output'!AA:AA,output[[#This Row],[Number]],'Team Data Output'!AF:AF)</f>
        <v>-2.6818104734771402</v>
      </c>
      <c r="M46" s="39">
        <f>AVERAGEIF('Team Data Output'!AA:AA,output[[#This Row],[Number]],'Team Data Output'!AG:AG)</f>
        <v>23.582397232397231</v>
      </c>
      <c r="N46" s="39">
        <f>AVERAGEIF('Team Data Output'!AA:AA,output[[#This Row],[Number]],'Team Data Output'!AH:AH)</f>
        <v>8.3333333333333339</v>
      </c>
      <c r="O46" s="39">
        <f>output[[#This Row],[OPR]]/output[[#This Row],[DPR]]</f>
        <v>1.5187912609098713</v>
      </c>
    </row>
    <row r="47" spans="1:15">
      <c r="A47">
        <f>'Match Score and Team Input'!Q47</f>
        <v>1730</v>
      </c>
      <c r="B47" s="56">
        <f>SUM(output[[#This Row],[OPR]],output[[#This Row],[DPR]])</f>
        <v>65.502500114264834</v>
      </c>
      <c r="C47" s="39">
        <f>finaloproutput[[#This Row],[OPR]]</f>
        <v>52.541666666666671</v>
      </c>
      <c r="D47" s="39">
        <f>finaloproutput[[#This Row],[Auto OPR]]</f>
        <v>19.291666666666668</v>
      </c>
      <c r="E47" s="39">
        <f>finaloproutput[[#This Row],[TeleOp OPR]]</f>
        <v>33.25</v>
      </c>
      <c r="F47">
        <f>ABS(output[[#This Row],[DAR]]-output[[#This Row],[ADR]])</f>
        <v>12.960833447598162</v>
      </c>
      <c r="G47">
        <f>SUM(output[[#This Row],[Auto DAR]:[Foul DAR]])</f>
        <v>-0.3728364845031571</v>
      </c>
      <c r="H47">
        <f>SUM(output[[#This Row],[Auto ADR]:[Foul ADR]])</f>
        <v>12.587996963095005</v>
      </c>
      <c r="I47" s="39">
        <f>AVERAGEIF('Team Data Output'!AA:AA,output[[#This Row],[Number]],'Team Data Output'!AC:AC)</f>
        <v>-2.9446866096866113</v>
      </c>
      <c r="J47" s="39">
        <f>AVERAGEIF('Team Data Output'!AA:AA,output[[#This Row],[Number]],'Team Data Output'!AD:AD)</f>
        <v>-2.0948165414832127</v>
      </c>
      <c r="K47" s="39">
        <f>AVERAGEIF('Team Data Output'!AA:AA,output[[#This Row],[Number]],'Team Data Output'!AE:AE)</f>
        <v>4.666666666666667</v>
      </c>
      <c r="L47" s="39">
        <f>AVERAGEIF('Team Data Output'!AA:AA,output[[#This Row],[Number]],'Team Data Output'!AF:AF)</f>
        <v>-4.7785841246625544</v>
      </c>
      <c r="M47" s="39">
        <f>AVERAGEIF('Team Data Output'!AA:AA,output[[#This Row],[Number]],'Team Data Output'!AG:AG)</f>
        <v>6.0332477544242247</v>
      </c>
      <c r="N47" s="39">
        <f>AVERAGEIF('Team Data Output'!AA:AA,output[[#This Row],[Number]],'Team Data Output'!AH:AH)</f>
        <v>11.333333333333334</v>
      </c>
      <c r="O47" s="39">
        <f>output[[#This Row],[OPR]]/output[[#This Row],[DPR]]</f>
        <v>4.0538802445920972</v>
      </c>
    </row>
    <row r="48" spans="1:15">
      <c r="A48">
        <f>'Match Score and Team Input'!Q48</f>
        <v>1756</v>
      </c>
      <c r="B48" s="56">
        <f>SUM(output[[#This Row],[OPR]],output[[#This Row],[DPR]])</f>
        <v>87.837916277622156</v>
      </c>
      <c r="C48" s="39">
        <f>finaloproutput[[#This Row],[OPR]]</f>
        <v>60.128205128205124</v>
      </c>
      <c r="D48" s="39">
        <f>finaloproutput[[#This Row],[Auto OPR]]</f>
        <v>19.128205128205128</v>
      </c>
      <c r="E48" s="39">
        <f>finaloproutput[[#This Row],[TeleOp OPR]]</f>
        <v>41</v>
      </c>
      <c r="F48">
        <f>ABS(output[[#This Row],[DAR]]-output[[#This Row],[ADR]])</f>
        <v>27.709711149417025</v>
      </c>
      <c r="G48">
        <f>SUM(output[[#This Row],[Auto DAR]:[Foul DAR]])</f>
        <v>-17.14036187124422</v>
      </c>
      <c r="H48">
        <f>SUM(output[[#This Row],[Auto ADR]:[Foul ADR]])</f>
        <v>10.569349278172806</v>
      </c>
      <c r="I48" s="39">
        <f>AVERAGEIF('Team Data Output'!AA:AA,output[[#This Row],[Number]],'Team Data Output'!AC:AC)</f>
        <v>-4.0759596738103507</v>
      </c>
      <c r="J48" s="39">
        <f>AVERAGEIF('Team Data Output'!AA:AA,output[[#This Row],[Number]],'Team Data Output'!AD:AD)</f>
        <v>-13.06440219743387</v>
      </c>
      <c r="K48" s="39">
        <f>AVERAGEIF('Team Data Output'!AA:AA,output[[#This Row],[Number]],'Team Data Output'!AE:AE)</f>
        <v>0</v>
      </c>
      <c r="L48" s="39">
        <f>AVERAGEIF('Team Data Output'!AA:AA,output[[#This Row],[Number]],'Team Data Output'!AF:AF)</f>
        <v>-4.1289432538301334</v>
      </c>
      <c r="M48" s="39">
        <f>AVERAGEIF('Team Data Output'!AA:AA,output[[#This Row],[Number]],'Team Data Output'!AG:AG)</f>
        <v>9.3136771473875548</v>
      </c>
      <c r="N48" s="39">
        <f>AVERAGEIF('Team Data Output'!AA:AA,output[[#This Row],[Number]],'Team Data Output'!AH:AH)</f>
        <v>5.384615384615385</v>
      </c>
      <c r="O48" s="39">
        <f>output[[#This Row],[OPR]]/output[[#This Row],[DPR]]</f>
        <v>2.1699325844279014</v>
      </c>
    </row>
    <row r="49" spans="1:15">
      <c r="A49">
        <f>'Match Score and Team Input'!Q49</f>
        <v>1775</v>
      </c>
      <c r="B49" s="56">
        <f>SUM(output[[#This Row],[OPR]],output[[#This Row],[DPR]])</f>
        <v>72.182047407929758</v>
      </c>
      <c r="C49" s="39">
        <f>finaloproutput[[#This Row],[OPR]]</f>
        <v>55.133333333333326</v>
      </c>
      <c r="D49" s="39">
        <f>finaloproutput[[#This Row],[Auto OPR]]</f>
        <v>16.2</v>
      </c>
      <c r="E49" s="39">
        <f>finaloproutput[[#This Row],[TeleOp OPR]]</f>
        <v>38.93333333333333</v>
      </c>
      <c r="F49">
        <f>ABS(output[[#This Row],[DAR]]-output[[#This Row],[ADR]])</f>
        <v>17.048714074596433</v>
      </c>
      <c r="G49">
        <f>SUM(output[[#This Row],[Auto DAR]:[Foul DAR]])</f>
        <v>-13.158037376566792</v>
      </c>
      <c r="H49">
        <f>SUM(output[[#This Row],[Auto ADR]:[Foul ADR]])</f>
        <v>3.8906766980296386</v>
      </c>
      <c r="I49" s="39">
        <f>AVERAGEIF('Team Data Output'!AA:AA,output[[#This Row],[Number]],'Team Data Output'!AC:AC)</f>
        <v>-2.7655090008030923E-2</v>
      </c>
      <c r="J49" s="39">
        <f>AVERAGEIF('Team Data Output'!AA:AA,output[[#This Row],[Number]],'Team Data Output'!AD:AD)</f>
        <v>-15.130382286558762</v>
      </c>
      <c r="K49" s="39">
        <f>AVERAGEIF('Team Data Output'!AA:AA,output[[#This Row],[Number]],'Team Data Output'!AE:AE)</f>
        <v>2</v>
      </c>
      <c r="L49" s="39">
        <f>AVERAGEIF('Team Data Output'!AA:AA,output[[#This Row],[Number]],'Team Data Output'!AF:AF)</f>
        <v>-3.3263106610165436</v>
      </c>
      <c r="M49" s="39">
        <f>AVERAGEIF('Team Data Output'!AA:AA,output[[#This Row],[Number]],'Team Data Output'!AG:AG)</f>
        <v>-8.7830126409538174</v>
      </c>
      <c r="N49" s="39">
        <f>AVERAGEIF('Team Data Output'!AA:AA,output[[#This Row],[Number]],'Team Data Output'!AH:AH)</f>
        <v>16</v>
      </c>
      <c r="O49" s="39">
        <f>output[[#This Row],[OPR]]/output[[#This Row],[DPR]]</f>
        <v>3.2338704897095538</v>
      </c>
    </row>
    <row r="50" spans="1:15">
      <c r="A50">
        <f>'Match Score and Team Input'!Q50</f>
        <v>1885</v>
      </c>
      <c r="B50" s="56">
        <f>SUM(output[[#This Row],[OPR]],output[[#This Row],[DPR]])</f>
        <v>62.005359776389184</v>
      </c>
      <c r="C50" s="39">
        <f>finaloproutput[[#This Row],[OPR]]</f>
        <v>47.366666666666667</v>
      </c>
      <c r="D50" s="39">
        <f>finaloproutput[[#This Row],[Auto OPR]]</f>
        <v>17.666666666666668</v>
      </c>
      <c r="E50" s="39">
        <f>finaloproutput[[#This Row],[TeleOp OPR]]</f>
        <v>29.7</v>
      </c>
      <c r="F50">
        <f>ABS(output[[#This Row],[DAR]]-output[[#This Row],[ADR]])</f>
        <v>14.638693109722519</v>
      </c>
      <c r="G50">
        <f>SUM(output[[#This Row],[Auto DAR]:[Foul DAR]])</f>
        <v>0.50739214489214546</v>
      </c>
      <c r="H50">
        <f>SUM(output[[#This Row],[Auto ADR]:[Foul ADR]])</f>
        <v>-14.131300964830373</v>
      </c>
      <c r="I50" s="39">
        <f>AVERAGEIF('Team Data Output'!AA:AA,output[[#This Row],[Number]],'Team Data Output'!AC:AC)</f>
        <v>-2.0628561253561228</v>
      </c>
      <c r="J50" s="39">
        <f>AVERAGEIF('Team Data Output'!AA:AA,output[[#This Row],[Number]],'Team Data Output'!AD:AD)</f>
        <v>0.5702482702482683</v>
      </c>
      <c r="K50" s="39">
        <f>AVERAGEIF('Team Data Output'!AA:AA,output[[#This Row],[Number]],'Team Data Output'!AE:AE)</f>
        <v>2</v>
      </c>
      <c r="L50" s="39">
        <f>AVERAGEIF('Team Data Output'!AA:AA,output[[#This Row],[Number]],'Team Data Output'!AF:AF)</f>
        <v>-4.1547161770691181</v>
      </c>
      <c r="M50" s="39">
        <f>AVERAGEIF('Team Data Output'!AA:AA,output[[#This Row],[Number]],'Team Data Output'!AG:AG)</f>
        <v>-11.976584787761254</v>
      </c>
      <c r="N50" s="39">
        <f>AVERAGEIF('Team Data Output'!AA:AA,output[[#This Row],[Number]],'Team Data Output'!AH:AH)</f>
        <v>2</v>
      </c>
      <c r="O50" s="39">
        <f>output[[#This Row],[OPR]]/output[[#This Row],[DPR]]</f>
        <v>3.2357168984714453</v>
      </c>
    </row>
    <row r="51" spans="1:15">
      <c r="A51">
        <f>'Match Score and Team Input'!Q51</f>
        <v>2052</v>
      </c>
      <c r="B51" s="56">
        <f>SUM(output[[#This Row],[OPR]],output[[#This Row],[DPR]])</f>
        <v>79.258295772436043</v>
      </c>
      <c r="C51" s="39">
        <f>finaloproutput[[#This Row],[OPR]]</f>
        <v>60.358974358974358</v>
      </c>
      <c r="D51" s="39">
        <f>finaloproutput[[#This Row],[Auto OPR]]</f>
        <v>19.153846153846153</v>
      </c>
      <c r="E51" s="39">
        <f>finaloproutput[[#This Row],[TeleOp OPR]]</f>
        <v>41.205128205128204</v>
      </c>
      <c r="F51">
        <f>ABS(output[[#This Row],[DAR]]-output[[#This Row],[ADR]])</f>
        <v>18.899321413461688</v>
      </c>
      <c r="G51">
        <f>SUM(output[[#This Row],[Auto DAR]:[Foul DAR]])</f>
        <v>-18.269341091286794</v>
      </c>
      <c r="H51">
        <f>SUM(output[[#This Row],[Auto ADR]:[Foul ADR]])</f>
        <v>0.62998032217489341</v>
      </c>
      <c r="I51" s="39">
        <f>AVERAGEIF('Team Data Output'!AA:AA,output[[#This Row],[Number]],'Team Data Output'!AC:AC)</f>
        <v>-3.3261308240946241</v>
      </c>
      <c r="J51" s="39">
        <f>AVERAGEIF('Team Data Output'!AA:AA,output[[#This Row],[Number]],'Team Data Output'!AD:AD)</f>
        <v>-18.020133344115248</v>
      </c>
      <c r="K51" s="39">
        <f>AVERAGEIF('Team Data Output'!AA:AA,output[[#This Row],[Number]],'Team Data Output'!AE:AE)</f>
        <v>3.0769230769230771</v>
      </c>
      <c r="L51" s="39">
        <f>AVERAGEIF('Team Data Output'!AA:AA,output[[#This Row],[Number]],'Team Data Output'!AF:AF)</f>
        <v>-1.9868062346569142</v>
      </c>
      <c r="M51" s="39">
        <f>AVERAGEIF('Team Data Output'!AA:AA,output[[#This Row],[Number]],'Team Data Output'!AG:AG)</f>
        <v>2.6167865568318076</v>
      </c>
      <c r="N51" s="39">
        <f>AVERAGEIF('Team Data Output'!AA:AA,output[[#This Row],[Number]],'Team Data Output'!AH:AH)</f>
        <v>0</v>
      </c>
      <c r="O51" s="39">
        <f>output[[#This Row],[OPR]]/output[[#This Row],[DPR]]</f>
        <v>3.1937111940951284</v>
      </c>
    </row>
    <row r="52" spans="1:15">
      <c r="A52">
        <f>'Match Score and Team Input'!Q52</f>
        <v>2122</v>
      </c>
      <c r="B52" s="56">
        <f>SUM(output[[#This Row],[OPR]],output[[#This Row],[DPR]])</f>
        <v>75.427228390708791</v>
      </c>
      <c r="C52" s="39">
        <f>finaloproutput[[#This Row],[OPR]]</f>
        <v>53.583333333333336</v>
      </c>
      <c r="D52" s="39">
        <f>finaloproutput[[#This Row],[Auto OPR]]</f>
        <v>16</v>
      </c>
      <c r="E52" s="39">
        <f>finaloproutput[[#This Row],[TeleOp OPR]]</f>
        <v>37.583333333333336</v>
      </c>
      <c r="F52">
        <f>ABS(output[[#This Row],[DAR]]-output[[#This Row],[ADR]])</f>
        <v>21.843895057375459</v>
      </c>
      <c r="G52">
        <f>SUM(output[[#This Row],[Auto DAR]:[Foul DAR]])</f>
        <v>4.4725375840571893</v>
      </c>
      <c r="H52">
        <f>SUM(output[[#This Row],[Auto ADR]:[Foul ADR]])</f>
        <v>26.316432641432648</v>
      </c>
      <c r="I52" s="39">
        <f>AVERAGEIF('Team Data Output'!AA:AA,output[[#This Row],[Number]],'Team Data Output'!AC:AC)</f>
        <v>2.6862336011845804</v>
      </c>
      <c r="J52" s="39">
        <f>AVERAGEIF('Team Data Output'!AA:AA,output[[#This Row],[Number]],'Team Data Output'!AD:AD)</f>
        <v>-9.8803626837940577</v>
      </c>
      <c r="K52" s="39">
        <f>AVERAGEIF('Team Data Output'!AA:AA,output[[#This Row],[Number]],'Team Data Output'!AE:AE)</f>
        <v>11.666666666666666</v>
      </c>
      <c r="L52" s="39">
        <f>AVERAGEIF('Team Data Output'!AA:AA,output[[#This Row],[Number]],'Team Data Output'!AF:AF)</f>
        <v>-2.9233143399810047</v>
      </c>
      <c r="M52" s="39">
        <f>AVERAGEIF('Team Data Output'!AA:AA,output[[#This Row],[Number]],'Team Data Output'!AG:AG)</f>
        <v>14.239746981413651</v>
      </c>
      <c r="N52" s="39">
        <f>AVERAGEIF('Team Data Output'!AA:AA,output[[#This Row],[Number]],'Team Data Output'!AH:AH)</f>
        <v>15</v>
      </c>
      <c r="O52" s="39">
        <f>output[[#This Row],[OPR]]/output[[#This Row],[DPR]]</f>
        <v>2.4530118457624273</v>
      </c>
    </row>
    <row r="53" spans="1:15">
      <c r="A53">
        <f>'Match Score and Team Input'!Q53</f>
        <v>2135</v>
      </c>
      <c r="B53" s="56">
        <f>SUM(output[[#This Row],[OPR]],output[[#This Row],[DPR]])</f>
        <v>71.458737417266832</v>
      </c>
      <c r="C53" s="39">
        <f>finaloproutput[[#This Row],[OPR]]</f>
        <v>38.533333333333331</v>
      </c>
      <c r="D53" s="39">
        <f>finaloproutput[[#This Row],[Auto OPR]]</f>
        <v>12.5</v>
      </c>
      <c r="E53" s="39">
        <f>finaloproutput[[#This Row],[TeleOp OPR]]</f>
        <v>26.033333333333331</v>
      </c>
      <c r="F53">
        <f>ABS(output[[#This Row],[DAR]]-output[[#This Row],[ADR]])</f>
        <v>32.925404083933493</v>
      </c>
      <c r="G53">
        <f>SUM(output[[#This Row],[Auto DAR]:[Foul DAR]])</f>
        <v>19.913685388685384</v>
      </c>
      <c r="H53">
        <f>SUM(output[[#This Row],[Auto ADR]:[Foul ADR]])</f>
        <v>-13.011718695248108</v>
      </c>
      <c r="I53" s="39">
        <f>AVERAGEIF('Team Data Output'!AA:AA,output[[#This Row],[Number]],'Team Data Output'!AC:AC)</f>
        <v>7.9650569800569784</v>
      </c>
      <c r="J53" s="39">
        <f>AVERAGEIF('Team Data Output'!AA:AA,output[[#This Row],[Number]],'Team Data Output'!AD:AD)</f>
        <v>9.9486284086284051</v>
      </c>
      <c r="K53" s="39">
        <f>AVERAGEIF('Team Data Output'!AA:AA,output[[#This Row],[Number]],'Team Data Output'!AE:AE)</f>
        <v>2</v>
      </c>
      <c r="L53" s="39">
        <f>AVERAGEIF('Team Data Output'!AA:AA,output[[#This Row],[Number]],'Team Data Output'!AF:AF)</f>
        <v>-4.7635989609519012</v>
      </c>
      <c r="M53" s="39">
        <f>AVERAGEIF('Team Data Output'!AA:AA,output[[#This Row],[Number]],'Team Data Output'!AG:AG)</f>
        <v>-8.2481197342962069</v>
      </c>
      <c r="N53" s="39">
        <f>AVERAGEIF('Team Data Output'!AA:AA,output[[#This Row],[Number]],'Team Data Output'!AH:AH)</f>
        <v>0</v>
      </c>
      <c r="O53" s="39">
        <f>output[[#This Row],[OPR]]/output[[#This Row],[DPR]]</f>
        <v>1.1703222604376879</v>
      </c>
    </row>
    <row r="54" spans="1:15">
      <c r="A54">
        <f>'Match Score and Team Input'!Q54</f>
        <v>2177</v>
      </c>
      <c r="B54" s="56">
        <f>SUM(output[[#This Row],[OPR]],output[[#This Row],[DPR]])</f>
        <v>52.62738346076582</v>
      </c>
      <c r="C54" s="39">
        <f>finaloproutput[[#This Row],[OPR]]</f>
        <v>47.555555555555557</v>
      </c>
      <c r="D54" s="39">
        <f>finaloproutput[[#This Row],[Auto OPR]]</f>
        <v>18</v>
      </c>
      <c r="E54" s="39">
        <f>finaloproutput[[#This Row],[TeleOp OPR]]</f>
        <v>29.555555555555557</v>
      </c>
      <c r="F54">
        <f>ABS(output[[#This Row],[DAR]]-output[[#This Row],[ADR]])</f>
        <v>5.0718279052102639</v>
      </c>
      <c r="G54">
        <f>SUM(output[[#This Row],[Auto DAR]:[Foul DAR]])</f>
        <v>12.672209054561998</v>
      </c>
      <c r="H54">
        <f>SUM(output[[#This Row],[Auto ADR]:[Foul ADR]])</f>
        <v>7.6003811493517341</v>
      </c>
      <c r="I54" s="39">
        <f>AVERAGEIF('Team Data Output'!AA:AA,output[[#This Row],[Number]],'Team Data Output'!AC:AC)</f>
        <v>-1.9582378079436893</v>
      </c>
      <c r="J54" s="39">
        <f>AVERAGEIF('Team Data Output'!AA:AA,output[[#This Row],[Number]],'Team Data Output'!AD:AD)</f>
        <v>4.6304468625056874</v>
      </c>
      <c r="K54" s="39">
        <f>AVERAGEIF('Team Data Output'!AA:AA,output[[#This Row],[Number]],'Team Data Output'!AE:AE)</f>
        <v>10</v>
      </c>
      <c r="L54" s="39">
        <f>AVERAGEIF('Team Data Output'!AA:AA,output[[#This Row],[Number]],'Team Data Output'!AF:AF)</f>
        <v>-2.3388404786934212</v>
      </c>
      <c r="M54" s="39">
        <f>AVERAGEIF('Team Data Output'!AA:AA,output[[#This Row],[Number]],'Team Data Output'!AG:AG)</f>
        <v>4.9392216280451553</v>
      </c>
      <c r="N54" s="39">
        <f>AVERAGEIF('Team Data Output'!AA:AA,output[[#This Row],[Number]],'Team Data Output'!AH:AH)</f>
        <v>5</v>
      </c>
      <c r="O54" s="39">
        <f>output[[#This Row],[OPR]]/output[[#This Row],[DPR]]</f>
        <v>9.3764134833325024</v>
      </c>
    </row>
    <row r="55" spans="1:15">
      <c r="A55">
        <f>'Match Score and Team Input'!Q55</f>
        <v>2337</v>
      </c>
      <c r="B55" s="56">
        <f>SUM(output[[#This Row],[OPR]],output[[#This Row],[DPR]])</f>
        <v>57.832070849378539</v>
      </c>
      <c r="C55" s="39">
        <f>finaloproutput[[#This Row],[OPR]]</f>
        <v>51.794871794871796</v>
      </c>
      <c r="D55" s="39">
        <f>finaloproutput[[#This Row],[Auto OPR]]</f>
        <v>16.666666666666668</v>
      </c>
      <c r="E55" s="39">
        <f>finaloproutput[[#This Row],[TeleOp OPR]]</f>
        <v>35.128205128205131</v>
      </c>
      <c r="F55">
        <f>ABS(output[[#This Row],[DAR]]-output[[#This Row],[ADR]])</f>
        <v>6.0371990545067433</v>
      </c>
      <c r="G55">
        <f>SUM(output[[#This Row],[Auto DAR]:[Foul DAR]])</f>
        <v>-8.0431497277651083</v>
      </c>
      <c r="H55">
        <f>SUM(output[[#This Row],[Auto ADR]:[Foul ADR]])</f>
        <v>-2.0059506732583654</v>
      </c>
      <c r="I55" s="39">
        <f>AVERAGEIF('Team Data Output'!AA:AA,output[[#This Row],[Number]],'Team Data Output'!AC:AC)</f>
        <v>-1.2483315829469663</v>
      </c>
      <c r="J55" s="39">
        <f>AVERAGEIF('Team Data Output'!AA:AA,output[[#This Row],[Number]],'Team Data Output'!AD:AD)</f>
        <v>-10.640971990971989</v>
      </c>
      <c r="K55" s="39">
        <f>AVERAGEIF('Team Data Output'!AA:AA,output[[#This Row],[Number]],'Team Data Output'!AE:AE)</f>
        <v>3.8461538461538463</v>
      </c>
      <c r="L55" s="39">
        <f>AVERAGEIF('Team Data Output'!AA:AA,output[[#This Row],[Number]],'Team Data Output'!AF:AF)</f>
        <v>-6.4190139632447307</v>
      </c>
      <c r="M55" s="39">
        <f>AVERAGEIF('Team Data Output'!AA:AA,output[[#This Row],[Number]],'Team Data Output'!AG:AG)</f>
        <v>0.56690944383251896</v>
      </c>
      <c r="N55" s="39">
        <f>AVERAGEIF('Team Data Output'!AA:AA,output[[#This Row],[Number]],'Team Data Output'!AH:AH)</f>
        <v>3.8461538461538463</v>
      </c>
      <c r="O55" s="39">
        <f>output[[#This Row],[OPR]]/output[[#This Row],[DPR]]</f>
        <v>8.5792883963643938</v>
      </c>
    </row>
    <row r="56" spans="1:15">
      <c r="A56">
        <f>'Match Score and Team Input'!Q56</f>
        <v>2363</v>
      </c>
      <c r="B56" s="56">
        <f>SUM(output[[#This Row],[OPR]],output[[#This Row],[DPR]])</f>
        <v>66.772450561421152</v>
      </c>
      <c r="C56" s="39">
        <f>finaloproutput[[#This Row],[OPR]]</f>
        <v>51.666666666666671</v>
      </c>
      <c r="D56" s="39">
        <f>finaloproutput[[#This Row],[Auto OPR]]</f>
        <v>19.166666666666668</v>
      </c>
      <c r="E56" s="39">
        <f>finaloproutput[[#This Row],[TeleOp OPR]]</f>
        <v>32.5</v>
      </c>
      <c r="F56">
        <f>ABS(output[[#This Row],[DAR]]-output[[#This Row],[ADR]])</f>
        <v>15.105783894754477</v>
      </c>
      <c r="G56">
        <f>SUM(output[[#This Row],[Auto DAR]:[Foul DAR]])</f>
        <v>-3.7499572649572634</v>
      </c>
      <c r="H56">
        <f>SUM(output[[#This Row],[Auto ADR]:[Foul ADR]])</f>
        <v>11.355826629797214</v>
      </c>
      <c r="I56" s="39">
        <f>AVERAGEIF('Team Data Output'!AA:AA,output[[#This Row],[Number]],'Team Data Output'!AC:AC)</f>
        <v>-5.000142450142449</v>
      </c>
      <c r="J56" s="39">
        <f>AVERAGEIF('Team Data Output'!AA:AA,output[[#This Row],[Number]],'Team Data Output'!AD:AD)</f>
        <v>-2.7498148148148145</v>
      </c>
      <c r="K56" s="39">
        <f>AVERAGEIF('Team Data Output'!AA:AA,output[[#This Row],[Number]],'Team Data Output'!AE:AE)</f>
        <v>4</v>
      </c>
      <c r="L56" s="39">
        <f>AVERAGEIF('Team Data Output'!AA:AA,output[[#This Row],[Number]],'Team Data Output'!AF:AF)</f>
        <v>8.2144708396178991</v>
      </c>
      <c r="M56" s="39">
        <f>AVERAGEIF('Team Data Output'!AA:AA,output[[#This Row],[Number]],'Team Data Output'!AG:AG)</f>
        <v>-6.8586442098206843</v>
      </c>
      <c r="N56" s="39">
        <f>AVERAGEIF('Team Data Output'!AA:AA,output[[#This Row],[Number]],'Team Data Output'!AH:AH)</f>
        <v>10</v>
      </c>
      <c r="O56" s="39">
        <f>output[[#This Row],[OPR]]/output[[#This Row],[DPR]]</f>
        <v>3.4203234354893728</v>
      </c>
    </row>
    <row r="57" spans="1:15">
      <c r="A57">
        <f>'Match Score and Team Input'!Q57</f>
        <v>2424</v>
      </c>
      <c r="B57" s="56">
        <f>SUM(output[[#This Row],[OPR]],output[[#This Row],[DPR]])</f>
        <v>78.126247037276443</v>
      </c>
      <c r="C57" s="39">
        <f>finaloproutput[[#This Row],[OPR]]</f>
        <v>35.033333333333331</v>
      </c>
      <c r="D57" s="39">
        <f>finaloproutput[[#This Row],[Auto OPR]]</f>
        <v>12.533333333333333</v>
      </c>
      <c r="E57" s="39">
        <f>finaloproutput[[#This Row],[TeleOp OPR]]</f>
        <v>22.5</v>
      </c>
      <c r="F57">
        <f>ABS(output[[#This Row],[DAR]]-output[[#This Row],[ADR]])</f>
        <v>43.092913703943111</v>
      </c>
      <c r="G57">
        <f>SUM(output[[#This Row],[Auto DAR]:[Foul DAR]])</f>
        <v>19.41132275132275</v>
      </c>
      <c r="H57">
        <f>SUM(output[[#This Row],[Auto ADR]:[Foul ADR]])</f>
        <v>-23.681590952620365</v>
      </c>
      <c r="I57" s="39">
        <f>AVERAGEIF('Team Data Output'!AA:AA,output[[#This Row],[Number]],'Team Data Output'!AC:AC)</f>
        <v>7.5913715913715922</v>
      </c>
      <c r="J57" s="39">
        <f>AVERAGEIF('Team Data Output'!AA:AA,output[[#This Row],[Number]],'Team Data Output'!AD:AD)</f>
        <v>9.8199511599511595</v>
      </c>
      <c r="K57" s="39">
        <f>AVERAGEIF('Team Data Output'!AA:AA,output[[#This Row],[Number]],'Team Data Output'!AE:AE)</f>
        <v>2</v>
      </c>
      <c r="L57" s="39">
        <f>AVERAGEIF('Team Data Output'!AA:AA,output[[#This Row],[Number]],'Team Data Output'!AF:AF)</f>
        <v>-1.8156976955506372</v>
      </c>
      <c r="M57" s="39">
        <f>AVERAGEIF('Team Data Output'!AA:AA,output[[#This Row],[Number]],'Team Data Output'!AG:AG)</f>
        <v>-25.865893257069729</v>
      </c>
      <c r="N57" s="39">
        <f>AVERAGEIF('Team Data Output'!AA:AA,output[[#This Row],[Number]],'Team Data Output'!AH:AH)</f>
        <v>4</v>
      </c>
      <c r="O57" s="39">
        <f>output[[#This Row],[OPR]]/output[[#This Row],[DPR]]</f>
        <v>0.81297202537798441</v>
      </c>
    </row>
    <row r="58" spans="1:15">
      <c r="A58">
        <f>'Match Score and Team Input'!Q58</f>
        <v>2471</v>
      </c>
      <c r="B58" s="56">
        <f>SUM(output[[#This Row],[OPR]],output[[#This Row],[DPR]])</f>
        <v>48.446444470562135</v>
      </c>
      <c r="C58" s="39">
        <f>finaloproutput[[#This Row],[OPR]]</f>
        <v>40.13333333333334</v>
      </c>
      <c r="D58" s="39">
        <f>finaloproutput[[#This Row],[Auto OPR]]</f>
        <v>16.166666666666668</v>
      </c>
      <c r="E58" s="39">
        <f>finaloproutput[[#This Row],[TeleOp OPR]]</f>
        <v>23.966666666666669</v>
      </c>
      <c r="F58">
        <f>ABS(output[[#This Row],[DAR]]-output[[#This Row],[ADR]])</f>
        <v>8.3131111372287929</v>
      </c>
      <c r="G58">
        <f>SUM(output[[#This Row],[Auto DAR]:[Foul DAR]])</f>
        <v>20.60741235888295</v>
      </c>
      <c r="H58">
        <f>SUM(output[[#This Row],[Auto ADR]:[Foul ADR]])</f>
        <v>12.294301221654157</v>
      </c>
      <c r="I58" s="39">
        <f>AVERAGEIF('Team Data Output'!AA:AA,output[[#This Row],[Number]],'Team Data Output'!AC:AC)</f>
        <v>1.7014230540701143</v>
      </c>
      <c r="J58" s="39">
        <f>AVERAGEIF('Team Data Output'!AA:AA,output[[#This Row],[Number]],'Team Data Output'!AD:AD)</f>
        <v>14.905989304812834</v>
      </c>
      <c r="K58" s="39">
        <f>AVERAGEIF('Team Data Output'!AA:AA,output[[#This Row],[Number]],'Team Data Output'!AE:AE)</f>
        <v>4</v>
      </c>
      <c r="L58" s="39">
        <f>AVERAGEIF('Team Data Output'!AA:AA,output[[#This Row],[Number]],'Team Data Output'!AF:AF)</f>
        <v>1.3790023592964773</v>
      </c>
      <c r="M58" s="39">
        <f>AVERAGEIF('Team Data Output'!AA:AA,output[[#This Row],[Number]],'Team Data Output'!AG:AG)</f>
        <v>3.9152988623576803</v>
      </c>
      <c r="N58" s="39">
        <f>AVERAGEIF('Team Data Output'!AA:AA,output[[#This Row],[Number]],'Team Data Output'!AH:AH)</f>
        <v>7</v>
      </c>
      <c r="O58" s="39">
        <f>output[[#This Row],[OPR]]/output[[#This Row],[DPR]]</f>
        <v>4.827715240519681</v>
      </c>
    </row>
    <row r="59" spans="1:15">
      <c r="A59">
        <f>'Match Score and Team Input'!Q59</f>
        <v>2481</v>
      </c>
      <c r="B59" s="56">
        <f>SUM(output[[#This Row],[OPR]],output[[#This Row],[DPR]])</f>
        <v>82.241189698706037</v>
      </c>
      <c r="C59" s="39">
        <f>finaloproutput[[#This Row],[OPR]]</f>
        <v>57.370370370370367</v>
      </c>
      <c r="D59" s="39">
        <f>finaloproutput[[#This Row],[Auto OPR]]</f>
        <v>18.24074074074074</v>
      </c>
      <c r="E59" s="39">
        <f>finaloproutput[[#This Row],[TeleOp OPR]]</f>
        <v>39.129629629629626</v>
      </c>
      <c r="F59">
        <f>ABS(output[[#This Row],[DAR]]-output[[#This Row],[ADR]])</f>
        <v>24.870819328335674</v>
      </c>
      <c r="G59">
        <f>SUM(output[[#This Row],[Auto DAR]:[Foul DAR]])</f>
        <v>9.8492074797630274</v>
      </c>
      <c r="H59">
        <f>SUM(output[[#This Row],[Auto ADR]:[Foul ADR]])</f>
        <v>34.720026808098702</v>
      </c>
      <c r="I59" s="39">
        <f>AVERAGEIF('Team Data Output'!AA:AA,output[[#This Row],[Number]],'Team Data Output'!AC:AC)</f>
        <v>-0.68832114387670118</v>
      </c>
      <c r="J59" s="39">
        <f>AVERAGEIF('Team Data Output'!AA:AA,output[[#This Row],[Number]],'Team Data Output'!AD:AD)</f>
        <v>-9.4624713763602717</v>
      </c>
      <c r="K59" s="39">
        <f>AVERAGEIF('Team Data Output'!AA:AA,output[[#This Row],[Number]],'Team Data Output'!AE:AE)</f>
        <v>20</v>
      </c>
      <c r="L59" s="39">
        <f>AVERAGEIF('Team Data Output'!AA:AA,output[[#This Row],[Number]],'Team Data Output'!AF:AF)</f>
        <v>5.5746279682554203</v>
      </c>
      <c r="M59" s="39">
        <f>AVERAGEIF('Team Data Output'!AA:AA,output[[#This Row],[Number]],'Team Data Output'!AG:AG)</f>
        <v>24.700954395398835</v>
      </c>
      <c r="N59" s="39">
        <f>AVERAGEIF('Team Data Output'!AA:AA,output[[#This Row],[Number]],'Team Data Output'!AH:AH)</f>
        <v>4.4444444444444446</v>
      </c>
      <c r="O59" s="39">
        <f>output[[#This Row],[OPR]]/output[[#This Row],[DPR]]</f>
        <v>2.306734233922382</v>
      </c>
    </row>
    <row r="60" spans="1:15">
      <c r="A60">
        <f>'Match Score and Team Input'!Q60</f>
        <v>2642</v>
      </c>
      <c r="B60" s="56">
        <f>SUM(output[[#This Row],[OPR]],output[[#This Row],[DPR]])</f>
        <v>53.072146649646648</v>
      </c>
      <c r="C60" s="39">
        <f>finaloproutput[[#This Row],[OPR]]</f>
        <v>49.533333333333331</v>
      </c>
      <c r="D60" s="39">
        <f>finaloproutput[[#This Row],[Auto OPR]]</f>
        <v>19</v>
      </c>
      <c r="E60" s="39">
        <f>finaloproutput[[#This Row],[TeleOp OPR]]</f>
        <v>30.533333333333331</v>
      </c>
      <c r="F60">
        <f>ABS(output[[#This Row],[DAR]]-output[[#This Row],[ADR]])</f>
        <v>3.5388133163133175</v>
      </c>
      <c r="G60">
        <f>SUM(output[[#This Row],[Auto DAR]:[Foul DAR]])</f>
        <v>1.9684996484996451</v>
      </c>
      <c r="H60">
        <f>SUM(output[[#This Row],[Auto ADR]:[Foul ADR]])</f>
        <v>5.5073129648129626</v>
      </c>
      <c r="I60" s="39">
        <f>AVERAGEIF('Team Data Output'!AA:AA,output[[#This Row],[Number]],'Team Data Output'!AC:AC)</f>
        <v>-4.0122103822103821</v>
      </c>
      <c r="J60" s="39">
        <f>AVERAGEIF('Team Data Output'!AA:AA,output[[#This Row],[Number]],'Team Data Output'!AD:AD)</f>
        <v>0.98071003071002705</v>
      </c>
      <c r="K60" s="39">
        <f>AVERAGEIF('Team Data Output'!AA:AA,output[[#This Row],[Number]],'Team Data Output'!AE:AE)</f>
        <v>5</v>
      </c>
      <c r="L60" s="39">
        <f>AVERAGEIF('Team Data Output'!AA:AA,output[[#This Row],[Number]],'Team Data Output'!AF:AF)</f>
        <v>5.6434988159988162</v>
      </c>
      <c r="M60" s="39">
        <f>AVERAGEIF('Team Data Output'!AA:AA,output[[#This Row],[Number]],'Team Data Output'!AG:AG)</f>
        <v>-12.136185851185854</v>
      </c>
      <c r="N60" s="39">
        <f>AVERAGEIF('Team Data Output'!AA:AA,output[[#This Row],[Number]],'Team Data Output'!AH:AH)</f>
        <v>12</v>
      </c>
      <c r="O60" s="39">
        <f>output[[#This Row],[OPR]]/output[[#This Row],[DPR]]</f>
        <v>13.997159190340227</v>
      </c>
    </row>
    <row r="61" spans="1:15">
      <c r="A61">
        <f>'Match Score and Team Input'!Q61</f>
        <v>2665</v>
      </c>
      <c r="B61" s="56">
        <f>SUM(output[[#This Row],[OPR]],output[[#This Row],[DPR]])</f>
        <v>66.221522644022642</v>
      </c>
      <c r="C61" s="39">
        <f>finaloproutput[[#This Row],[OPR]]</f>
        <v>38.733333333333334</v>
      </c>
      <c r="D61" s="39">
        <f>finaloproutput[[#This Row],[Auto OPR]]</f>
        <v>14.666666666666666</v>
      </c>
      <c r="E61" s="39">
        <f>finaloproutput[[#This Row],[TeleOp OPR]]</f>
        <v>24.066666666666666</v>
      </c>
      <c r="F61">
        <f>ABS(output[[#This Row],[DAR]]-output[[#This Row],[ADR]])</f>
        <v>27.488189310689307</v>
      </c>
      <c r="G61">
        <f>SUM(output[[#This Row],[Auto DAR]:[Foul DAR]])</f>
        <v>18.108409090909085</v>
      </c>
      <c r="H61">
        <f>SUM(output[[#This Row],[Auto ADR]:[Foul ADR]])</f>
        <v>-9.3797802197802209</v>
      </c>
      <c r="I61" s="39">
        <f>AVERAGEIF('Team Data Output'!AA:AA,output[[#This Row],[Number]],'Team Data Output'!AC:AC)</f>
        <v>3.6044308469308448</v>
      </c>
      <c r="J61" s="39">
        <f>AVERAGEIF('Team Data Output'!AA:AA,output[[#This Row],[Number]],'Team Data Output'!AD:AD)</f>
        <v>12.503978243978239</v>
      </c>
      <c r="K61" s="39">
        <f>AVERAGEIF('Team Data Output'!AA:AA,output[[#This Row],[Number]],'Team Data Output'!AE:AE)</f>
        <v>2</v>
      </c>
      <c r="L61" s="39">
        <f>AVERAGEIF('Team Data Output'!AA:AA,output[[#This Row],[Number]],'Team Data Output'!AF:AF)</f>
        <v>-1.3101713101718814E-3</v>
      </c>
      <c r="M61" s="39">
        <f>AVERAGEIF('Team Data Output'!AA:AA,output[[#This Row],[Number]],'Team Data Output'!AG:AG)</f>
        <v>-14.378470048470049</v>
      </c>
      <c r="N61" s="39">
        <f>AVERAGEIF('Team Data Output'!AA:AA,output[[#This Row],[Number]],'Team Data Output'!AH:AH)</f>
        <v>5</v>
      </c>
      <c r="O61" s="39">
        <f>output[[#This Row],[OPR]]/output[[#This Row],[DPR]]</f>
        <v>1.4090900239206057</v>
      </c>
    </row>
    <row r="62" spans="1:15">
      <c r="A62">
        <f>'Match Score and Team Input'!Q62</f>
        <v>2974</v>
      </c>
      <c r="B62" s="56">
        <f>SUM(output[[#This Row],[OPR]],output[[#This Row],[DPR]])</f>
        <v>61.976781644281651</v>
      </c>
      <c r="C62" s="39">
        <f>finaloproutput[[#This Row],[OPR]]</f>
        <v>39.06666666666667</v>
      </c>
      <c r="D62" s="39">
        <f>finaloproutput[[#This Row],[Auto OPR]]</f>
        <v>11.6</v>
      </c>
      <c r="E62" s="39">
        <f>finaloproutput[[#This Row],[TeleOp OPR]]</f>
        <v>27.466666666666669</v>
      </c>
      <c r="F62">
        <f>ABS(output[[#This Row],[DAR]]-output[[#This Row],[ADR]])</f>
        <v>22.910114977614981</v>
      </c>
      <c r="G62">
        <f>SUM(output[[#This Row],[Auto DAR]:[Foul DAR]])</f>
        <v>22.430833333333336</v>
      </c>
      <c r="H62">
        <f>SUM(output[[#This Row],[Auto ADR]:[Foul ADR]])</f>
        <v>-0.47928164428164699</v>
      </c>
      <c r="I62" s="39">
        <f>AVERAGEIF('Team Data Output'!AA:AA,output[[#This Row],[Number]],'Team Data Output'!AC:AC)</f>
        <v>8.8206481481481518</v>
      </c>
      <c r="J62" s="39">
        <f>AVERAGEIF('Team Data Output'!AA:AA,output[[#This Row],[Number]],'Team Data Output'!AD:AD)</f>
        <v>6.6101851851851849</v>
      </c>
      <c r="K62" s="39">
        <f>AVERAGEIF('Team Data Output'!AA:AA,output[[#This Row],[Number]],'Team Data Output'!AE:AE)</f>
        <v>7</v>
      </c>
      <c r="L62" s="39">
        <f>AVERAGEIF('Team Data Output'!AA:AA,output[[#This Row],[Number]],'Team Data Output'!AF:AF)</f>
        <v>-2.522905982905983</v>
      </c>
      <c r="M62" s="39">
        <f>AVERAGEIF('Team Data Output'!AA:AA,output[[#This Row],[Number]],'Team Data Output'!AG:AG)</f>
        <v>4.3624338624336192E-2</v>
      </c>
      <c r="N62" s="39">
        <f>AVERAGEIF('Team Data Output'!AA:AA,output[[#This Row],[Number]],'Team Data Output'!AH:AH)</f>
        <v>2</v>
      </c>
      <c r="O62" s="39">
        <f>output[[#This Row],[OPR]]/output[[#This Row],[DPR]]</f>
        <v>1.7052147797965194</v>
      </c>
    </row>
    <row r="63" spans="1:15">
      <c r="A63">
        <f>'Match Score and Team Input'!Q63</f>
        <v>2980</v>
      </c>
      <c r="B63" s="56">
        <f>SUM(output[[#This Row],[OPR]],output[[#This Row],[DPR]])</f>
        <v>50.447183219830279</v>
      </c>
      <c r="C63" s="39">
        <f>finaloproutput[[#This Row],[OPR]]</f>
        <v>43.233333333333334</v>
      </c>
      <c r="D63" s="39">
        <f>finaloproutput[[#This Row],[Auto OPR]]</f>
        <v>16.566666666666666</v>
      </c>
      <c r="E63" s="39">
        <f>finaloproutput[[#This Row],[TeleOp OPR]]</f>
        <v>26.666666666666668</v>
      </c>
      <c r="F63">
        <f>ABS(output[[#This Row],[DAR]]-output[[#This Row],[ADR]])</f>
        <v>7.2138498864969467</v>
      </c>
      <c r="G63">
        <f>SUM(output[[#This Row],[Auto DAR]:[Foul DAR]])</f>
        <v>19.379153624153627</v>
      </c>
      <c r="H63">
        <f>SUM(output[[#This Row],[Auto ADR]:[Foul ADR]])</f>
        <v>12.16530373765668</v>
      </c>
      <c r="I63" s="39">
        <f>AVERAGEIF('Team Data Output'!AA:AA,output[[#This Row],[Number]],'Team Data Output'!AC:AC)</f>
        <v>1.9702035002034997</v>
      </c>
      <c r="J63" s="39">
        <f>AVERAGEIF('Team Data Output'!AA:AA,output[[#This Row],[Number]],'Team Data Output'!AD:AD)</f>
        <v>11.408950123950127</v>
      </c>
      <c r="K63" s="39">
        <f>AVERAGEIF('Team Data Output'!AA:AA,output[[#This Row],[Number]],'Team Data Output'!AE:AE)</f>
        <v>6</v>
      </c>
      <c r="L63" s="39">
        <f>AVERAGEIF('Team Data Output'!AA:AA,output[[#This Row],[Number]],'Team Data Output'!AF:AF)</f>
        <v>1.345278305572424</v>
      </c>
      <c r="M63" s="39">
        <f>AVERAGEIF('Team Data Output'!AA:AA,output[[#This Row],[Number]],'Team Data Output'!AG:AG)</f>
        <v>3.8200254320842562</v>
      </c>
      <c r="N63" s="39">
        <f>AVERAGEIF('Team Data Output'!AA:AA,output[[#This Row],[Number]],'Team Data Output'!AH:AH)</f>
        <v>7</v>
      </c>
      <c r="O63" s="39">
        <f>output[[#This Row],[OPR]]/output[[#This Row],[DPR]]</f>
        <v>5.9931013278025791</v>
      </c>
    </row>
    <row r="64" spans="1:15">
      <c r="A64">
        <f>'Match Score and Team Input'!Q64</f>
        <v>3008</v>
      </c>
      <c r="B64" s="56">
        <f>SUM(output[[#This Row],[OPR]],output[[#This Row],[DPR]])</f>
        <v>55.321210875181464</v>
      </c>
      <c r="C64" s="39">
        <f>finaloproutput[[#This Row],[OPR]]</f>
        <v>47.666666666666664</v>
      </c>
      <c r="D64" s="39">
        <f>finaloproutput[[#This Row],[Auto OPR]]</f>
        <v>16.333333333333332</v>
      </c>
      <c r="E64" s="39">
        <f>finaloproutput[[#This Row],[TeleOp OPR]]</f>
        <v>31.333333333333332</v>
      </c>
      <c r="F64">
        <f>ABS(output[[#This Row],[DAR]]-output[[#This Row],[ADR]])</f>
        <v>7.6545442085148032</v>
      </c>
      <c r="G64">
        <f>SUM(output[[#This Row],[Auto DAR]:[Foul DAR]])</f>
        <v>9.6589682539682507</v>
      </c>
      <c r="H64">
        <f>SUM(output[[#This Row],[Auto ADR]:[Foul ADR]])</f>
        <v>17.313512462483054</v>
      </c>
      <c r="I64" s="39">
        <f>AVERAGEIF('Team Data Output'!AA:AA,output[[#This Row],[Number]],'Team Data Output'!AC:AC)</f>
        <v>0.65513227513227368</v>
      </c>
      <c r="J64" s="39">
        <f>AVERAGEIF('Team Data Output'!AA:AA,output[[#This Row],[Number]],'Team Data Output'!AD:AD)</f>
        <v>-2.9961640211640228</v>
      </c>
      <c r="K64" s="39">
        <f>AVERAGEIF('Team Data Output'!AA:AA,output[[#This Row],[Number]],'Team Data Output'!AE:AE)</f>
        <v>12</v>
      </c>
      <c r="L64" s="39">
        <f>AVERAGEIF('Team Data Output'!AA:AA,output[[#This Row],[Number]],'Team Data Output'!AF:AF)</f>
        <v>4.1632897984368586</v>
      </c>
      <c r="M64" s="39">
        <f>AVERAGEIF('Team Data Output'!AA:AA,output[[#This Row],[Number]],'Team Data Output'!AG:AG)</f>
        <v>-0.84977733595380589</v>
      </c>
      <c r="N64" s="39">
        <f>AVERAGEIF('Team Data Output'!AA:AA,output[[#This Row],[Number]],'Team Data Output'!AH:AH)</f>
        <v>14</v>
      </c>
      <c r="O64" s="39">
        <f>output[[#This Row],[OPR]]/output[[#This Row],[DPR]]</f>
        <v>6.2272377516146502</v>
      </c>
    </row>
    <row r="65" spans="1:15">
      <c r="A65">
        <f>'Match Score and Team Input'!Q65</f>
        <v>3098</v>
      </c>
      <c r="B65" s="56">
        <f>SUM(output[[#This Row],[OPR]],output[[#This Row],[DPR]])</f>
        <v>79.577492496610148</v>
      </c>
      <c r="C65" s="39">
        <f>finaloproutput[[#This Row],[OPR]]</f>
        <v>59.575757575757578</v>
      </c>
      <c r="D65" s="39">
        <f>finaloproutput[[#This Row],[Auto OPR]]</f>
        <v>18.939393939393941</v>
      </c>
      <c r="E65" s="39">
        <f>finaloproutput[[#This Row],[TeleOp OPR]]</f>
        <v>40.636363636363633</v>
      </c>
      <c r="F65">
        <f>ABS(output[[#This Row],[DAR]]-output[[#This Row],[ADR]])</f>
        <v>20.00173492085257</v>
      </c>
      <c r="G65">
        <f>SUM(output[[#This Row],[Auto DAR]:[Foul DAR]])</f>
        <v>-7.4402057093233633</v>
      </c>
      <c r="H65">
        <f>SUM(output[[#This Row],[Auto ADR]:[Foul ADR]])</f>
        <v>12.561529211529209</v>
      </c>
      <c r="I65" s="39">
        <f>AVERAGEIF('Team Data Output'!AA:AA,output[[#This Row],[Number]],'Team Data Output'!AC:AC)</f>
        <v>-3.1565675609793242</v>
      </c>
      <c r="J65" s="39">
        <f>AVERAGEIF('Team Data Output'!AA:AA,output[[#This Row],[Number]],'Team Data Output'!AD:AD)</f>
        <v>-12.465456330162221</v>
      </c>
      <c r="K65" s="39">
        <f>AVERAGEIF('Team Data Output'!AA:AA,output[[#This Row],[Number]],'Team Data Output'!AE:AE)</f>
        <v>8.1818181818181817</v>
      </c>
      <c r="L65" s="39">
        <f>AVERAGEIF('Team Data Output'!AA:AA,output[[#This Row],[Number]],'Team Data Output'!AF:AF)</f>
        <v>-4.7327576463940098</v>
      </c>
      <c r="M65" s="39">
        <f>AVERAGEIF('Team Data Output'!AA:AA,output[[#This Row],[Number]],'Team Data Output'!AG:AG)</f>
        <v>9.1124686761050366</v>
      </c>
      <c r="N65" s="39">
        <f>AVERAGEIF('Team Data Output'!AA:AA,output[[#This Row],[Number]],'Team Data Output'!AH:AH)</f>
        <v>8.1818181818181817</v>
      </c>
      <c r="O65" s="39">
        <f>output[[#This Row],[OPR]]/output[[#This Row],[DPR]]</f>
        <v>2.9785295031406291</v>
      </c>
    </row>
    <row r="66" spans="1:15">
      <c r="A66">
        <f>'Match Score and Team Input'!Q66</f>
        <v>3103</v>
      </c>
      <c r="B66" s="56">
        <f>SUM(output[[#This Row],[OPR]],output[[#This Row],[DPR]])</f>
        <v>59.167270583447042</v>
      </c>
      <c r="C66" s="39">
        <f>finaloproutput[[#This Row],[OPR]]</f>
        <v>40.36666666666666</v>
      </c>
      <c r="D66" s="39">
        <f>finaloproutput[[#This Row],[Auto OPR]]</f>
        <v>16.5</v>
      </c>
      <c r="E66" s="39">
        <f>finaloproutput[[#This Row],[TeleOp OPR]]</f>
        <v>23.866666666666664</v>
      </c>
      <c r="F66">
        <f>ABS(output[[#This Row],[DAR]]-output[[#This Row],[ADR]])</f>
        <v>18.800603916780382</v>
      </c>
      <c r="G66">
        <f>SUM(output[[#This Row],[Auto DAR]:[Foul DAR]])</f>
        <v>20.505028490028483</v>
      </c>
      <c r="H66">
        <f>SUM(output[[#This Row],[Auto ADR]:[Foul ADR]])</f>
        <v>1.7044245732481023</v>
      </c>
      <c r="I66" s="39">
        <f>AVERAGEIF('Team Data Output'!AA:AA,output[[#This Row],[Number]],'Team Data Output'!AC:AC)</f>
        <v>0.84834757834757613</v>
      </c>
      <c r="J66" s="39">
        <f>AVERAGEIF('Team Data Output'!AA:AA,output[[#This Row],[Number]],'Team Data Output'!AD:AD)</f>
        <v>9.6566809116809065</v>
      </c>
      <c r="K66" s="39">
        <f>AVERAGEIF('Team Data Output'!AA:AA,output[[#This Row],[Number]],'Team Data Output'!AE:AE)</f>
        <v>10</v>
      </c>
      <c r="L66" s="39">
        <f>AVERAGEIF('Team Data Output'!AA:AA,output[[#This Row],[Number]],'Team Data Output'!AF:AF)</f>
        <v>3.5256910736322489</v>
      </c>
      <c r="M66" s="39">
        <f>AVERAGEIF('Team Data Output'!AA:AA,output[[#This Row],[Number]],'Team Data Output'!AG:AG)</f>
        <v>-1.8212665003841466</v>
      </c>
      <c r="N66" s="39">
        <f>AVERAGEIF('Team Data Output'!AA:AA,output[[#This Row],[Number]],'Team Data Output'!AH:AH)</f>
        <v>0</v>
      </c>
      <c r="O66" s="39">
        <f>output[[#This Row],[OPR]]/output[[#This Row],[DPR]]</f>
        <v>2.1470941489617577</v>
      </c>
    </row>
    <row r="67" spans="1:15">
      <c r="A67">
        <f>'Match Score and Team Input'!Q67</f>
        <v>3138</v>
      </c>
      <c r="B67" s="56">
        <f>SUM(output[[#This Row],[OPR]],output[[#This Row],[DPR]])</f>
        <v>58.391202038702041</v>
      </c>
      <c r="C67" s="39">
        <f>finaloproutput[[#This Row],[OPR]]</f>
        <v>54.333333333333329</v>
      </c>
      <c r="D67" s="39">
        <f>finaloproutput[[#This Row],[Auto OPR]]</f>
        <v>18.666666666666668</v>
      </c>
      <c r="E67" s="39">
        <f>finaloproutput[[#This Row],[TeleOp OPR]]</f>
        <v>35.666666666666664</v>
      </c>
      <c r="F67">
        <f>ABS(output[[#This Row],[DAR]]-output[[#This Row],[ADR]])</f>
        <v>4.057868705368711</v>
      </c>
      <c r="G67">
        <f>SUM(output[[#This Row],[Auto DAR]:[Foul DAR]])</f>
        <v>-0.92714322714323316</v>
      </c>
      <c r="H67">
        <f>SUM(output[[#This Row],[Auto ADR]:[Foul ADR]])</f>
        <v>3.1307254782254779</v>
      </c>
      <c r="I67" s="39">
        <f>AVERAGEIF('Team Data Output'!AA:AA,output[[#This Row],[Number]],'Team Data Output'!AC:AC)</f>
        <v>-2.790995855995857</v>
      </c>
      <c r="J67" s="39">
        <f>AVERAGEIF('Team Data Output'!AA:AA,output[[#This Row],[Number]],'Team Data Output'!AD:AD)</f>
        <v>-8.1361473711473753</v>
      </c>
      <c r="K67" s="39">
        <f>AVERAGEIF('Team Data Output'!AA:AA,output[[#This Row],[Number]],'Team Data Output'!AE:AE)</f>
        <v>10</v>
      </c>
      <c r="L67" s="39">
        <f>AVERAGEIF('Team Data Output'!AA:AA,output[[#This Row],[Number]],'Team Data Output'!AF:AF)</f>
        <v>-5.9403140378140362</v>
      </c>
      <c r="M67" s="39">
        <f>AVERAGEIF('Team Data Output'!AA:AA,output[[#This Row],[Number]],'Team Data Output'!AG:AG)</f>
        <v>9.0710395160395141</v>
      </c>
      <c r="N67" s="39">
        <f>AVERAGEIF('Team Data Output'!AA:AA,output[[#This Row],[Number]],'Team Data Output'!AH:AH)</f>
        <v>0</v>
      </c>
      <c r="O67" s="39">
        <f>output[[#This Row],[OPR]]/output[[#This Row],[DPR]]</f>
        <v>13.389623292012457</v>
      </c>
    </row>
    <row r="68" spans="1:15">
      <c r="A68">
        <f>'Match Score and Team Input'!Q68</f>
        <v>3191</v>
      </c>
      <c r="B68" s="56">
        <f>SUM(output[[#This Row],[OPR]],output[[#This Row],[DPR]])</f>
        <v>66.614468989616057</v>
      </c>
      <c r="C68" s="39">
        <f>finaloproutput[[#This Row],[OPR]]</f>
        <v>32.033333333333331</v>
      </c>
      <c r="D68" s="39">
        <f>finaloproutput[[#This Row],[Auto OPR]]</f>
        <v>13.166666666666666</v>
      </c>
      <c r="E68" s="39">
        <f>finaloproutput[[#This Row],[TeleOp OPR]]</f>
        <v>18.866666666666667</v>
      </c>
      <c r="F68">
        <f>ABS(output[[#This Row],[DAR]]-output[[#This Row],[ADR]])</f>
        <v>34.581135656282719</v>
      </c>
      <c r="G68">
        <f>SUM(output[[#This Row],[Auto DAR]:[Foul DAR]])</f>
        <v>35.184739704739705</v>
      </c>
      <c r="H68">
        <f>SUM(output[[#This Row],[Auto ADR]:[Foul ADR]])</f>
        <v>0.6036040484569849</v>
      </c>
      <c r="I68" s="39">
        <f>AVERAGEIF('Team Data Output'!AA:AA,output[[#This Row],[Number]],'Team Data Output'!AC:AC)</f>
        <v>6.1944444444444429</v>
      </c>
      <c r="J68" s="39">
        <f>AVERAGEIF('Team Data Output'!AA:AA,output[[#This Row],[Number]],'Team Data Output'!AD:AD)</f>
        <v>18.990295260295262</v>
      </c>
      <c r="K68" s="39">
        <f>AVERAGEIF('Team Data Output'!AA:AA,output[[#This Row],[Number]],'Team Data Output'!AE:AE)</f>
        <v>10</v>
      </c>
      <c r="L68" s="39">
        <f>AVERAGEIF('Team Data Output'!AA:AA,output[[#This Row],[Number]],'Team Data Output'!AF:AF)</f>
        <v>4.676242249036366</v>
      </c>
      <c r="M68" s="39">
        <f>AVERAGEIF('Team Data Output'!AA:AA,output[[#This Row],[Number]],'Team Data Output'!AG:AG)</f>
        <v>-4.0726382005793811</v>
      </c>
      <c r="N68" s="39">
        <f>AVERAGEIF('Team Data Output'!AA:AA,output[[#This Row],[Number]],'Team Data Output'!AH:AH)</f>
        <v>0</v>
      </c>
      <c r="O68" s="39">
        <f>output[[#This Row],[OPR]]/output[[#This Row],[DPR]]</f>
        <v>0.9263239256144411</v>
      </c>
    </row>
    <row r="69" spans="1:15">
      <c r="A69">
        <f>'Match Score and Team Input'!Q69</f>
        <v>3309</v>
      </c>
      <c r="B69" s="56">
        <f>SUM(output[[#This Row],[OPR]],output[[#This Row],[DPR]])</f>
        <v>75.989667984520921</v>
      </c>
      <c r="C69" s="39">
        <f>finaloproutput[[#This Row],[OPR]]</f>
        <v>55.033333333333331</v>
      </c>
      <c r="D69" s="39">
        <f>finaloproutput[[#This Row],[Auto OPR]]</f>
        <v>16.666666666666668</v>
      </c>
      <c r="E69" s="39">
        <f>finaloproutput[[#This Row],[TeleOp OPR]]</f>
        <v>38.366666666666667</v>
      </c>
      <c r="F69">
        <f>ABS(output[[#This Row],[DAR]]-output[[#This Row],[ADR]])</f>
        <v>20.956334651187589</v>
      </c>
      <c r="G69">
        <f>SUM(output[[#This Row],[Auto DAR]:[Foul DAR]])</f>
        <v>4.6681623931623957</v>
      </c>
      <c r="H69">
        <f>SUM(output[[#This Row],[Auto ADR]:[Foul ADR]])</f>
        <v>25.624497044349983</v>
      </c>
      <c r="I69" s="39">
        <f>AVERAGEIF('Team Data Output'!AA:AA,output[[#This Row],[Number]],'Team Data Output'!AC:AC)</f>
        <v>0.38141636141636182</v>
      </c>
      <c r="J69" s="39">
        <f>AVERAGEIF('Team Data Output'!AA:AA,output[[#This Row],[Number]],'Team Data Output'!AD:AD)</f>
        <v>-11.713253968253966</v>
      </c>
      <c r="K69" s="39">
        <f>AVERAGEIF('Team Data Output'!AA:AA,output[[#This Row],[Number]],'Team Data Output'!AE:AE)</f>
        <v>16</v>
      </c>
      <c r="L69" s="39">
        <f>AVERAGEIF('Team Data Output'!AA:AA,output[[#This Row],[Number]],'Team Data Output'!AF:AF)</f>
        <v>2.2584010161951342</v>
      </c>
      <c r="M69" s="39">
        <f>AVERAGEIF('Team Data Output'!AA:AA,output[[#This Row],[Number]],'Team Data Output'!AG:AG)</f>
        <v>13.366096028154848</v>
      </c>
      <c r="N69" s="39">
        <f>AVERAGEIF('Team Data Output'!AA:AA,output[[#This Row],[Number]],'Team Data Output'!AH:AH)</f>
        <v>10</v>
      </c>
      <c r="O69" s="39">
        <f>output[[#This Row],[OPR]]/output[[#This Row],[DPR]]</f>
        <v>2.6260953668352784</v>
      </c>
    </row>
    <row r="70" spans="1:15">
      <c r="A70">
        <f>'Match Score and Team Input'!Q70</f>
        <v>3310</v>
      </c>
      <c r="B70" s="56">
        <f>SUM(output[[#This Row],[OPR]],output[[#This Row],[DPR]])</f>
        <v>52.678685237169404</v>
      </c>
      <c r="C70" s="39">
        <f>finaloproutput[[#This Row],[OPR]]</f>
        <v>47.974358974358978</v>
      </c>
      <c r="D70" s="39">
        <f>finaloproutput[[#This Row],[Auto OPR]]</f>
        <v>16.820512820512821</v>
      </c>
      <c r="E70" s="39">
        <f>finaloproutput[[#This Row],[TeleOp OPR]]</f>
        <v>31.153846153846157</v>
      </c>
      <c r="F70">
        <f>ABS(output[[#This Row],[DAR]]-output[[#This Row],[ADR]])</f>
        <v>4.7043262628104277</v>
      </c>
      <c r="G70">
        <f>SUM(output[[#This Row],[Auto DAR]:[Foul DAR]])</f>
        <v>15.374466986005448</v>
      </c>
      <c r="H70">
        <f>SUM(output[[#This Row],[Auto ADR]:[Foul ADR]])</f>
        <v>10.67014072319502</v>
      </c>
      <c r="I70" s="39">
        <f>AVERAGEIF('Team Data Output'!AA:AA,output[[#This Row],[Number]],'Team Data Output'!AC:AC)</f>
        <v>-0.10193609808994353</v>
      </c>
      <c r="J70" s="39">
        <f>AVERAGEIF('Team Data Output'!AA:AA,output[[#This Row],[Number]],'Team Data Output'!AD:AD)</f>
        <v>-1.4466738389815315</v>
      </c>
      <c r="K70" s="39">
        <f>AVERAGEIF('Team Data Output'!AA:AA,output[[#This Row],[Number]],'Team Data Output'!AE:AE)</f>
        <v>16.923076923076923</v>
      </c>
      <c r="L70" s="39">
        <f>AVERAGEIF('Team Data Output'!AA:AA,output[[#This Row],[Number]],'Team Data Output'!AF:AF)</f>
        <v>-2.1439688977019311</v>
      </c>
      <c r="M70" s="39">
        <f>AVERAGEIF('Team Data Output'!AA:AA,output[[#This Row],[Number]],'Team Data Output'!AG:AG)</f>
        <v>11.275648082435413</v>
      </c>
      <c r="N70" s="39">
        <f>AVERAGEIF('Team Data Output'!AA:AA,output[[#This Row],[Number]],'Team Data Output'!AH:AH)</f>
        <v>1.5384615384615385</v>
      </c>
      <c r="O70" s="39">
        <f>output[[#This Row],[OPR]]/output[[#This Row],[DPR]]</f>
        <v>10.19792342074898</v>
      </c>
    </row>
    <row r="71" spans="1:15">
      <c r="A71">
        <f>'Match Score and Team Input'!Q71</f>
        <v>3316</v>
      </c>
      <c r="B71" s="56">
        <f>SUM(output[[#This Row],[OPR]],output[[#This Row],[DPR]])</f>
        <v>68.622922992040628</v>
      </c>
      <c r="C71" s="39">
        <f>finaloproutput[[#This Row],[OPR]]</f>
        <v>44.3</v>
      </c>
      <c r="D71" s="39">
        <f>finaloproutput[[#This Row],[Auto OPR]]</f>
        <v>21.2</v>
      </c>
      <c r="E71" s="39">
        <f>finaloproutput[[#This Row],[TeleOp OPR]]</f>
        <v>23.099999999999998</v>
      </c>
      <c r="F71">
        <f>ABS(output[[#This Row],[DAR]]-output[[#This Row],[ADR]])</f>
        <v>24.322922992040631</v>
      </c>
      <c r="G71">
        <f>SUM(output[[#This Row],[Auto DAR]:[Foul DAR]])</f>
        <v>9.8232594747300599</v>
      </c>
      <c r="H71">
        <f>SUM(output[[#This Row],[Auto ADR]:[Foul ADR]])</f>
        <v>-14.499663517310573</v>
      </c>
      <c r="I71" s="39">
        <f>AVERAGEIF('Team Data Output'!AA:AA,output[[#This Row],[Number]],'Team Data Output'!AC:AC)</f>
        <v>-9.1759595633125048</v>
      </c>
      <c r="J71" s="39">
        <f>AVERAGEIF('Team Data Output'!AA:AA,output[[#This Row],[Number]],'Team Data Output'!AD:AD)</f>
        <v>13.999219038042565</v>
      </c>
      <c r="K71" s="39">
        <f>AVERAGEIF('Team Data Output'!AA:AA,output[[#This Row],[Number]],'Team Data Output'!AE:AE)</f>
        <v>5</v>
      </c>
      <c r="L71" s="39">
        <f>AVERAGEIF('Team Data Output'!AA:AA,output[[#This Row],[Number]],'Team Data Output'!AF:AF)</f>
        <v>1.9338819241760432</v>
      </c>
      <c r="M71" s="39">
        <f>AVERAGEIF('Team Data Output'!AA:AA,output[[#This Row],[Number]],'Team Data Output'!AG:AG)</f>
        <v>-27.433545441486615</v>
      </c>
      <c r="N71" s="39">
        <f>AVERAGEIF('Team Data Output'!AA:AA,output[[#This Row],[Number]],'Team Data Output'!AH:AH)</f>
        <v>11</v>
      </c>
      <c r="O71" s="39">
        <f>output[[#This Row],[OPR]]/output[[#This Row],[DPR]]</f>
        <v>1.8213271494752754</v>
      </c>
    </row>
    <row r="72" spans="1:15">
      <c r="A72">
        <f>'Match Score and Team Input'!Q72</f>
        <v>3360</v>
      </c>
      <c r="B72" s="56">
        <f>SUM(output[[#This Row],[OPR]],output[[#This Row],[DPR]])</f>
        <v>56.026620275149682</v>
      </c>
      <c r="C72" s="39">
        <f>finaloproutput[[#This Row],[OPR]]</f>
        <v>46.6</v>
      </c>
      <c r="D72" s="39">
        <f>finaloproutput[[#This Row],[Auto OPR]]</f>
        <v>14.5</v>
      </c>
      <c r="E72" s="39">
        <f>finaloproutput[[#This Row],[TeleOp OPR]]</f>
        <v>32.1</v>
      </c>
      <c r="F72">
        <f>ABS(output[[#This Row],[DAR]]-output[[#This Row],[ADR]])</f>
        <v>9.4266202751496841</v>
      </c>
      <c r="G72">
        <f>SUM(output[[#This Row],[Auto DAR]:[Foul DAR]])</f>
        <v>8.7649039413745307</v>
      </c>
      <c r="H72">
        <f>SUM(output[[#This Row],[Auto ADR]:[Foul ADR]])</f>
        <v>18.191524216524215</v>
      </c>
      <c r="I72" s="39">
        <f>AVERAGEIF('Team Data Output'!AA:AA,output[[#This Row],[Number]],'Team Data Output'!AC:AC)</f>
        <v>4.5030897207367797</v>
      </c>
      <c r="J72" s="39">
        <f>AVERAGEIF('Team Data Output'!AA:AA,output[[#This Row],[Number]],'Team Data Output'!AD:AD)</f>
        <v>-2.7381857793622486</v>
      </c>
      <c r="K72" s="39">
        <f>AVERAGEIF('Team Data Output'!AA:AA,output[[#This Row],[Number]],'Team Data Output'!AE:AE)</f>
        <v>7</v>
      </c>
      <c r="L72" s="39">
        <f>AVERAGEIF('Team Data Output'!AA:AA,output[[#This Row],[Number]],'Team Data Output'!AF:AF)</f>
        <v>3.4104761904761909</v>
      </c>
      <c r="M72" s="39">
        <f>AVERAGEIF('Team Data Output'!AA:AA,output[[#This Row],[Number]],'Team Data Output'!AG:AG)</f>
        <v>2.7810480260480248</v>
      </c>
      <c r="N72" s="39">
        <f>AVERAGEIF('Team Data Output'!AA:AA,output[[#This Row],[Number]],'Team Data Output'!AH:AH)</f>
        <v>12</v>
      </c>
      <c r="O72" s="39">
        <f>output[[#This Row],[OPR]]/output[[#This Row],[DPR]]</f>
        <v>4.9434472419395341</v>
      </c>
    </row>
    <row r="73" spans="1:15">
      <c r="A73">
        <f>'Match Score and Team Input'!Q73</f>
        <v>3480</v>
      </c>
      <c r="B73" s="56">
        <f>SUM(output[[#This Row],[OPR]],output[[#This Row],[DPR]])</f>
        <v>70.534527215703676</v>
      </c>
      <c r="C73" s="39">
        <f>finaloproutput[[#This Row],[OPR]]</f>
        <v>33.5</v>
      </c>
      <c r="D73" s="39">
        <f>finaloproutput[[#This Row],[Auto OPR]]</f>
        <v>13.166666666666666</v>
      </c>
      <c r="E73" s="39">
        <f>finaloproutput[[#This Row],[TeleOp OPR]]</f>
        <v>20.333333333333332</v>
      </c>
      <c r="F73">
        <f>ABS(output[[#This Row],[DAR]]-output[[#This Row],[ADR]])</f>
        <v>37.034527215703676</v>
      </c>
      <c r="G73">
        <f>SUM(output[[#This Row],[Auto DAR]:[Foul DAR]])</f>
        <v>31.986837606837604</v>
      </c>
      <c r="H73">
        <f>SUM(output[[#This Row],[Auto ADR]:[Foul ADR]])</f>
        <v>-5.0476896088660759</v>
      </c>
      <c r="I73" s="39">
        <f>AVERAGEIF('Team Data Output'!AA:AA,output[[#This Row],[Number]],'Team Data Output'!AC:AC)</f>
        <v>7.0666239316239317</v>
      </c>
      <c r="J73" s="39">
        <f>AVERAGEIF('Team Data Output'!AA:AA,output[[#This Row],[Number]],'Team Data Output'!AD:AD)</f>
        <v>17.92021367521367</v>
      </c>
      <c r="K73" s="39">
        <f>AVERAGEIF('Team Data Output'!AA:AA,output[[#This Row],[Number]],'Team Data Output'!AE:AE)</f>
        <v>7</v>
      </c>
      <c r="L73" s="39">
        <f>AVERAGEIF('Team Data Output'!AA:AA,output[[#This Row],[Number]],'Team Data Output'!AF:AF)</f>
        <v>8.4272942852354618</v>
      </c>
      <c r="M73" s="39">
        <f>AVERAGEIF('Team Data Output'!AA:AA,output[[#This Row],[Number]],'Team Data Output'!AG:AG)</f>
        <v>-13.474983894101538</v>
      </c>
      <c r="N73" s="39">
        <f>AVERAGEIF('Team Data Output'!AA:AA,output[[#This Row],[Number]],'Team Data Output'!AH:AH)</f>
        <v>0</v>
      </c>
      <c r="O73" s="39">
        <f>output[[#This Row],[OPR]]/output[[#This Row],[DPR]]</f>
        <v>0.90456129775554583</v>
      </c>
    </row>
    <row r="74" spans="1:15">
      <c r="A74">
        <f>'Match Score and Team Input'!Q74</f>
        <v>3504</v>
      </c>
      <c r="B74" s="56">
        <f>SUM(output[[#This Row],[OPR]],output[[#This Row],[DPR]])</f>
        <v>67.87127539127539</v>
      </c>
      <c r="C74" s="39">
        <f>finaloproutput[[#This Row],[OPR]]</f>
        <v>45.333333333333329</v>
      </c>
      <c r="D74" s="39">
        <f>finaloproutput[[#This Row],[Auto OPR]]</f>
        <v>14.466666666666667</v>
      </c>
      <c r="E74" s="39">
        <f>finaloproutput[[#This Row],[TeleOp OPR]]</f>
        <v>30.866666666666664</v>
      </c>
      <c r="F74">
        <f>ABS(output[[#This Row],[DAR]]-output[[#This Row],[ADR]])</f>
        <v>22.537942057942054</v>
      </c>
      <c r="G74">
        <f>SUM(output[[#This Row],[Auto DAR]:[Foul DAR]])</f>
        <v>16.184716579716575</v>
      </c>
      <c r="H74">
        <f>SUM(output[[#This Row],[Auto ADR]:[Foul ADR]])</f>
        <v>-6.3532254782254789</v>
      </c>
      <c r="I74" s="39">
        <f>AVERAGEIF('Team Data Output'!AA:AA,output[[#This Row],[Number]],'Team Data Output'!AC:AC)</f>
        <v>5.8053317053317057</v>
      </c>
      <c r="J74" s="39">
        <f>AVERAGEIF('Team Data Output'!AA:AA,output[[#This Row],[Number]],'Team Data Output'!AD:AD)</f>
        <v>1.3793848743848685</v>
      </c>
      <c r="K74" s="39">
        <f>AVERAGEIF('Team Data Output'!AA:AA,output[[#This Row],[Number]],'Team Data Output'!AE:AE)</f>
        <v>9</v>
      </c>
      <c r="L74" s="39">
        <f>AVERAGEIF('Team Data Output'!AA:AA,output[[#This Row],[Number]],'Team Data Output'!AF:AF)</f>
        <v>4.9384656084656102</v>
      </c>
      <c r="M74" s="39">
        <f>AVERAGEIF('Team Data Output'!AA:AA,output[[#This Row],[Number]],'Team Data Output'!AG:AG)</f>
        <v>-13.291691086691088</v>
      </c>
      <c r="N74" s="39">
        <f>AVERAGEIF('Team Data Output'!AA:AA,output[[#This Row],[Number]],'Team Data Output'!AH:AH)</f>
        <v>2</v>
      </c>
      <c r="O74" s="39">
        <f>output[[#This Row],[OPR]]/output[[#This Row],[DPR]]</f>
        <v>2.0114229248077464</v>
      </c>
    </row>
    <row r="75" spans="1:15">
      <c r="A75">
        <f>'Match Score and Team Input'!Q75</f>
        <v>3683</v>
      </c>
      <c r="B75" s="56">
        <f>SUM(output[[#This Row],[OPR]],output[[#This Row],[DPR]])</f>
        <v>62.797520739064865</v>
      </c>
      <c r="C75" s="39">
        <f>finaloproutput[[#This Row],[OPR]]</f>
        <v>51.75</v>
      </c>
      <c r="D75" s="39">
        <f>finaloproutput[[#This Row],[Auto OPR]]</f>
        <v>17.638888888888889</v>
      </c>
      <c r="E75" s="39">
        <f>finaloproutput[[#This Row],[TeleOp OPR]]</f>
        <v>34.111111111111107</v>
      </c>
      <c r="F75">
        <f>ABS(output[[#This Row],[DAR]]-output[[#This Row],[ADR]])</f>
        <v>11.047520739064861</v>
      </c>
      <c r="G75">
        <f>SUM(output[[#This Row],[Auto DAR]:[Foul DAR]])</f>
        <v>4.2189136480803109</v>
      </c>
      <c r="H75">
        <f>SUM(output[[#This Row],[Auto ADR]:[Foul ADR]])</f>
        <v>15.266434387145171</v>
      </c>
      <c r="I75" s="39">
        <f>AVERAGEIF('Team Data Output'!AA:AA,output[[#This Row],[Number]],'Team Data Output'!AC:AC)</f>
        <v>-0.9702245285578629</v>
      </c>
      <c r="J75" s="39">
        <f>AVERAGEIF('Team Data Output'!AA:AA,output[[#This Row],[Number]],'Team Data Output'!AD:AD)</f>
        <v>-3.9775284900284924</v>
      </c>
      <c r="K75" s="39">
        <f>AVERAGEIF('Team Data Output'!AA:AA,output[[#This Row],[Number]],'Team Data Output'!AE:AE)</f>
        <v>9.1666666666666661</v>
      </c>
      <c r="L75" s="39">
        <f>AVERAGEIF('Team Data Output'!AA:AA,output[[#This Row],[Number]],'Team Data Output'!AF:AF)</f>
        <v>-0.30120159887316628</v>
      </c>
      <c r="M75" s="39">
        <f>AVERAGEIF('Team Data Output'!AA:AA,output[[#This Row],[Number]],'Team Data Output'!AG:AG)</f>
        <v>9.7343026526850043</v>
      </c>
      <c r="N75" s="39">
        <f>AVERAGEIF('Team Data Output'!AA:AA,output[[#This Row],[Number]],'Team Data Output'!AH:AH)</f>
        <v>5.833333333333333</v>
      </c>
      <c r="O75" s="39">
        <f>output[[#This Row],[OPR]]/output[[#This Row],[DPR]]</f>
        <v>4.6843089252603187</v>
      </c>
    </row>
    <row r="76" spans="1:15">
      <c r="A76">
        <f>'Match Score and Team Input'!Q76</f>
        <v>3937</v>
      </c>
      <c r="B76" s="56">
        <f>SUM(output[[#This Row],[OPR]],output[[#This Row],[DPR]])</f>
        <v>53.57742374727669</v>
      </c>
      <c r="C76" s="39">
        <f>finaloproutput[[#This Row],[OPR]]</f>
        <v>50</v>
      </c>
      <c r="D76" s="39">
        <f>finaloproutput[[#This Row],[Auto OPR]]</f>
        <v>18.37037037037037</v>
      </c>
      <c r="E76" s="39">
        <f>finaloproutput[[#This Row],[TeleOp OPR]]</f>
        <v>31.62962962962963</v>
      </c>
      <c r="F76">
        <f>ABS(output[[#This Row],[DAR]]-output[[#This Row],[ADR]])</f>
        <v>3.5774237472766908</v>
      </c>
      <c r="G76">
        <f>SUM(output[[#This Row],[Auto DAR]:[Foul DAR]])</f>
        <v>-1.4056419832890432</v>
      </c>
      <c r="H76">
        <f>SUM(output[[#This Row],[Auto ADR]:[Foul ADR]])</f>
        <v>-4.983065730565734</v>
      </c>
      <c r="I76" s="39">
        <f>AVERAGEIF('Team Data Output'!AA:AA,output[[#This Row],[Number]],'Team Data Output'!AC:AC)</f>
        <v>-3.7348576695635507</v>
      </c>
      <c r="J76" s="39">
        <f>AVERAGEIF('Team Data Output'!AA:AA,output[[#This Row],[Number]],'Team Data Output'!AD:AD)</f>
        <v>2.3292156862745075</v>
      </c>
      <c r="K76" s="39">
        <f>AVERAGEIF('Team Data Output'!AA:AA,output[[#This Row],[Number]],'Team Data Output'!AE:AE)</f>
        <v>0</v>
      </c>
      <c r="L76" s="39">
        <f>AVERAGEIF('Team Data Output'!AA:AA,output[[#This Row],[Number]],'Team Data Output'!AF:AF)</f>
        <v>-3.0030775705775712</v>
      </c>
      <c r="M76" s="39">
        <f>AVERAGEIF('Team Data Output'!AA:AA,output[[#This Row],[Number]],'Team Data Output'!AG:AG)</f>
        <v>-8.9799881599881637</v>
      </c>
      <c r="N76" s="39">
        <f>AVERAGEIF('Team Data Output'!AA:AA,output[[#This Row],[Number]],'Team Data Output'!AH:AH)</f>
        <v>7</v>
      </c>
      <c r="O76" s="39">
        <f>output[[#This Row],[OPR]]/output[[#This Row],[DPR]]</f>
        <v>13.976538294649169</v>
      </c>
    </row>
    <row r="77" spans="1:15">
      <c r="A77">
        <f>'Match Score and Team Input'!Q77</f>
        <v>4060</v>
      </c>
      <c r="B77" s="56">
        <f>SUM(output[[#This Row],[OPR]],output[[#This Row],[DPR]])</f>
        <v>40.398136357106942</v>
      </c>
      <c r="C77" s="39">
        <f>finaloproutput[[#This Row],[OPR]]</f>
        <v>36.518518518518519</v>
      </c>
      <c r="D77" s="39">
        <f>finaloproutput[[#This Row],[Auto OPR]]</f>
        <v>11.666666666666666</v>
      </c>
      <c r="E77" s="39">
        <f>finaloproutput[[#This Row],[TeleOp OPR]]</f>
        <v>24.851851851851851</v>
      </c>
      <c r="F77">
        <f>ABS(output[[#This Row],[DAR]]-output[[#This Row],[ADR]])</f>
        <v>3.8796178385884232</v>
      </c>
      <c r="G77">
        <f>SUM(output[[#This Row],[Auto DAR]:[Foul DAR]])</f>
        <v>35.268810960281542</v>
      </c>
      <c r="H77">
        <f>SUM(output[[#This Row],[Auto ADR]:[Foul ADR]])</f>
        <v>31.389193121693118</v>
      </c>
      <c r="I77" s="39">
        <f>AVERAGEIF('Team Data Output'!AA:AA,output[[#This Row],[Number]],'Team Data Output'!AC:AC)</f>
        <v>11.375232947880004</v>
      </c>
      <c r="J77" s="39">
        <f>AVERAGEIF('Team Data Output'!AA:AA,output[[#This Row],[Number]],'Team Data Output'!AD:AD)</f>
        <v>13.893578012401537</v>
      </c>
      <c r="K77" s="39">
        <f>AVERAGEIF('Team Data Output'!AA:AA,output[[#This Row],[Number]],'Team Data Output'!AE:AE)</f>
        <v>10</v>
      </c>
      <c r="L77" s="39">
        <f>AVERAGEIF('Team Data Output'!AA:AA,output[[#This Row],[Number]],'Team Data Output'!AF:AF)</f>
        <v>4.8820767195767187</v>
      </c>
      <c r="M77" s="39">
        <f>AVERAGEIF('Team Data Output'!AA:AA,output[[#This Row],[Number]],'Team Data Output'!AG:AG)</f>
        <v>21.507116402116399</v>
      </c>
      <c r="N77" s="39">
        <f>AVERAGEIF('Team Data Output'!AA:AA,output[[#This Row],[Number]],'Team Data Output'!AH:AH)</f>
        <v>5</v>
      </c>
      <c r="O77" s="39">
        <f>output[[#This Row],[OPR]]/output[[#This Row],[DPR]]</f>
        <v>9.4129164360697892</v>
      </c>
    </row>
    <row r="78" spans="1:15">
      <c r="A78">
        <f>'Match Score and Team Input'!Q78</f>
        <v>4063</v>
      </c>
      <c r="B78" s="56">
        <f>SUM(output[[#This Row],[OPR]],output[[#This Row],[DPR]])</f>
        <v>50.358992195168675</v>
      </c>
      <c r="C78" s="39">
        <f>finaloproutput[[#This Row],[OPR]]</f>
        <v>39.333333333333336</v>
      </c>
      <c r="D78" s="39">
        <f>finaloproutput[[#This Row],[Auto OPR]]</f>
        <v>15.200000000000001</v>
      </c>
      <c r="E78" s="39">
        <f>finaloproutput[[#This Row],[TeleOp OPR]]</f>
        <v>24.133333333333336</v>
      </c>
      <c r="F78">
        <f>ABS(output[[#This Row],[DAR]]-output[[#This Row],[ADR]])</f>
        <v>11.025658861835337</v>
      </c>
      <c r="G78">
        <f>SUM(output[[#This Row],[Auto DAR]:[Foul DAR]])</f>
        <v>19.630883190883196</v>
      </c>
      <c r="H78">
        <f>SUM(output[[#This Row],[Auto ADR]:[Foul ADR]])</f>
        <v>8.6052243290478589</v>
      </c>
      <c r="I78" s="39">
        <f>AVERAGEIF('Team Data Output'!AA:AA,output[[#This Row],[Number]],'Team Data Output'!AC:AC)</f>
        <v>1.2782763532763539</v>
      </c>
      <c r="J78" s="39">
        <f>AVERAGEIF('Team Data Output'!AA:AA,output[[#This Row],[Number]],'Team Data Output'!AD:AD)</f>
        <v>11.352606837606841</v>
      </c>
      <c r="K78" s="39">
        <f>AVERAGEIF('Team Data Output'!AA:AA,output[[#This Row],[Number]],'Team Data Output'!AE:AE)</f>
        <v>7</v>
      </c>
      <c r="L78" s="39">
        <f>AVERAGEIF('Team Data Output'!AA:AA,output[[#This Row],[Number]],'Team Data Output'!AF:AF)</f>
        <v>-6.1190264310852527</v>
      </c>
      <c r="M78" s="39">
        <f>AVERAGEIF('Team Data Output'!AA:AA,output[[#This Row],[Number]],'Team Data Output'!AG:AG)</f>
        <v>9.7242507601331116</v>
      </c>
      <c r="N78" s="39">
        <f>AVERAGEIF('Team Data Output'!AA:AA,output[[#This Row],[Number]],'Team Data Output'!AH:AH)</f>
        <v>5</v>
      </c>
      <c r="O78" s="39">
        <f>output[[#This Row],[OPR]]/output[[#This Row],[DPR]]</f>
        <v>3.5674360894189578</v>
      </c>
    </row>
    <row r="79" spans="1:15">
      <c r="A79">
        <f>'Match Score and Team Input'!Q79</f>
        <v>4176</v>
      </c>
      <c r="B79" s="56">
        <f>SUM(output[[#This Row],[OPR]],output[[#This Row],[DPR]])</f>
        <v>49.185307225454281</v>
      </c>
      <c r="C79" s="39">
        <f>finaloproutput[[#This Row],[OPR]]</f>
        <v>41.066666666666663</v>
      </c>
      <c r="D79" s="39">
        <f>finaloproutput[[#This Row],[Auto OPR]]</f>
        <v>13.533333333333333</v>
      </c>
      <c r="E79" s="39">
        <f>finaloproutput[[#This Row],[TeleOp OPR]]</f>
        <v>27.533333333333331</v>
      </c>
      <c r="F79">
        <f>ABS(output[[#This Row],[DAR]]-output[[#This Row],[ADR]])</f>
        <v>8.1186405587876216</v>
      </c>
      <c r="G79">
        <f>SUM(output[[#This Row],[Auto DAR]:[Foul DAR]])</f>
        <v>17.920925985778926</v>
      </c>
      <c r="H79">
        <f>SUM(output[[#This Row],[Auto ADR]:[Foul ADR]])</f>
        <v>26.039566544566547</v>
      </c>
      <c r="I79" s="39">
        <f>AVERAGEIF('Team Data Output'!AA:AA,output[[#This Row],[Number]],'Team Data Output'!AC:AC)</f>
        <v>5.5299500227441403</v>
      </c>
      <c r="J79" s="39">
        <f>AVERAGEIF('Team Data Output'!AA:AA,output[[#This Row],[Number]],'Team Data Output'!AD:AD)</f>
        <v>7.3909759630347862</v>
      </c>
      <c r="K79" s="39">
        <f>AVERAGEIF('Team Data Output'!AA:AA,output[[#This Row],[Number]],'Team Data Output'!AE:AE)</f>
        <v>5</v>
      </c>
      <c r="L79" s="39">
        <f>AVERAGEIF('Team Data Output'!AA:AA,output[[#This Row],[Number]],'Team Data Output'!AF:AF)</f>
        <v>2.8603174603174608</v>
      </c>
      <c r="M79" s="39">
        <f>AVERAGEIF('Team Data Output'!AA:AA,output[[#This Row],[Number]],'Team Data Output'!AG:AG)</f>
        <v>9.1792490842490846</v>
      </c>
      <c r="N79" s="39">
        <f>AVERAGEIF('Team Data Output'!AA:AA,output[[#This Row],[Number]],'Team Data Output'!AH:AH)</f>
        <v>14</v>
      </c>
      <c r="O79" s="39">
        <f>output[[#This Row],[OPR]]/output[[#This Row],[DPR]]</f>
        <v>5.0583181222644571</v>
      </c>
    </row>
    <row r="80" spans="1:15">
      <c r="A80">
        <f>'Match Score and Team Input'!Q80</f>
        <v>4256</v>
      </c>
      <c r="B80" s="56">
        <f>SUM(output[[#This Row],[OPR]],output[[#This Row],[DPR]])</f>
        <v>51.071546879046878</v>
      </c>
      <c r="C80" s="39">
        <f>finaloproutput[[#This Row],[OPR]]</f>
        <v>48</v>
      </c>
      <c r="D80" s="39">
        <f>finaloproutput[[#This Row],[Auto OPR]]</f>
        <v>16.666666666666668</v>
      </c>
      <c r="E80" s="39">
        <f>finaloproutput[[#This Row],[TeleOp OPR]]</f>
        <v>31.333333333333332</v>
      </c>
      <c r="F80">
        <f>ABS(output[[#This Row],[DAR]]-output[[#This Row],[ADR]])</f>
        <v>3.0715468790468767</v>
      </c>
      <c r="G80">
        <f>SUM(output[[#This Row],[Auto DAR]:[Foul DAR]])</f>
        <v>0.14346375846375548</v>
      </c>
      <c r="H80">
        <f>SUM(output[[#This Row],[Auto ADR]:[Foul ADR]])</f>
        <v>3.2150106375106322</v>
      </c>
      <c r="I80" s="39">
        <f>AVERAGEIF('Team Data Output'!AA:AA,output[[#This Row],[Number]],'Team Data Output'!AC:AC)</f>
        <v>-0.98291652791652662</v>
      </c>
      <c r="J80" s="39">
        <f>AVERAGEIF('Team Data Output'!AA:AA,output[[#This Row],[Number]],'Team Data Output'!AD:AD)</f>
        <v>-2.8736197136197177</v>
      </c>
      <c r="K80" s="39">
        <f>AVERAGEIF('Team Data Output'!AA:AA,output[[#This Row],[Number]],'Team Data Output'!AE:AE)</f>
        <v>4</v>
      </c>
      <c r="L80" s="39">
        <f>AVERAGEIF('Team Data Output'!AA:AA,output[[#This Row],[Number]],'Team Data Output'!AF:AF)</f>
        <v>-3.8270221445221453</v>
      </c>
      <c r="M80" s="39">
        <f>AVERAGEIF('Team Data Output'!AA:AA,output[[#This Row],[Number]],'Team Data Output'!AG:AG)</f>
        <v>-9.957967217967223</v>
      </c>
      <c r="N80" s="39">
        <f>AVERAGEIF('Team Data Output'!AA:AA,output[[#This Row],[Number]],'Team Data Output'!AH:AH)</f>
        <v>17</v>
      </c>
      <c r="O80" s="39">
        <f>output[[#This Row],[OPR]]/output[[#This Row],[DPR]]</f>
        <v>15.627305032340821</v>
      </c>
    </row>
    <row r="81" spans="1:15">
      <c r="A81">
        <f>'Match Score and Team Input'!Q81</f>
        <v>4288</v>
      </c>
      <c r="B81" s="56">
        <f>SUM(output[[#This Row],[OPR]],output[[#This Row],[DPR]])</f>
        <v>65.062586128468467</v>
      </c>
      <c r="C81" s="39">
        <f>finaloproutput[[#This Row],[OPR]]</f>
        <v>43.333333333333329</v>
      </c>
      <c r="D81" s="39">
        <f>finaloproutput[[#This Row],[Auto OPR]]</f>
        <v>16.888888888888889</v>
      </c>
      <c r="E81" s="39">
        <f>finaloproutput[[#This Row],[TeleOp OPR]]</f>
        <v>26.444444444444443</v>
      </c>
      <c r="F81">
        <f>ABS(output[[#This Row],[DAR]]-output[[#This Row],[ADR]])</f>
        <v>21.729252795135146</v>
      </c>
      <c r="G81">
        <f>SUM(output[[#This Row],[Auto DAR]:[Foul DAR]])</f>
        <v>17.498283535636475</v>
      </c>
      <c r="H81">
        <f>SUM(output[[#This Row],[Auto ADR]:[Foul ADR]])</f>
        <v>-4.2309692594986714</v>
      </c>
      <c r="I81" s="39">
        <f>AVERAGEIF('Team Data Output'!AA:AA,output[[#This Row],[Number]],'Team Data Output'!AC:AC)</f>
        <v>-1.4850855897914734</v>
      </c>
      <c r="J81" s="39">
        <f>AVERAGEIF('Team Data Output'!AA:AA,output[[#This Row],[Number]],'Team Data Output'!AD:AD)</f>
        <v>6.9833691254279486</v>
      </c>
      <c r="K81" s="39">
        <f>AVERAGEIF('Team Data Output'!AA:AA,output[[#This Row],[Number]],'Team Data Output'!AE:AE)</f>
        <v>12</v>
      </c>
      <c r="L81" s="39">
        <f>AVERAGEIF('Team Data Output'!AA:AA,output[[#This Row],[Number]],'Team Data Output'!AF:AF)</f>
        <v>3.2231063707534284</v>
      </c>
      <c r="M81" s="39">
        <f>AVERAGEIF('Team Data Output'!AA:AA,output[[#This Row],[Number]],'Team Data Output'!AG:AG)</f>
        <v>-14.454075630252101</v>
      </c>
      <c r="N81" s="39">
        <f>AVERAGEIF('Team Data Output'!AA:AA,output[[#This Row],[Number]],'Team Data Output'!AH:AH)</f>
        <v>7</v>
      </c>
      <c r="O81" s="39">
        <f>output[[#This Row],[OPR]]/output[[#This Row],[DPR]]</f>
        <v>1.9942394587555727</v>
      </c>
    </row>
    <row r="82" spans="1:15">
      <c r="A82">
        <f>'Match Score and Team Input'!Q82</f>
        <v>4476</v>
      </c>
      <c r="B82" s="56">
        <f>SUM(output[[#This Row],[OPR]],output[[#This Row],[DPR]])</f>
        <v>65.677964720464729</v>
      </c>
      <c r="C82" s="39">
        <f>finaloproutput[[#This Row],[OPR]]</f>
        <v>44.800000000000004</v>
      </c>
      <c r="D82" s="39">
        <f>finaloproutput[[#This Row],[Auto OPR]]</f>
        <v>14.9</v>
      </c>
      <c r="E82" s="39">
        <f>finaloproutput[[#This Row],[TeleOp OPR]]</f>
        <v>29.900000000000002</v>
      </c>
      <c r="F82">
        <f>ABS(output[[#This Row],[DAR]]-output[[#This Row],[ADR]])</f>
        <v>20.877964720464728</v>
      </c>
      <c r="G82">
        <f>SUM(output[[#This Row],[Auto DAR]:[Foul DAR]])</f>
        <v>22.763186998187003</v>
      </c>
      <c r="H82">
        <f>SUM(output[[#This Row],[Auto ADR]:[Foul ADR]])</f>
        <v>1.8852222777222756</v>
      </c>
      <c r="I82" s="39">
        <f>AVERAGEIF('Team Data Output'!AA:AA,output[[#This Row],[Number]],'Team Data Output'!AC:AC)</f>
        <v>2.0842735042735057</v>
      </c>
      <c r="J82" s="39">
        <f>AVERAGEIF('Team Data Output'!AA:AA,output[[#This Row],[Number]],'Team Data Output'!AD:AD)</f>
        <v>-0.3210865060865018</v>
      </c>
      <c r="K82" s="39">
        <f>AVERAGEIF('Team Data Output'!AA:AA,output[[#This Row],[Number]],'Team Data Output'!AE:AE)</f>
        <v>21</v>
      </c>
      <c r="L82" s="39">
        <f>AVERAGEIF('Team Data Output'!AA:AA,output[[#This Row],[Number]],'Team Data Output'!AF:AF)</f>
        <v>3.1011789136789139</v>
      </c>
      <c r="M82" s="39">
        <f>AVERAGEIF('Team Data Output'!AA:AA,output[[#This Row],[Number]],'Team Data Output'!AG:AG)</f>
        <v>-3.2159566359566383</v>
      </c>
      <c r="N82" s="39">
        <f>AVERAGEIF('Team Data Output'!AA:AA,output[[#This Row],[Number]],'Team Data Output'!AH:AH)</f>
        <v>2</v>
      </c>
      <c r="O82" s="39">
        <f>output[[#This Row],[OPR]]/output[[#This Row],[DPR]]</f>
        <v>2.1458030320401265</v>
      </c>
    </row>
    <row r="83" spans="1:15">
      <c r="A83">
        <f>'Match Score and Team Input'!Q83</f>
        <v>4488</v>
      </c>
      <c r="B83" s="56">
        <f>SUM(output[[#This Row],[OPR]],output[[#This Row],[DPR]])</f>
        <v>72.837674906792557</v>
      </c>
      <c r="C83" s="39">
        <f>finaloproutput[[#This Row],[OPR]]</f>
        <v>56.259259259259252</v>
      </c>
      <c r="D83" s="39">
        <f>finaloproutput[[#This Row],[Auto OPR]]</f>
        <v>18.055555555555554</v>
      </c>
      <c r="E83" s="39">
        <f>finaloproutput[[#This Row],[TeleOp OPR]]</f>
        <v>38.203703703703702</v>
      </c>
      <c r="F83">
        <f>ABS(output[[#This Row],[DAR]]-output[[#This Row],[ADR]])</f>
        <v>16.578415647533298</v>
      </c>
      <c r="G83">
        <f>SUM(output[[#This Row],[Auto DAR]:[Foul DAR]])</f>
        <v>-3.6758814019434989</v>
      </c>
      <c r="H83">
        <f>SUM(output[[#This Row],[Auto ADR]:[Foul ADR]])</f>
        <v>12.902534245589798</v>
      </c>
      <c r="I83" s="39">
        <f>AVERAGEIF('Team Data Output'!AA:AA,output[[#This Row],[Number]],'Team Data Output'!AC:AC)</f>
        <v>0.59733504512916091</v>
      </c>
      <c r="J83" s="39">
        <f>AVERAGEIF('Team Data Output'!AA:AA,output[[#This Row],[Number]],'Team Data Output'!AD:AD)</f>
        <v>-8.1621053359615487</v>
      </c>
      <c r="K83" s="39">
        <f>AVERAGEIF('Team Data Output'!AA:AA,output[[#This Row],[Number]],'Team Data Output'!AE:AE)</f>
        <v>3.8888888888888888</v>
      </c>
      <c r="L83" s="39">
        <f>AVERAGEIF('Team Data Output'!AA:AA,output[[#This Row],[Number]],'Team Data Output'!AF:AF)</f>
        <v>-1.2947513905847248</v>
      </c>
      <c r="M83" s="39">
        <f>AVERAGEIF('Team Data Output'!AA:AA,output[[#This Row],[Number]],'Team Data Output'!AG:AG)</f>
        <v>1.9750634139523011</v>
      </c>
      <c r="N83" s="39">
        <f>AVERAGEIF('Team Data Output'!AA:AA,output[[#This Row],[Number]],'Team Data Output'!AH:AH)</f>
        <v>12.222222222222221</v>
      </c>
      <c r="O83" s="39">
        <f>output[[#This Row],[OPR]]/output[[#This Row],[DPR]]</f>
        <v>3.3935244751587628</v>
      </c>
    </row>
    <row r="84" spans="1:15">
      <c r="A84">
        <f>'Match Score and Team Input'!Q84</f>
        <v>4536</v>
      </c>
      <c r="B84" s="56">
        <f>SUM(output[[#This Row],[OPR]],output[[#This Row],[DPR]])</f>
        <v>68.805241087888149</v>
      </c>
      <c r="C84" s="39">
        <f>finaloproutput[[#This Row],[OPR]]</f>
        <v>40.148148148148145</v>
      </c>
      <c r="D84" s="39">
        <f>finaloproutput[[#This Row],[Auto OPR]]</f>
        <v>12.703703703703704</v>
      </c>
      <c r="E84" s="39">
        <f>finaloproutput[[#This Row],[TeleOp OPR]]</f>
        <v>27.444444444444443</v>
      </c>
      <c r="F84">
        <f>ABS(output[[#This Row],[DAR]]-output[[#This Row],[ADR]])</f>
        <v>28.65709293974</v>
      </c>
      <c r="G84">
        <f>SUM(output[[#This Row],[Auto DAR]:[Foul DAR]])</f>
        <v>12.320995115995117</v>
      </c>
      <c r="H84">
        <f>SUM(output[[#This Row],[Auto ADR]:[Foul ADR]])</f>
        <v>-16.336097823744883</v>
      </c>
      <c r="I84" s="39">
        <f>AVERAGEIF('Team Data Output'!AA:AA,output[[#This Row],[Number]],'Team Data Output'!AC:AC)</f>
        <v>7.0185083435083442</v>
      </c>
      <c r="J84" s="39">
        <f>AVERAGEIF('Team Data Output'!AA:AA,output[[#This Row],[Number]],'Team Data Output'!AD:AD)</f>
        <v>5.3024867724867732</v>
      </c>
      <c r="K84" s="39">
        <f>AVERAGEIF('Team Data Output'!AA:AA,output[[#This Row],[Number]],'Team Data Output'!AE:AE)</f>
        <v>0</v>
      </c>
      <c r="L84" s="39">
        <f>AVERAGEIF('Team Data Output'!AA:AA,output[[#This Row],[Number]],'Team Data Output'!AF:AF)</f>
        <v>-5.5956167253226079</v>
      </c>
      <c r="M84" s="39">
        <f>AVERAGEIF('Team Data Output'!AA:AA,output[[#This Row],[Number]],'Team Data Output'!AG:AG)</f>
        <v>-12.740481098422274</v>
      </c>
      <c r="N84" s="39">
        <f>AVERAGEIF('Team Data Output'!AA:AA,output[[#This Row],[Number]],'Team Data Output'!AH:AH)</f>
        <v>2</v>
      </c>
      <c r="O84" s="39">
        <f>output[[#This Row],[OPR]]/output[[#This Row],[DPR]]</f>
        <v>1.400984678821801</v>
      </c>
    </row>
    <row r="85" spans="1:15">
      <c r="A85">
        <f>'Match Score and Team Input'!Q85</f>
        <v>4719</v>
      </c>
      <c r="B85" s="56">
        <f>SUM(output[[#This Row],[OPR]],output[[#This Row],[DPR]])</f>
        <v>65.546089188589193</v>
      </c>
      <c r="C85" s="39">
        <f>finaloproutput[[#This Row],[OPR]]</f>
        <v>48.4</v>
      </c>
      <c r="D85" s="39">
        <f>finaloproutput[[#This Row],[Auto OPR]]</f>
        <v>16</v>
      </c>
      <c r="E85" s="39">
        <f>finaloproutput[[#This Row],[TeleOp OPR]]</f>
        <v>32.4</v>
      </c>
      <c r="F85">
        <f>ABS(output[[#This Row],[DAR]]-output[[#This Row],[ADR]])</f>
        <v>17.146089188589194</v>
      </c>
      <c r="G85">
        <f>SUM(output[[#This Row],[Auto DAR]:[Foul DAR]])</f>
        <v>1.6392165242165229</v>
      </c>
      <c r="H85">
        <f>SUM(output[[#This Row],[Auto ADR]:[Foul ADR]])</f>
        <v>18.785305712805716</v>
      </c>
      <c r="I85" s="39">
        <f>AVERAGEIF('Team Data Output'!AA:AA,output[[#This Row],[Number]],'Team Data Output'!AC:AC)</f>
        <v>2.4406043956043968</v>
      </c>
      <c r="J85" s="39">
        <f>AVERAGEIF('Team Data Output'!AA:AA,output[[#This Row],[Number]],'Team Data Output'!AD:AD)</f>
        <v>-0.80138787138787393</v>
      </c>
      <c r="K85" s="39">
        <f>AVERAGEIF('Team Data Output'!AA:AA,output[[#This Row],[Number]],'Team Data Output'!AE:AE)</f>
        <v>0</v>
      </c>
      <c r="L85" s="39">
        <f>AVERAGEIF('Team Data Output'!AA:AA,output[[#This Row],[Number]],'Team Data Output'!AF:AF)</f>
        <v>4.0470807895807903</v>
      </c>
      <c r="M85" s="39">
        <f>AVERAGEIF('Team Data Output'!AA:AA,output[[#This Row],[Number]],'Team Data Output'!AG:AG)</f>
        <v>-0.26177507677507494</v>
      </c>
      <c r="N85" s="39">
        <f>AVERAGEIF('Team Data Output'!AA:AA,output[[#This Row],[Number]],'Team Data Output'!AH:AH)</f>
        <v>15</v>
      </c>
      <c r="O85" s="39">
        <f>output[[#This Row],[OPR]]/output[[#This Row],[DPR]]</f>
        <v>2.8228011336958656</v>
      </c>
    </row>
    <row r="86" spans="1:15">
      <c r="A86">
        <f>'Match Score and Team Input'!Q86</f>
        <v>4917</v>
      </c>
      <c r="B86" s="56">
        <f>SUM(output[[#This Row],[OPR]],output[[#This Row],[DPR]])</f>
        <v>60.656359642536117</v>
      </c>
      <c r="C86" s="39">
        <f>finaloproutput[[#This Row],[OPR]]</f>
        <v>45.233333333333334</v>
      </c>
      <c r="D86" s="39">
        <f>finaloproutput[[#This Row],[Auto OPR]]</f>
        <v>18.7</v>
      </c>
      <c r="E86" s="39">
        <f>finaloproutput[[#This Row],[TeleOp OPR]]</f>
        <v>26.533333333333331</v>
      </c>
      <c r="F86">
        <f>ABS(output[[#This Row],[DAR]]-output[[#This Row],[ADR]])</f>
        <v>15.423026309202779</v>
      </c>
      <c r="G86">
        <f>SUM(output[[#This Row],[Auto DAR]:[Foul DAR]])</f>
        <v>-0.73192696192696349</v>
      </c>
      <c r="H86">
        <f>SUM(output[[#This Row],[Auto ADR]:[Foul ADR]])</f>
        <v>-16.154953271129742</v>
      </c>
      <c r="I86" s="39">
        <f>AVERAGEIF('Team Data Output'!AA:AA,output[[#This Row],[Number]],'Team Data Output'!AC:AC)</f>
        <v>-4.8679124579124604</v>
      </c>
      <c r="J86" s="39">
        <f>AVERAGEIF('Team Data Output'!AA:AA,output[[#This Row],[Number]],'Team Data Output'!AD:AD)</f>
        <v>4.1359854959854969</v>
      </c>
      <c r="K86" s="39">
        <f>AVERAGEIF('Team Data Output'!AA:AA,output[[#This Row],[Number]],'Team Data Output'!AE:AE)</f>
        <v>0</v>
      </c>
      <c r="L86" s="39">
        <f>AVERAGEIF('Team Data Output'!AA:AA,output[[#This Row],[Number]],'Team Data Output'!AF:AF)</f>
        <v>-5.4297000167588392</v>
      </c>
      <c r="M86" s="39">
        <f>AVERAGEIF('Team Data Output'!AA:AA,output[[#This Row],[Number]],'Team Data Output'!AG:AG)</f>
        <v>-10.725253254370903</v>
      </c>
      <c r="N86" s="39">
        <f>AVERAGEIF('Team Data Output'!AA:AA,output[[#This Row],[Number]],'Team Data Output'!AH:AH)</f>
        <v>0</v>
      </c>
      <c r="O86" s="39">
        <f>output[[#This Row],[OPR]]/output[[#This Row],[DPR]]</f>
        <v>2.932844204923843</v>
      </c>
    </row>
    <row r="87" spans="1:15">
      <c r="A87">
        <f>'Match Score and Team Input'!Q87</f>
        <v>4940</v>
      </c>
      <c r="B87" s="56">
        <f>SUM(output[[#This Row],[OPR]],output[[#This Row],[DPR]])</f>
        <v>80.815071116247594</v>
      </c>
      <c r="C87" s="39">
        <f>finaloproutput[[#This Row],[OPR]]</f>
        <v>34.466666666666669</v>
      </c>
      <c r="D87" s="39">
        <f>finaloproutput[[#This Row],[Auto OPR]]</f>
        <v>13.700000000000001</v>
      </c>
      <c r="E87" s="39">
        <f>finaloproutput[[#This Row],[TeleOp OPR]]</f>
        <v>20.766666666666666</v>
      </c>
      <c r="F87">
        <f>ABS(output[[#This Row],[DAR]]-output[[#This Row],[ADR]])</f>
        <v>46.348404449580926</v>
      </c>
      <c r="G87">
        <f>SUM(output[[#This Row],[Auto DAR]:[Foul DAR]])</f>
        <v>41.199324379324381</v>
      </c>
      <c r="H87">
        <f>SUM(output[[#This Row],[Auto ADR]:[Foul ADR]])</f>
        <v>-5.1490800702565416</v>
      </c>
      <c r="I87" s="39">
        <f>AVERAGEIF('Team Data Output'!AA:AA,output[[#This Row],[Number]],'Team Data Output'!AC:AC)</f>
        <v>6.155274725274726</v>
      </c>
      <c r="J87" s="39">
        <f>AVERAGEIF('Team Data Output'!AA:AA,output[[#This Row],[Number]],'Team Data Output'!AD:AD)</f>
        <v>15.044049654049655</v>
      </c>
      <c r="K87" s="39">
        <f>AVERAGEIF('Team Data Output'!AA:AA,output[[#This Row],[Number]],'Team Data Output'!AE:AE)</f>
        <v>20</v>
      </c>
      <c r="L87" s="39">
        <f>AVERAGEIF('Team Data Output'!AA:AA,output[[#This Row],[Number]],'Team Data Output'!AF:AF)</f>
        <v>5.0078836958248729</v>
      </c>
      <c r="M87" s="39">
        <f>AVERAGEIF('Team Data Output'!AA:AA,output[[#This Row],[Number]],'Team Data Output'!AG:AG)</f>
        <v>-21.156963766081414</v>
      </c>
      <c r="N87" s="39">
        <f>AVERAGEIF('Team Data Output'!AA:AA,output[[#This Row],[Number]],'Team Data Output'!AH:AH)</f>
        <v>11</v>
      </c>
      <c r="O87" s="39">
        <f>output[[#This Row],[OPR]]/output[[#This Row],[DPR]]</f>
        <v>0.74364300294652996</v>
      </c>
    </row>
    <row r="88" spans="1:15">
      <c r="A88">
        <f>'Match Score and Team Input'!Q88</f>
        <v>4945</v>
      </c>
      <c r="B88" s="56">
        <f>SUM(output[[#This Row],[OPR]],output[[#This Row],[DPR]])</f>
        <v>63.464708211178795</v>
      </c>
      <c r="C88" s="39">
        <f>finaloproutput[[#This Row],[OPR]]</f>
        <v>46</v>
      </c>
      <c r="D88" s="39">
        <f>finaloproutput[[#This Row],[Auto OPR]]</f>
        <v>14.833333333333334</v>
      </c>
      <c r="E88" s="39">
        <f>finaloproutput[[#This Row],[TeleOp OPR]]</f>
        <v>31.166666666666668</v>
      </c>
      <c r="F88">
        <f>ABS(output[[#This Row],[DAR]]-output[[#This Row],[ADR]])</f>
        <v>17.464708211178795</v>
      </c>
      <c r="G88">
        <f>SUM(output[[#This Row],[Auto DAR]:[Foul DAR]])</f>
        <v>9.9700653050653099</v>
      </c>
      <c r="H88">
        <f>SUM(output[[#This Row],[Auto ADR]:[Foul ADR]])</f>
        <v>27.434773516244107</v>
      </c>
      <c r="I88" s="39">
        <f>AVERAGEIF('Team Data Output'!AA:AA,output[[#This Row],[Number]],'Team Data Output'!AC:AC)</f>
        <v>2.4364428164428178</v>
      </c>
      <c r="J88" s="39">
        <f>AVERAGEIF('Team Data Output'!AA:AA,output[[#This Row],[Number]],'Team Data Output'!AD:AD)</f>
        <v>0.53362248862249262</v>
      </c>
      <c r="K88" s="39">
        <f>AVERAGEIF('Team Data Output'!AA:AA,output[[#This Row],[Number]],'Team Data Output'!AE:AE)</f>
        <v>7</v>
      </c>
      <c r="L88" s="39">
        <f>AVERAGEIF('Team Data Output'!AA:AA,output[[#This Row],[Number]],'Team Data Output'!AF:AF)</f>
        <v>1.3547587924058533</v>
      </c>
      <c r="M88" s="39">
        <f>AVERAGEIF('Team Data Output'!AA:AA,output[[#This Row],[Number]],'Team Data Output'!AG:AG)</f>
        <v>17.080014723838254</v>
      </c>
      <c r="N88" s="39">
        <f>AVERAGEIF('Team Data Output'!AA:AA,output[[#This Row],[Number]],'Team Data Output'!AH:AH)</f>
        <v>9</v>
      </c>
      <c r="O88" s="39">
        <f>output[[#This Row],[OPR]]/output[[#This Row],[DPR]]</f>
        <v>2.6338831112309316</v>
      </c>
    </row>
    <row r="89" spans="1:15">
      <c r="A89">
        <f>'Match Score and Team Input'!Q89</f>
        <v>4965</v>
      </c>
      <c r="B89" s="56">
        <f>SUM(output[[#This Row],[OPR]],output[[#This Row],[DPR]])</f>
        <v>56.991612058965003</v>
      </c>
      <c r="C89" s="39">
        <f>finaloproutput[[#This Row],[OPR]]</f>
        <v>44.06666666666667</v>
      </c>
      <c r="D89" s="39">
        <f>finaloproutput[[#This Row],[Auto OPR]]</f>
        <v>14.666666666666666</v>
      </c>
      <c r="E89" s="39">
        <f>finaloproutput[[#This Row],[TeleOp OPR]]</f>
        <v>29.400000000000002</v>
      </c>
      <c r="F89">
        <f>ABS(output[[#This Row],[DAR]]-output[[#This Row],[ADR]])</f>
        <v>12.924945392298334</v>
      </c>
      <c r="G89">
        <f>SUM(output[[#This Row],[Auto DAR]:[Foul DAR]])</f>
        <v>15.124536541889483</v>
      </c>
      <c r="H89">
        <f>SUM(output[[#This Row],[Auto ADR]:[Foul ADR]])</f>
        <v>2.19959114959115</v>
      </c>
      <c r="I89" s="39">
        <f>AVERAGEIF('Team Data Output'!AA:AA,output[[#This Row],[Number]],'Team Data Output'!AC:AC)</f>
        <v>4.2589067142008314</v>
      </c>
      <c r="J89" s="39">
        <f>AVERAGEIF('Team Data Output'!AA:AA,output[[#This Row],[Number]],'Team Data Output'!AD:AD)</f>
        <v>-1.1343701723113484</v>
      </c>
      <c r="K89" s="39">
        <f>AVERAGEIF('Team Data Output'!AA:AA,output[[#This Row],[Number]],'Team Data Output'!AE:AE)</f>
        <v>12</v>
      </c>
      <c r="L89" s="39">
        <f>AVERAGEIF('Team Data Output'!AA:AA,output[[#This Row],[Number]],'Team Data Output'!AF:AF)</f>
        <v>-0.72704110704110714</v>
      </c>
      <c r="M89" s="39">
        <f>AVERAGEIF('Team Data Output'!AA:AA,output[[#This Row],[Number]],'Team Data Output'!AG:AG)</f>
        <v>0.92663225663225712</v>
      </c>
      <c r="N89" s="39">
        <f>AVERAGEIF('Team Data Output'!AA:AA,output[[#This Row],[Number]],'Team Data Output'!AH:AH)</f>
        <v>2</v>
      </c>
      <c r="O89" s="39">
        <f>output[[#This Row],[OPR]]/output[[#This Row],[DPR]]</f>
        <v>3.4094276864740136</v>
      </c>
    </row>
    <row r="90" spans="1:15">
      <c r="A90">
        <f>'Match Score and Team Input'!Q90</f>
        <v>4967</v>
      </c>
      <c r="B90" s="56">
        <f>SUM(output[[#This Row],[OPR]],output[[#This Row],[DPR]])</f>
        <v>80.326074187250654</v>
      </c>
      <c r="C90" s="39">
        <f>finaloproutput[[#This Row],[OPR]]</f>
        <v>58.466666666666669</v>
      </c>
      <c r="D90" s="39">
        <f>finaloproutput[[#This Row],[Auto OPR]]</f>
        <v>17.033333333333335</v>
      </c>
      <c r="E90" s="39">
        <f>finaloproutput[[#This Row],[TeleOp OPR]]</f>
        <v>41.43333333333333</v>
      </c>
      <c r="F90">
        <f>ABS(output[[#This Row],[DAR]]-output[[#This Row],[ADR]])</f>
        <v>21.859407520583989</v>
      </c>
      <c r="G90">
        <f>SUM(output[[#This Row],[Auto DAR]:[Foul DAR]])</f>
        <v>-1.2870915032679768</v>
      </c>
      <c r="H90">
        <f>SUM(output[[#This Row],[Auto ADR]:[Foul ADR]])</f>
        <v>20.572316017316012</v>
      </c>
      <c r="I90" s="39">
        <f>AVERAGEIF('Team Data Output'!AA:AA,output[[#This Row],[Number]],'Team Data Output'!AC:AC)</f>
        <v>0.56221529015646898</v>
      </c>
      <c r="J90" s="39">
        <f>AVERAGEIF('Team Data Output'!AA:AA,output[[#This Row],[Number]],'Team Data Output'!AD:AD)</f>
        <v>-18.849306793424446</v>
      </c>
      <c r="K90" s="39">
        <f>AVERAGEIF('Team Data Output'!AA:AA,output[[#This Row],[Number]],'Team Data Output'!AE:AE)</f>
        <v>17</v>
      </c>
      <c r="L90" s="39">
        <f>AVERAGEIF('Team Data Output'!AA:AA,output[[#This Row],[Number]],'Team Data Output'!AF:AF)</f>
        <v>4.8133309283309273</v>
      </c>
      <c r="M90" s="39">
        <f>AVERAGEIF('Team Data Output'!AA:AA,output[[#This Row],[Number]],'Team Data Output'!AG:AG)</f>
        <v>9.7589850889850869</v>
      </c>
      <c r="N90" s="39">
        <f>AVERAGEIF('Team Data Output'!AA:AA,output[[#This Row],[Number]],'Team Data Output'!AH:AH)</f>
        <v>6</v>
      </c>
      <c r="O90" s="39">
        <f>output[[#This Row],[OPR]]/output[[#This Row],[DPR]]</f>
        <v>2.6746684058848036</v>
      </c>
    </row>
    <row r="91" spans="1:15">
      <c r="A91">
        <f>'Match Score and Team Input'!Q91</f>
        <v>4979</v>
      </c>
      <c r="B91" s="56">
        <f>SUM(output[[#This Row],[OPR]],output[[#This Row],[DPR]])</f>
        <v>53.432900911724445</v>
      </c>
      <c r="C91" s="39">
        <f>finaloproutput[[#This Row],[OPR]]</f>
        <v>35.481481481481481</v>
      </c>
      <c r="D91" s="39">
        <f>finaloproutput[[#This Row],[Auto OPR]]</f>
        <v>14.148148148148147</v>
      </c>
      <c r="E91" s="39">
        <f>finaloproutput[[#This Row],[TeleOp OPR]]</f>
        <v>21.333333333333332</v>
      </c>
      <c r="F91">
        <f>ABS(output[[#This Row],[DAR]]-output[[#This Row],[ADR]])</f>
        <v>17.951419430242964</v>
      </c>
      <c r="G91">
        <f>SUM(output[[#This Row],[Auto DAR]:[Foul DAR]])</f>
        <v>20.630714764538293</v>
      </c>
      <c r="H91">
        <f>SUM(output[[#This Row],[Auto ADR]:[Foul ADR]])</f>
        <v>2.679295334295329</v>
      </c>
      <c r="I91" s="39">
        <f>AVERAGEIF('Team Data Output'!AA:AA,output[[#This Row],[Number]],'Team Data Output'!AC:AC)</f>
        <v>3.2676504105915862</v>
      </c>
      <c r="J91" s="39">
        <f>AVERAGEIF('Team Data Output'!AA:AA,output[[#This Row],[Number]],'Team Data Output'!AD:AD)</f>
        <v>13.363064353946708</v>
      </c>
      <c r="K91" s="39">
        <f>AVERAGEIF('Team Data Output'!AA:AA,output[[#This Row],[Number]],'Team Data Output'!AE:AE)</f>
        <v>4</v>
      </c>
      <c r="L91" s="39">
        <f>AVERAGEIF('Team Data Output'!AA:AA,output[[#This Row],[Number]],'Team Data Output'!AF:AF)</f>
        <v>-0.93643097643097728</v>
      </c>
      <c r="M91" s="39">
        <f>AVERAGEIF('Team Data Output'!AA:AA,output[[#This Row],[Number]],'Team Data Output'!AG:AG)</f>
        <v>-8.3842736892736944</v>
      </c>
      <c r="N91" s="39">
        <f>AVERAGEIF('Team Data Output'!AA:AA,output[[#This Row],[Number]],'Team Data Output'!AH:AH)</f>
        <v>12</v>
      </c>
      <c r="O91" s="39">
        <f>output[[#This Row],[OPR]]/output[[#This Row],[DPR]]</f>
        <v>1.9765279074091164</v>
      </c>
    </row>
    <row r="92" spans="1:15">
      <c r="A92">
        <f>'Match Score and Team Input'!Q92</f>
        <v>4982</v>
      </c>
      <c r="B92" s="56">
        <f>SUM(output[[#This Row],[OPR]],output[[#This Row],[DPR]])</f>
        <v>60.88258325008325</v>
      </c>
      <c r="C92" s="39">
        <f>finaloproutput[[#This Row],[OPR]]</f>
        <v>47.133333333333333</v>
      </c>
      <c r="D92" s="39">
        <f>finaloproutput[[#This Row],[Auto OPR]]</f>
        <v>17.333333333333332</v>
      </c>
      <c r="E92" s="39">
        <f>finaloproutput[[#This Row],[TeleOp OPR]]</f>
        <v>29.8</v>
      </c>
      <c r="F92">
        <f>ABS(output[[#This Row],[DAR]]-output[[#This Row],[ADR]])</f>
        <v>13.749249916749916</v>
      </c>
      <c r="G92">
        <f>SUM(output[[#This Row],[Auto DAR]:[Foul DAR]])</f>
        <v>9.7917114367114344</v>
      </c>
      <c r="H92">
        <f>SUM(output[[#This Row],[Auto ADR]:[Foul ADR]])</f>
        <v>-3.9575384800384814</v>
      </c>
      <c r="I92" s="39">
        <f>AVERAGEIF('Team Data Output'!AA:AA,output[[#This Row],[Number]],'Team Data Output'!AC:AC)</f>
        <v>-0.90879527879528221</v>
      </c>
      <c r="J92" s="39">
        <f>AVERAGEIF('Team Data Output'!AA:AA,output[[#This Row],[Number]],'Team Data Output'!AD:AD)</f>
        <v>0.70050671550671662</v>
      </c>
      <c r="K92" s="39">
        <f>AVERAGEIF('Team Data Output'!AA:AA,output[[#This Row],[Number]],'Team Data Output'!AE:AE)</f>
        <v>10</v>
      </c>
      <c r="L92" s="39">
        <f>AVERAGEIF('Team Data Output'!AA:AA,output[[#This Row],[Number]],'Team Data Output'!AF:AF)</f>
        <v>-1.2740774965774968</v>
      </c>
      <c r="M92" s="39">
        <f>AVERAGEIF('Team Data Output'!AA:AA,output[[#This Row],[Number]],'Team Data Output'!AG:AG)</f>
        <v>-12.683460983460984</v>
      </c>
      <c r="N92" s="39">
        <f>AVERAGEIF('Team Data Output'!AA:AA,output[[#This Row],[Number]],'Team Data Output'!AH:AH)</f>
        <v>10</v>
      </c>
      <c r="O92" s="39">
        <f>output[[#This Row],[OPR]]/output[[#This Row],[DPR]]</f>
        <v>3.4280657940411365</v>
      </c>
    </row>
    <row r="93" spans="1:15">
      <c r="A93">
        <f>'Match Score and Team Input'!Q93</f>
        <v>4985</v>
      </c>
      <c r="B93" s="56">
        <f>SUM(output[[#This Row],[OPR]],output[[#This Row],[DPR]])</f>
        <v>58.513475783475783</v>
      </c>
      <c r="C93" s="39">
        <f>finaloproutput[[#This Row],[OPR]]</f>
        <v>38.799999999999997</v>
      </c>
      <c r="D93" s="39">
        <f>finaloproutput[[#This Row],[Auto OPR]]</f>
        <v>14.766666666666666</v>
      </c>
      <c r="E93" s="39">
        <f>finaloproutput[[#This Row],[TeleOp OPR]]</f>
        <v>24.033333333333331</v>
      </c>
      <c r="F93">
        <f>ABS(output[[#This Row],[DAR]]-output[[#This Row],[ADR]])</f>
        <v>19.713475783475783</v>
      </c>
      <c r="G93">
        <f>SUM(output[[#This Row],[Auto DAR]:[Foul DAR]])</f>
        <v>15.305820105820104</v>
      </c>
      <c r="H93">
        <f>SUM(output[[#This Row],[Auto ADR]:[Foul ADR]])</f>
        <v>-4.4076556776556792</v>
      </c>
      <c r="I93" s="39">
        <f>AVERAGEIF('Team Data Output'!AA:AA,output[[#This Row],[Number]],'Team Data Output'!AC:AC)</f>
        <v>2.1325396825396803</v>
      </c>
      <c r="J93" s="39">
        <f>AVERAGEIF('Team Data Output'!AA:AA,output[[#This Row],[Number]],'Team Data Output'!AD:AD)</f>
        <v>11.173280423280422</v>
      </c>
      <c r="K93" s="39">
        <f>AVERAGEIF('Team Data Output'!AA:AA,output[[#This Row],[Number]],'Team Data Output'!AE:AE)</f>
        <v>2</v>
      </c>
      <c r="L93" s="39">
        <f>AVERAGEIF('Team Data Output'!AA:AA,output[[#This Row],[Number]],'Team Data Output'!AF:AF)</f>
        <v>-2.6439784289784307</v>
      </c>
      <c r="M93" s="39">
        <f>AVERAGEIF('Team Data Output'!AA:AA,output[[#This Row],[Number]],'Team Data Output'!AG:AG)</f>
        <v>-10.763677248677249</v>
      </c>
      <c r="N93" s="39">
        <f>AVERAGEIF('Team Data Output'!AA:AA,output[[#This Row],[Number]],'Team Data Output'!AH:AH)</f>
        <v>9</v>
      </c>
      <c r="O93" s="39">
        <f>output[[#This Row],[OPR]]/output[[#This Row],[DPR]]</f>
        <v>1.9681968023377647</v>
      </c>
    </row>
    <row r="94" spans="1:15">
      <c r="A94">
        <f>'Match Score and Team Input'!Q94</f>
        <v>4991</v>
      </c>
      <c r="B94" s="56">
        <f>SUM(output[[#This Row],[OPR]],output[[#This Row],[DPR]])</f>
        <v>52.93350181953123</v>
      </c>
      <c r="C94" s="39">
        <f>finaloproutput[[#This Row],[OPR]]</f>
        <v>40.799999999999997</v>
      </c>
      <c r="D94" s="39">
        <f>finaloproutput[[#This Row],[Auto OPR]]</f>
        <v>12.033333333333333</v>
      </c>
      <c r="E94" s="39">
        <f>finaloproutput[[#This Row],[TeleOp OPR]]</f>
        <v>28.766666666666666</v>
      </c>
      <c r="F94">
        <f>ABS(output[[#This Row],[DAR]]-output[[#This Row],[ADR]])</f>
        <v>12.133501819531229</v>
      </c>
      <c r="G94">
        <f>SUM(output[[#This Row],[Auto DAR]:[Foul DAR]])</f>
        <v>30.107013634513631</v>
      </c>
      <c r="H94">
        <f>SUM(output[[#This Row],[Auto ADR]:[Foul ADR]])</f>
        <v>17.973511814982402</v>
      </c>
      <c r="I94" s="39">
        <f>AVERAGEIF('Team Data Output'!AA:AA,output[[#This Row],[Number]],'Team Data Output'!AC:AC)</f>
        <v>9.3115211640211619</v>
      </c>
      <c r="J94" s="39">
        <f>AVERAGEIF('Team Data Output'!AA:AA,output[[#This Row],[Number]],'Team Data Output'!AD:AD)</f>
        <v>3.7954924704924693</v>
      </c>
      <c r="K94" s="39">
        <f>AVERAGEIF('Team Data Output'!AA:AA,output[[#This Row],[Number]],'Team Data Output'!AE:AE)</f>
        <v>17</v>
      </c>
      <c r="L94" s="39">
        <f>AVERAGEIF('Team Data Output'!AA:AA,output[[#This Row],[Number]],'Team Data Output'!AF:AF)</f>
        <v>7.6737942014412628</v>
      </c>
      <c r="M94" s="39">
        <f>AVERAGEIF('Team Data Output'!AA:AA,output[[#This Row],[Number]],'Team Data Output'!AG:AG)</f>
        <v>6.2997176135411408</v>
      </c>
      <c r="N94" s="39">
        <f>AVERAGEIF('Team Data Output'!AA:AA,output[[#This Row],[Number]],'Team Data Output'!AH:AH)</f>
        <v>4</v>
      </c>
      <c r="O94" s="39">
        <f>output[[#This Row],[OPR]]/output[[#This Row],[DPR]]</f>
        <v>3.3625906689464098</v>
      </c>
    </row>
    <row r="95" spans="1:15">
      <c r="A95">
        <f>'Match Score and Team Input'!Q95</f>
        <v>5012</v>
      </c>
      <c r="B95" s="56">
        <f>SUM(output[[#This Row],[OPR]],output[[#This Row],[DPR]])</f>
        <v>74.354582639582645</v>
      </c>
      <c r="C95" s="39">
        <f>finaloproutput[[#This Row],[OPR]]</f>
        <v>41.633333333333333</v>
      </c>
      <c r="D95" s="39">
        <f>finaloproutput[[#This Row],[Auto OPR]]</f>
        <v>15.666666666666666</v>
      </c>
      <c r="E95" s="39">
        <f>finaloproutput[[#This Row],[TeleOp OPR]]</f>
        <v>25.966666666666669</v>
      </c>
      <c r="F95">
        <f>ABS(output[[#This Row],[DAR]]-output[[#This Row],[ADR]])</f>
        <v>32.721249306249305</v>
      </c>
      <c r="G95">
        <f>SUM(output[[#This Row],[Auto DAR]:[Foul DAR]])</f>
        <v>14.86340881340881</v>
      </c>
      <c r="H95">
        <f>SUM(output[[#This Row],[Auto ADR]:[Foul ADR]])</f>
        <v>47.584658119658116</v>
      </c>
      <c r="I95" s="39">
        <f>AVERAGEIF('Team Data Output'!AA:AA,output[[#This Row],[Number]],'Team Data Output'!AC:AC)</f>
        <v>3.1919125319125312</v>
      </c>
      <c r="J95" s="39">
        <f>AVERAGEIF('Team Data Output'!AA:AA,output[[#This Row],[Number]],'Team Data Output'!AD:AD)</f>
        <v>9.6714962814962799</v>
      </c>
      <c r="K95" s="39">
        <f>AVERAGEIF('Team Data Output'!AA:AA,output[[#This Row],[Number]],'Team Data Output'!AE:AE)</f>
        <v>2</v>
      </c>
      <c r="L95" s="39">
        <f>AVERAGEIF('Team Data Output'!AA:AA,output[[#This Row],[Number]],'Team Data Output'!AF:AF)</f>
        <v>5.4853341103341098</v>
      </c>
      <c r="M95" s="39">
        <f>AVERAGEIF('Team Data Output'!AA:AA,output[[#This Row],[Number]],'Team Data Output'!AG:AG)</f>
        <v>16.099324009324008</v>
      </c>
      <c r="N95" s="39">
        <f>AVERAGEIF('Team Data Output'!AA:AA,output[[#This Row],[Number]],'Team Data Output'!AH:AH)</f>
        <v>26</v>
      </c>
      <c r="O95" s="39">
        <f>output[[#This Row],[OPR]]/output[[#This Row],[DPR]]</f>
        <v>1.2723638068850245</v>
      </c>
    </row>
    <row r="96" spans="1:15">
      <c r="A96">
        <f>'Match Score and Team Input'!Q96</f>
        <v>5098</v>
      </c>
      <c r="B96" s="56">
        <f>SUM(output[[#This Row],[OPR]],output[[#This Row],[DPR]])</f>
        <v>43.966597536450479</v>
      </c>
      <c r="C96" s="39">
        <f>finaloproutput[[#This Row],[OPR]]</f>
        <v>37.933333333333337</v>
      </c>
      <c r="D96" s="39">
        <f>finaloproutput[[#This Row],[Auto OPR]]</f>
        <v>15.866666666666667</v>
      </c>
      <c r="E96" s="39">
        <f>finaloproutput[[#This Row],[TeleOp OPR]]</f>
        <v>22.066666666666666</v>
      </c>
      <c r="F96">
        <f>ABS(output[[#This Row],[DAR]]-output[[#This Row],[ADR]])</f>
        <v>6.0332642031171382</v>
      </c>
      <c r="G96">
        <f>SUM(output[[#This Row],[Auto DAR]:[Foul DAR]])</f>
        <v>25.661524276377211</v>
      </c>
      <c r="H96">
        <f>SUM(output[[#This Row],[Auto ADR]:[Foul ADR]])</f>
        <v>19.628260073260073</v>
      </c>
      <c r="I96" s="39">
        <f>AVERAGEIF('Team Data Output'!AA:AA,output[[#This Row],[Number]],'Team Data Output'!AC:AC)</f>
        <v>0.95334033613445401</v>
      </c>
      <c r="J96" s="39">
        <f>AVERAGEIF('Team Data Output'!AA:AA,output[[#This Row],[Number]],'Team Data Output'!AD:AD)</f>
        <v>17.708183940242758</v>
      </c>
      <c r="K96" s="39">
        <f>AVERAGEIF('Team Data Output'!AA:AA,output[[#This Row],[Number]],'Team Data Output'!AE:AE)</f>
        <v>7</v>
      </c>
      <c r="L96" s="39">
        <f>AVERAGEIF('Team Data Output'!AA:AA,output[[#This Row],[Number]],'Team Data Output'!AF:AF)</f>
        <v>2.3681908831908829</v>
      </c>
      <c r="M96" s="39">
        <f>AVERAGEIF('Team Data Output'!AA:AA,output[[#This Row],[Number]],'Team Data Output'!AG:AG)</f>
        <v>2.2600691900691885</v>
      </c>
      <c r="N96" s="39">
        <f>AVERAGEIF('Team Data Output'!AA:AA,output[[#This Row],[Number]],'Team Data Output'!AH:AH)</f>
        <v>15</v>
      </c>
      <c r="O96" s="39">
        <f>output[[#This Row],[OPR]]/output[[#This Row],[DPR]]</f>
        <v>6.2873648586008803</v>
      </c>
    </row>
    <row r="97" spans="1:15">
      <c r="A97">
        <f>'Match Score and Team Input'!Q97</f>
        <v>5122</v>
      </c>
      <c r="B97" s="56">
        <f>SUM(output[[#This Row],[OPR]],output[[#This Row],[DPR]])</f>
        <v>55.089685592185596</v>
      </c>
      <c r="C97" s="39">
        <f>finaloproutput[[#This Row],[OPR]]</f>
        <v>47.93333333333333</v>
      </c>
      <c r="D97" s="39">
        <f>finaloproutput[[#This Row],[Auto OPR]]</f>
        <v>14.9</v>
      </c>
      <c r="E97" s="39">
        <f>finaloproutput[[#This Row],[TeleOp OPR]]</f>
        <v>33.033333333333331</v>
      </c>
      <c r="F97">
        <f>ABS(output[[#This Row],[DAR]]-output[[#This Row],[ADR]])</f>
        <v>7.1563522588522641</v>
      </c>
      <c r="G97">
        <f>SUM(output[[#This Row],[Auto DAR]:[Foul DAR]])</f>
        <v>2.2778286528286511</v>
      </c>
      <c r="H97">
        <f>SUM(output[[#This Row],[Auto ADR]:[Foul ADR]])</f>
        <v>-4.878523606023613</v>
      </c>
      <c r="I97" s="39">
        <f>AVERAGEIF('Team Data Output'!AA:AA,output[[#This Row],[Number]],'Team Data Output'!AC:AC)</f>
        <v>3.0350671550671544</v>
      </c>
      <c r="J97" s="39">
        <f>AVERAGEIF('Team Data Output'!AA:AA,output[[#This Row],[Number]],'Team Data Output'!AD:AD)</f>
        <v>-5.7572385022385033</v>
      </c>
      <c r="K97" s="39">
        <f>AVERAGEIF('Team Data Output'!AA:AA,output[[#This Row],[Number]],'Team Data Output'!AE:AE)</f>
        <v>5</v>
      </c>
      <c r="L97" s="39">
        <f>AVERAGEIF('Team Data Output'!AA:AA,output[[#This Row],[Number]],'Team Data Output'!AF:AF)</f>
        <v>0.98544908794908603</v>
      </c>
      <c r="M97" s="39">
        <f>AVERAGEIF('Team Data Output'!AA:AA,output[[#This Row],[Number]],'Team Data Output'!AG:AG)</f>
        <v>-12.863972693972698</v>
      </c>
      <c r="N97" s="39">
        <f>AVERAGEIF('Team Data Output'!AA:AA,output[[#This Row],[Number]],'Team Data Output'!AH:AH)</f>
        <v>7</v>
      </c>
      <c r="O97" s="39">
        <f>output[[#This Row],[OPR]]/output[[#This Row],[DPR]]</f>
        <v>6.6980120038167152</v>
      </c>
    </row>
    <row r="98" spans="1:15">
      <c r="A98">
        <f>'Match Score and Team Input'!Q98</f>
        <v>5137</v>
      </c>
      <c r="B98" s="56">
        <f>SUM(output[[#This Row],[OPR]],output[[#This Row],[DPR]])</f>
        <v>91.634434084434076</v>
      </c>
      <c r="C98" s="39">
        <f>finaloproutput[[#This Row],[OPR]]</f>
        <v>34.866666666666667</v>
      </c>
      <c r="D98" s="39">
        <f>finaloproutput[[#This Row],[Auto OPR]]</f>
        <v>10.533333333333333</v>
      </c>
      <c r="E98" s="39">
        <f>finaloproutput[[#This Row],[TeleOp OPR]]</f>
        <v>24.333333333333332</v>
      </c>
      <c r="F98">
        <f>ABS(output[[#This Row],[DAR]]-output[[#This Row],[ADR]])</f>
        <v>56.767767417767416</v>
      </c>
      <c r="G98">
        <f>SUM(output[[#This Row],[Auto DAR]:[Foul DAR]])</f>
        <v>45.686695156695151</v>
      </c>
      <c r="H98">
        <f>SUM(output[[#This Row],[Auto ADR]:[Foul ADR]])</f>
        <v>-11.081072261072265</v>
      </c>
      <c r="I98" s="39">
        <f>AVERAGEIF('Team Data Output'!AA:AA,output[[#This Row],[Number]],'Team Data Output'!AC:AC)</f>
        <v>11.279401709401709</v>
      </c>
      <c r="J98" s="39">
        <f>AVERAGEIF('Team Data Output'!AA:AA,output[[#This Row],[Number]],'Team Data Output'!AD:AD)</f>
        <v>12.407293447293444</v>
      </c>
      <c r="K98" s="39">
        <f>AVERAGEIF('Team Data Output'!AA:AA,output[[#This Row],[Number]],'Team Data Output'!AE:AE)</f>
        <v>22</v>
      </c>
      <c r="L98" s="39">
        <f>AVERAGEIF('Team Data Output'!AA:AA,output[[#This Row],[Number]],'Team Data Output'!AF:AF)</f>
        <v>-0.12720797720797777</v>
      </c>
      <c r="M98" s="39">
        <f>AVERAGEIF('Team Data Output'!AA:AA,output[[#This Row],[Number]],'Team Data Output'!AG:AG)</f>
        <v>-12.953864283864288</v>
      </c>
      <c r="N98" s="39">
        <f>AVERAGEIF('Team Data Output'!AA:AA,output[[#This Row],[Number]],'Team Data Output'!AH:AH)</f>
        <v>2</v>
      </c>
      <c r="O98" s="39">
        <f>output[[#This Row],[OPR]]/output[[#This Row],[DPR]]</f>
        <v>0.61419830746688742</v>
      </c>
    </row>
    <row r="99" spans="1:15">
      <c r="A99">
        <f>'Match Score and Team Input'!Q99</f>
        <v>5145</v>
      </c>
      <c r="B99" s="56">
        <f>SUM(output[[#This Row],[OPR]],output[[#This Row],[DPR]])</f>
        <v>78.571695417871894</v>
      </c>
      <c r="C99" s="39">
        <f>finaloproutput[[#This Row],[OPR]]</f>
        <v>42.074074074074076</v>
      </c>
      <c r="D99" s="39">
        <f>finaloproutput[[#This Row],[Auto OPR]]</f>
        <v>16.333333333333332</v>
      </c>
      <c r="E99" s="39">
        <f>finaloproutput[[#This Row],[TeleOp OPR]]</f>
        <v>25.740740740740744</v>
      </c>
      <c r="F99">
        <f>ABS(output[[#This Row],[DAR]]-output[[#This Row],[ADR]])</f>
        <v>36.497621343797817</v>
      </c>
      <c r="G99">
        <f>SUM(output[[#This Row],[Auto DAR]:[Foul DAR]])</f>
        <v>20.898119843119844</v>
      </c>
      <c r="H99">
        <f>SUM(output[[#This Row],[Auto ADR]:[Foul ADR]])</f>
        <v>-15.599501500677974</v>
      </c>
      <c r="I99" s="39">
        <f>AVERAGEIF('Team Data Output'!AA:AA,output[[#This Row],[Number]],'Team Data Output'!AC:AC)</f>
        <v>1.3186443186443177</v>
      </c>
      <c r="J99" s="39">
        <f>AVERAGEIF('Team Data Output'!AA:AA,output[[#This Row],[Number]],'Team Data Output'!AD:AD)</f>
        <v>9.5794755244755265</v>
      </c>
      <c r="K99" s="39">
        <f>AVERAGEIF('Team Data Output'!AA:AA,output[[#This Row],[Number]],'Team Data Output'!AE:AE)</f>
        <v>10</v>
      </c>
      <c r="L99" s="39">
        <f>AVERAGEIF('Team Data Output'!AA:AA,output[[#This Row],[Number]],'Team Data Output'!AF:AF)</f>
        <v>-8.6054977375565613</v>
      </c>
      <c r="M99" s="39">
        <f>AVERAGEIF('Team Data Output'!AA:AA,output[[#This Row],[Number]],'Team Data Output'!AG:AG)</f>
        <v>-8.9940037631214143</v>
      </c>
      <c r="N99" s="39">
        <f>AVERAGEIF('Team Data Output'!AA:AA,output[[#This Row],[Number]],'Team Data Output'!AH:AH)</f>
        <v>2</v>
      </c>
      <c r="O99" s="39">
        <f>output[[#This Row],[OPR]]/output[[#This Row],[DPR]]</f>
        <v>1.1527894839432842</v>
      </c>
    </row>
    <row r="100" spans="1:15">
      <c r="A100">
        <f>'Match Score and Team Input'!Q100</f>
        <v>5148</v>
      </c>
      <c r="B100" s="56">
        <f>SUM(output[[#This Row],[OPR]],output[[#This Row],[DPR]])</f>
        <v>57.219012191512199</v>
      </c>
      <c r="C100" s="39">
        <f>finaloproutput[[#This Row],[OPR]]</f>
        <v>43.63333333333334</v>
      </c>
      <c r="D100" s="39">
        <f>finaloproutput[[#This Row],[Auto OPR]]</f>
        <v>16.5</v>
      </c>
      <c r="E100" s="39">
        <f>finaloproutput[[#This Row],[TeleOp OPR]]</f>
        <v>27.133333333333336</v>
      </c>
      <c r="F100">
        <f>ABS(output[[#This Row],[DAR]]-output[[#This Row],[ADR]])</f>
        <v>13.585678858178859</v>
      </c>
      <c r="G100">
        <f>SUM(output[[#This Row],[Auto DAR]:[Foul DAR]])</f>
        <v>24.501579161579166</v>
      </c>
      <c r="H100">
        <f>SUM(output[[#This Row],[Auto ADR]:[Foul ADR]])</f>
        <v>38.087258019758025</v>
      </c>
      <c r="I100" s="39">
        <f>AVERAGEIF('Team Data Output'!AA:AA,output[[#This Row],[Number]],'Team Data Output'!AC:AC)</f>
        <v>0.67018925518925632</v>
      </c>
      <c r="J100" s="39">
        <f>AVERAGEIF('Team Data Output'!AA:AA,output[[#This Row],[Number]],'Team Data Output'!AD:AD)</f>
        <v>7.8313899063899113</v>
      </c>
      <c r="K100" s="39">
        <f>AVERAGEIF('Team Data Output'!AA:AA,output[[#This Row],[Number]],'Team Data Output'!AE:AE)</f>
        <v>16</v>
      </c>
      <c r="L100" s="39">
        <f>AVERAGEIF('Team Data Output'!AA:AA,output[[#This Row],[Number]],'Team Data Output'!AF:AF)</f>
        <v>0.62301041551041503</v>
      </c>
      <c r="M100" s="39">
        <f>AVERAGEIF('Team Data Output'!AA:AA,output[[#This Row],[Number]],'Team Data Output'!AG:AG)</f>
        <v>22.464247604247607</v>
      </c>
      <c r="N100" s="39">
        <f>AVERAGEIF('Team Data Output'!AA:AA,output[[#This Row],[Number]],'Team Data Output'!AH:AH)</f>
        <v>15</v>
      </c>
      <c r="O100" s="39">
        <f>output[[#This Row],[OPR]]/output[[#This Row],[DPR]]</f>
        <v>3.2117153503201772</v>
      </c>
    </row>
    <row r="101" spans="1:15">
      <c r="A101">
        <f>'Match Score and Team Input'!Q101</f>
        <v>5320</v>
      </c>
      <c r="B101" s="56">
        <f>SUM(output[[#This Row],[OPR]],output[[#This Row],[DPR]])</f>
        <v>82.086888944388946</v>
      </c>
      <c r="C101" s="39">
        <f>finaloproutput[[#This Row],[OPR]]</f>
        <v>33.866666666666667</v>
      </c>
      <c r="D101" s="39">
        <f>finaloproutput[[#This Row],[Auto OPR]]</f>
        <v>11.066666666666668</v>
      </c>
      <c r="E101" s="39">
        <f>finaloproutput[[#This Row],[TeleOp OPR]]</f>
        <v>22.8</v>
      </c>
      <c r="F101">
        <f>ABS(output[[#This Row],[DAR]]-output[[#This Row],[ADR]])</f>
        <v>48.220222277722279</v>
      </c>
      <c r="G101">
        <f>SUM(output[[#This Row],[Auto DAR]:[Foul DAR]])</f>
        <v>25.69473387723388</v>
      </c>
      <c r="H101">
        <f>SUM(output[[#This Row],[Auto ADR]:[Foul ADR]])</f>
        <v>-22.525488400488399</v>
      </c>
      <c r="I101" s="39">
        <f>AVERAGEIF('Team Data Output'!AA:AA,output[[#This Row],[Number]],'Team Data Output'!AC:AC)</f>
        <v>9.2460832685832717</v>
      </c>
      <c r="J101" s="39">
        <f>AVERAGEIF('Team Data Output'!AA:AA,output[[#This Row],[Number]],'Team Data Output'!AD:AD)</f>
        <v>11.448650608650608</v>
      </c>
      <c r="K101" s="39">
        <f>AVERAGEIF('Team Data Output'!AA:AA,output[[#This Row],[Number]],'Team Data Output'!AE:AE)</f>
        <v>5</v>
      </c>
      <c r="L101" s="39">
        <f>AVERAGEIF('Team Data Output'!AA:AA,output[[#This Row],[Number]],'Team Data Output'!AF:AF)</f>
        <v>-4.1493586043586053</v>
      </c>
      <c r="M101" s="39">
        <f>AVERAGEIF('Team Data Output'!AA:AA,output[[#This Row],[Number]],'Team Data Output'!AG:AG)</f>
        <v>-23.376129796129796</v>
      </c>
      <c r="N101" s="39">
        <f>AVERAGEIF('Team Data Output'!AA:AA,output[[#This Row],[Number]],'Team Data Output'!AH:AH)</f>
        <v>5</v>
      </c>
      <c r="O101" s="39">
        <f>output[[#This Row],[OPR]]/output[[#This Row],[DPR]]</f>
        <v>0.70233327568697357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Match Score and Team Input</vt:lpstr>
      <vt:lpstr>OPR Calculation</vt:lpstr>
      <vt:lpstr>Team OPR Output</vt:lpstr>
      <vt:lpstr>Auto Calculation</vt:lpstr>
      <vt:lpstr>TeleOp Calculation</vt:lpstr>
      <vt:lpstr>Foul Calculation</vt:lpstr>
      <vt:lpstr>Team Data Output</vt:lpstr>
      <vt:lpstr>Match Data Output</vt:lpstr>
      <vt:lpstr>Total Output</vt:lpstr>
      <vt:lpstr>Team Lookup</vt:lpstr>
      <vt:lpstr>Elimination Alliances</vt:lpstr>
      <vt:lpstr>Alliance Maker</vt:lpstr>
      <vt:lpstr>(UNDER CONSTRUCTION)</vt:lpstr>
    </vt:vector>
  </TitlesOfParts>
  <Company>PCSD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</dc:creator>
  <cp:lastModifiedBy>14melhelw</cp:lastModifiedBy>
  <cp:lastPrinted>2014-02-02T20:31:13Z</cp:lastPrinted>
  <dcterms:created xsi:type="dcterms:W3CDTF">2013-05-31T13:50:07Z</dcterms:created>
  <dcterms:modified xsi:type="dcterms:W3CDTF">2014-04-30T00:16:42Z</dcterms:modified>
</cp:coreProperties>
</file>